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ACKUP D\DAC\TARIFAS\Septiembre 2017\"/>
    </mc:Choice>
  </mc:AlternateContent>
  <bookViews>
    <workbookView xWindow="0" yWindow="0" windowWidth="11685" windowHeight="5355" tabRatio="825"/>
  </bookViews>
  <sheets>
    <sheet name="AC SOACHA 2017" sheetId="52" r:id="rId1"/>
    <sheet name="ALC SOACHA 2017" sheetId="53" r:id="rId2"/>
  </sheets>
  <externalReferences>
    <externalReference r:id="rId3"/>
    <externalReference r:id="rId4"/>
  </externalReferences>
  <definedNames>
    <definedName name="_xlnm.Print_Area" localSheetId="0">'AC SOACHA 2017'!$B$1:$Q$48</definedName>
    <definedName name="_xlnm.Print_Area" localSheetId="1">'ALC SOACHA 2017'!$B$1:$Q$48</definedName>
    <definedName name="EFECTIVO" localSheetId="0">[1]BAL.GRAL!#REF!</definedName>
    <definedName name="EFECTIVO" localSheetId="1">[1]BAL.GRAL!#REF!</definedName>
    <definedName name="EFECTIVO">[1]BAL.GRAL!#REF!</definedName>
    <definedName name="OTROS_ACT_CORRIENTES" localSheetId="0">[1]BAL.GRAL!#REF!</definedName>
    <definedName name="OTROS_ACT_CORRIENTES" localSheetId="1">[1]BAL.GRAL!#REF!</definedName>
    <definedName name="OTROS_ACT_CORRIENTES">[1]BAL.GRAL!#REF!</definedName>
    <definedName name="Usuarios_" localSheetId="0">'[1]P&amp;G'!#REF!</definedName>
    <definedName name="Usuarios_" localSheetId="1">'[1]P&amp;G'!#REF!</definedName>
    <definedName name="Usuarios_">'[1]P&amp;G'!#REF!</definedName>
    <definedName name="USUARIOS_ACUEDUCTO" localSheetId="0">'[1]P&amp;G'!#REF!</definedName>
    <definedName name="USUARIOS_ACUEDUCTO" localSheetId="1">'[1]P&amp;G'!#REF!</definedName>
    <definedName name="USUARIOS_ACUEDUCTO">'[1]P&amp;G'!#REF!</definedName>
    <definedName name="wrn.INFORME1." hidden="1">{#N/A,#N/A,FALSE,"ESTRATO6";#N/A,#N/A,FALSE,"ESTRATO5";#N/A,#N/A,FALSE,"ESTRATO4";#N/A,#N/A,FALSE,"ESTRATO3";#N/A,#N/A,FALSE,"ESTRATO2";#N/A,#N/A,FALSE,"ESTRATO1"}</definedName>
  </definedNames>
  <calcPr calcId="152511"/>
</workbook>
</file>

<file path=xl/calcChain.xml><?xml version="1.0" encoding="utf-8"?>
<calcChain xmlns="http://schemas.openxmlformats.org/spreadsheetml/2006/main">
  <c r="AB41" i="53" l="1"/>
  <c r="AA41" i="53"/>
  <c r="AA40" i="53"/>
  <c r="AB40" i="53" s="1"/>
  <c r="AB39" i="53"/>
  <c r="AA39" i="53"/>
  <c r="AA37" i="53"/>
  <c r="AB37" i="53" s="1"/>
  <c r="AB36" i="53"/>
  <c r="AA36" i="53"/>
  <c r="AA35" i="53"/>
  <c r="AB35" i="53" s="1"/>
  <c r="AA30" i="53"/>
  <c r="AB30" i="53" s="1"/>
  <c r="AA28" i="53"/>
  <c r="AB28" i="53" s="1"/>
  <c r="AB26" i="53"/>
  <c r="AA26" i="53"/>
  <c r="AA33" i="53" s="1"/>
  <c r="AB33" i="53" s="1"/>
  <c r="AA25" i="53"/>
  <c r="AB25" i="53" s="1"/>
  <c r="AB24" i="53"/>
  <c r="AA24" i="53"/>
  <c r="AA31" i="53" s="1"/>
  <c r="AB31" i="53" s="1"/>
  <c r="AA23" i="53"/>
  <c r="AB23" i="53" s="1"/>
  <c r="AB22" i="53"/>
  <c r="AA22" i="53"/>
  <c r="AA21" i="53"/>
  <c r="AB21" i="53" s="1"/>
  <c r="AB19" i="53"/>
  <c r="AA19" i="53"/>
  <c r="AA18" i="53"/>
  <c r="AB18" i="53" s="1"/>
  <c r="AB17" i="53"/>
  <c r="AA17" i="53"/>
  <c r="AA16" i="53"/>
  <c r="AB16" i="53" s="1"/>
  <c r="AB15" i="53"/>
  <c r="AA15" i="53"/>
  <c r="AA14" i="53"/>
  <c r="AB14" i="53" s="1"/>
  <c r="AA41" i="52"/>
  <c r="AB41" i="52" s="1"/>
  <c r="AA40" i="52"/>
  <c r="AB40" i="52" s="1"/>
  <c r="AA39" i="52"/>
  <c r="AB39" i="52" s="1"/>
  <c r="AA37" i="52"/>
  <c r="AB37" i="52" s="1"/>
  <c r="AA36" i="52"/>
  <c r="AB36" i="52" s="1"/>
  <c r="AA35" i="52"/>
  <c r="AB35" i="52" s="1"/>
  <c r="AA26" i="52"/>
  <c r="AB26" i="52" s="1"/>
  <c r="AA25" i="52"/>
  <c r="AB25" i="52" s="1"/>
  <c r="AA24" i="52"/>
  <c r="AA30" i="52" s="1"/>
  <c r="AB30" i="52" s="1"/>
  <c r="AA23" i="52"/>
  <c r="AB23" i="52" s="1"/>
  <c r="AA22" i="52"/>
  <c r="AB22" i="52" s="1"/>
  <c r="AA21" i="52"/>
  <c r="AB21" i="52" s="1"/>
  <c r="AA19" i="52"/>
  <c r="AB19" i="52" s="1"/>
  <c r="AA18" i="52"/>
  <c r="AB18" i="52" s="1"/>
  <c r="AA17" i="52"/>
  <c r="AB17" i="52" s="1"/>
  <c r="AA16" i="52"/>
  <c r="AB16" i="52" s="1"/>
  <c r="AA15" i="52"/>
  <c r="AB15" i="52" s="1"/>
  <c r="AA14" i="52"/>
  <c r="AB14" i="52" s="1"/>
  <c r="AA32" i="53" l="1"/>
  <c r="AB32" i="53" s="1"/>
  <c r="AA29" i="53"/>
  <c r="AB29" i="53" s="1"/>
  <c r="AA29" i="52"/>
  <c r="AB29" i="52" s="1"/>
  <c r="AA31" i="52"/>
  <c r="AB31" i="52" s="1"/>
  <c r="AA33" i="52"/>
  <c r="AB33" i="52" s="1"/>
  <c r="AB24" i="52"/>
  <c r="AA28" i="52"/>
  <c r="AB28" i="52" s="1"/>
  <c r="AA32" i="52"/>
  <c r="AB32" i="52" s="1"/>
  <c r="B48" i="53"/>
  <c r="B47" i="53"/>
  <c r="B46" i="53"/>
  <c r="B45" i="53"/>
  <c r="B44" i="53"/>
  <c r="B43" i="53"/>
  <c r="BS39" i="52" l="1"/>
  <c r="BR39" i="52"/>
  <c r="BQ39" i="52"/>
  <c r="BP39" i="52"/>
  <c r="BO39" i="52"/>
  <c r="BN39" i="52"/>
  <c r="BM39" i="52"/>
  <c r="BL39" i="52"/>
  <c r="BK39" i="52"/>
  <c r="BJ39" i="52"/>
  <c r="BI39" i="52"/>
  <c r="BG39" i="52"/>
  <c r="BE39" i="52"/>
  <c r="BD39" i="52"/>
  <c r="BH15" i="53" l="1"/>
  <c r="BH16" i="53"/>
  <c r="BH17" i="53"/>
  <c r="BH18" i="53"/>
  <c r="BH19" i="53"/>
  <c r="BH20" i="53"/>
  <c r="BH21" i="53"/>
  <c r="BH22" i="53"/>
  <c r="BH23" i="53"/>
  <c r="BH24" i="53"/>
  <c r="BH25" i="53"/>
  <c r="BH26" i="53"/>
  <c r="BH27" i="53"/>
  <c r="BH28" i="53"/>
  <c r="BH29" i="53"/>
  <c r="BH30" i="53"/>
  <c r="BH31" i="53"/>
  <c r="BH32" i="53"/>
  <c r="BH33" i="53"/>
  <c r="BH34" i="53"/>
  <c r="BH36" i="53"/>
  <c r="BH35" i="53"/>
  <c r="BH37" i="53"/>
  <c r="BH38" i="53"/>
  <c r="BH40" i="53"/>
  <c r="BH39" i="53"/>
  <c r="BH41" i="53"/>
  <c r="BH14" i="53"/>
  <c r="BD15" i="52"/>
  <c r="BD16" i="52"/>
  <c r="BD17" i="52"/>
  <c r="BD18" i="52"/>
  <c r="BD19" i="52"/>
  <c r="BD20" i="52"/>
  <c r="BD21" i="52"/>
  <c r="BD22" i="52"/>
  <c r="BD23" i="52"/>
  <c r="BD24" i="52"/>
  <c r="BD25" i="52"/>
  <c r="BD26" i="52"/>
  <c r="BD27" i="52"/>
  <c r="BD28" i="52"/>
  <c r="BD29" i="52"/>
  <c r="BD30" i="52"/>
  <c r="BD31" i="52"/>
  <c r="BD32" i="52"/>
  <c r="BD33" i="52"/>
  <c r="BD34" i="52"/>
  <c r="BD36" i="52"/>
  <c r="BD35" i="52"/>
  <c r="BD37" i="52"/>
  <c r="BD38" i="52"/>
  <c r="BD40" i="52"/>
  <c r="BD41" i="52"/>
  <c r="BD14" i="52"/>
  <c r="BE14" i="52"/>
  <c r="BE41" i="52" l="1"/>
  <c r="BE40" i="52"/>
  <c r="BE37" i="52"/>
  <c r="BE35" i="52"/>
  <c r="BE36" i="52"/>
  <c r="BE33" i="52"/>
  <c r="BE32" i="52"/>
  <c r="BE31" i="52"/>
  <c r="BE30" i="52"/>
  <c r="BE29" i="52"/>
  <c r="BE28" i="52"/>
  <c r="BE26" i="52"/>
  <c r="BE25" i="52"/>
  <c r="BE24" i="52"/>
  <c r="BE23" i="52"/>
  <c r="BE22" i="52"/>
  <c r="BE21" i="52"/>
  <c r="BE19" i="52"/>
  <c r="BE18" i="52"/>
  <c r="BE17" i="52"/>
  <c r="BE16" i="52"/>
  <c r="BE15" i="52"/>
  <c r="BI15" i="53"/>
  <c r="BI16" i="53"/>
  <c r="BI17" i="53"/>
  <c r="BI18" i="53"/>
  <c r="BI19" i="53"/>
  <c r="BI21" i="53"/>
  <c r="BI22" i="53"/>
  <c r="BI23" i="53"/>
  <c r="BI24" i="53"/>
  <c r="BI25" i="53"/>
  <c r="BI26" i="53"/>
  <c r="BI28" i="53"/>
  <c r="BI29" i="53"/>
  <c r="BI30" i="53"/>
  <c r="BI31" i="53"/>
  <c r="BI32" i="53"/>
  <c r="BI33" i="53"/>
  <c r="BI36" i="53"/>
  <c r="BI35" i="53"/>
  <c r="BI37" i="53"/>
  <c r="BI40" i="53"/>
  <c r="BI39" i="53"/>
  <c r="BI41" i="53"/>
  <c r="BI14" i="53"/>
  <c r="BG37" i="52"/>
  <c r="BG40" i="52"/>
  <c r="BG41" i="52"/>
  <c r="BG15" i="52"/>
  <c r="BG16" i="52"/>
  <c r="BG17" i="52"/>
  <c r="BG18" i="52"/>
  <c r="BG19" i="52"/>
  <c r="BG21" i="52"/>
  <c r="BG22" i="52"/>
  <c r="BG23" i="52"/>
  <c r="BG24" i="52"/>
  <c r="BG25" i="52"/>
  <c r="BG26" i="52"/>
  <c r="BG28" i="52"/>
  <c r="BG29" i="52"/>
  <c r="BG30" i="52"/>
  <c r="BG31" i="52"/>
  <c r="BG32" i="52"/>
  <c r="BG33" i="52"/>
  <c r="BG36" i="52"/>
  <c r="BG35" i="52"/>
  <c r="BG14" i="52"/>
  <c r="BS14" i="52"/>
  <c r="BY42" i="52"/>
  <c r="BX42" i="52"/>
  <c r="BW42" i="52"/>
  <c r="BV42" i="52"/>
  <c r="BU42" i="52"/>
  <c r="BT42" i="52"/>
  <c r="BS42" i="52"/>
  <c r="BR42" i="52"/>
  <c r="BQ42" i="52"/>
  <c r="BP42" i="52"/>
  <c r="BS41" i="52"/>
  <c r="BR41" i="52"/>
  <c r="BQ41" i="52"/>
  <c r="BP41" i="52"/>
  <c r="BO41" i="52"/>
  <c r="BN41" i="52"/>
  <c r="BM41" i="52"/>
  <c r="BL41" i="52"/>
  <c r="BK41" i="52"/>
  <c r="BJ41" i="52"/>
  <c r="BS40" i="52"/>
  <c r="BR40" i="52"/>
  <c r="BQ40" i="52"/>
  <c r="BP40" i="52"/>
  <c r="BO40" i="52"/>
  <c r="BN40" i="52"/>
  <c r="BM40" i="52"/>
  <c r="BL40" i="52"/>
  <c r="BK40" i="52"/>
  <c r="BJ40" i="52"/>
  <c r="BS37" i="52"/>
  <c r="BR37" i="52"/>
  <c r="BQ37" i="52"/>
  <c r="BP37" i="52"/>
  <c r="BO37" i="52"/>
  <c r="BN37" i="52"/>
  <c r="BM37" i="52"/>
  <c r="BL37" i="52"/>
  <c r="BK37" i="52"/>
  <c r="BJ37" i="52"/>
  <c r="BS35" i="52"/>
  <c r="BR35" i="52"/>
  <c r="BQ35" i="52"/>
  <c r="BP35" i="52"/>
  <c r="BO35" i="52"/>
  <c r="BN35" i="52"/>
  <c r="BM35" i="52"/>
  <c r="BL35" i="52"/>
  <c r="BK35" i="52"/>
  <c r="BJ35" i="52"/>
  <c r="BS36" i="52"/>
  <c r="BR36" i="52"/>
  <c r="BQ36" i="52"/>
  <c r="BP36" i="52"/>
  <c r="BO36" i="52"/>
  <c r="BN36" i="52"/>
  <c r="BM36" i="52"/>
  <c r="BL36" i="52"/>
  <c r="BK36" i="52"/>
  <c r="BJ36" i="52"/>
  <c r="BS33" i="52"/>
  <c r="BR33" i="52"/>
  <c r="BQ33" i="52"/>
  <c r="BP33" i="52"/>
  <c r="BO33" i="52"/>
  <c r="BN33" i="52"/>
  <c r="BM33" i="52"/>
  <c r="BL33" i="52"/>
  <c r="BK33" i="52"/>
  <c r="BJ33" i="52"/>
  <c r="BS32" i="52"/>
  <c r="BR32" i="52"/>
  <c r="BQ32" i="52"/>
  <c r="BP32" i="52"/>
  <c r="BO32" i="52"/>
  <c r="BN32" i="52"/>
  <c r="BM32" i="52"/>
  <c r="BL32" i="52"/>
  <c r="BK32" i="52"/>
  <c r="BJ32" i="52"/>
  <c r="BS31" i="52"/>
  <c r="BR31" i="52"/>
  <c r="BQ31" i="52"/>
  <c r="BP31" i="52"/>
  <c r="BO31" i="52"/>
  <c r="BN31" i="52"/>
  <c r="BM31" i="52"/>
  <c r="BL31" i="52"/>
  <c r="BK31" i="52"/>
  <c r="BJ31" i="52"/>
  <c r="BS30" i="52"/>
  <c r="BR30" i="52"/>
  <c r="BQ30" i="52"/>
  <c r="BP30" i="52"/>
  <c r="BO30" i="52"/>
  <c r="BN30" i="52"/>
  <c r="BM30" i="52"/>
  <c r="BL30" i="52"/>
  <c r="BK30" i="52"/>
  <c r="BJ30" i="52"/>
  <c r="BS29" i="52"/>
  <c r="BR29" i="52"/>
  <c r="BQ29" i="52"/>
  <c r="BP29" i="52"/>
  <c r="BO29" i="52"/>
  <c r="BN29" i="52"/>
  <c r="BM29" i="52"/>
  <c r="BL29" i="52"/>
  <c r="BK29" i="52"/>
  <c r="BJ29" i="52"/>
  <c r="BS28" i="52"/>
  <c r="BR28" i="52"/>
  <c r="BQ28" i="52"/>
  <c r="BP28" i="52"/>
  <c r="BO28" i="52"/>
  <c r="BN28" i="52"/>
  <c r="BM28" i="52"/>
  <c r="BL28" i="52"/>
  <c r="BK28" i="52"/>
  <c r="BJ28" i="52"/>
  <c r="BS26" i="52"/>
  <c r="BR26" i="52"/>
  <c r="BQ26" i="52"/>
  <c r="BP26" i="52"/>
  <c r="BO26" i="52"/>
  <c r="BN26" i="52"/>
  <c r="BM26" i="52"/>
  <c r="BL26" i="52"/>
  <c r="BK26" i="52"/>
  <c r="BJ26" i="52"/>
  <c r="BS25" i="52"/>
  <c r="BR25" i="52"/>
  <c r="BQ25" i="52"/>
  <c r="BP25" i="52"/>
  <c r="BO25" i="52"/>
  <c r="BN25" i="52"/>
  <c r="BM25" i="52"/>
  <c r="BL25" i="52"/>
  <c r="BK25" i="52"/>
  <c r="BJ25" i="52"/>
  <c r="BS24" i="52"/>
  <c r="BR24" i="52"/>
  <c r="BQ24" i="52"/>
  <c r="BP24" i="52"/>
  <c r="BO24" i="52"/>
  <c r="BN24" i="52"/>
  <c r="BM24" i="52"/>
  <c r="BL24" i="52"/>
  <c r="BK24" i="52"/>
  <c r="BJ24" i="52"/>
  <c r="BS23" i="52"/>
  <c r="BR23" i="52"/>
  <c r="BQ23" i="52"/>
  <c r="BP23" i="52"/>
  <c r="BO23" i="52"/>
  <c r="BN23" i="52"/>
  <c r="BM23" i="52"/>
  <c r="BL23" i="52"/>
  <c r="BK23" i="52"/>
  <c r="BJ23" i="52"/>
  <c r="BS22" i="52"/>
  <c r="BR22" i="52"/>
  <c r="BQ22" i="52"/>
  <c r="BP22" i="52"/>
  <c r="BO22" i="52"/>
  <c r="BN22" i="52"/>
  <c r="BM22" i="52"/>
  <c r="BL22" i="52"/>
  <c r="BK22" i="52"/>
  <c r="BJ22" i="52"/>
  <c r="BS21" i="52"/>
  <c r="BR21" i="52"/>
  <c r="BQ21" i="52"/>
  <c r="BP21" i="52"/>
  <c r="BO21" i="52"/>
  <c r="BN21" i="52"/>
  <c r="BM21" i="52"/>
  <c r="BL21" i="52"/>
  <c r="BK21" i="52"/>
  <c r="BJ21" i="52"/>
  <c r="BS19" i="52"/>
  <c r="BR19" i="52"/>
  <c r="BQ19" i="52"/>
  <c r="BP19" i="52"/>
  <c r="BO19" i="52"/>
  <c r="BN19" i="52"/>
  <c r="BM19" i="52"/>
  <c r="BL19" i="52"/>
  <c r="BK19" i="52"/>
  <c r="BJ19" i="52"/>
  <c r="BS18" i="52"/>
  <c r="BR18" i="52"/>
  <c r="BQ18" i="52"/>
  <c r="BP18" i="52"/>
  <c r="BO18" i="52"/>
  <c r="BN18" i="52"/>
  <c r="BM18" i="52"/>
  <c r="BL18" i="52"/>
  <c r="BK18" i="52"/>
  <c r="BJ18" i="52"/>
  <c r="BS17" i="52"/>
  <c r="BR17" i="52"/>
  <c r="BQ17" i="52"/>
  <c r="BP17" i="52"/>
  <c r="BO17" i="52"/>
  <c r="BN17" i="52"/>
  <c r="BM17" i="52"/>
  <c r="BL17" i="52"/>
  <c r="BK17" i="52"/>
  <c r="BJ17" i="52"/>
  <c r="BS16" i="52"/>
  <c r="BR16" i="52"/>
  <c r="BQ16" i="52"/>
  <c r="BP16" i="52"/>
  <c r="BO16" i="52"/>
  <c r="BN16" i="52"/>
  <c r="BM16" i="52"/>
  <c r="BL16" i="52"/>
  <c r="BK16" i="52"/>
  <c r="BJ16" i="52"/>
  <c r="BS15" i="52"/>
  <c r="BR15" i="52"/>
  <c r="BQ15" i="52"/>
  <c r="BP15" i="52"/>
  <c r="BO15" i="52"/>
  <c r="BN15" i="52"/>
  <c r="BM15" i="52"/>
  <c r="BL15" i="52"/>
  <c r="BK15" i="52"/>
  <c r="BJ15" i="52"/>
  <c r="BR14" i="52"/>
  <c r="BQ14" i="52"/>
  <c r="BP14" i="52"/>
  <c r="BO14" i="52"/>
  <c r="BN14" i="52"/>
  <c r="BM14" i="52"/>
  <c r="BL14" i="52"/>
  <c r="BK14" i="52"/>
  <c r="BJ14" i="52"/>
  <c r="BW15" i="53"/>
  <c r="BW16" i="53"/>
  <c r="BW17" i="53"/>
  <c r="BW18" i="53"/>
  <c r="BW19" i="53"/>
  <c r="BW21" i="53"/>
  <c r="BW22" i="53"/>
  <c r="BW23" i="53"/>
  <c r="BW24" i="53"/>
  <c r="BW25" i="53"/>
  <c r="BW26" i="53"/>
  <c r="BW28" i="53"/>
  <c r="BW29" i="53"/>
  <c r="BW30" i="53"/>
  <c r="BW31" i="53"/>
  <c r="BW32" i="53"/>
  <c r="BW33" i="53"/>
  <c r="BW36" i="53"/>
  <c r="BW35" i="53"/>
  <c r="BW37" i="53"/>
  <c r="BW40" i="53"/>
  <c r="BW39" i="53"/>
  <c r="BW41" i="53"/>
  <c r="BW14" i="53"/>
  <c r="BV14" i="53"/>
  <c r="BN14" i="53"/>
  <c r="BV41" i="53"/>
  <c r="BU41" i="53"/>
  <c r="BT41" i="53"/>
  <c r="BS41" i="53"/>
  <c r="BR41" i="53"/>
  <c r="BQ41" i="53"/>
  <c r="BP41" i="53"/>
  <c r="BO41" i="53"/>
  <c r="BV39" i="53"/>
  <c r="BU39" i="53"/>
  <c r="BT39" i="53"/>
  <c r="BS39" i="53"/>
  <c r="BR39" i="53"/>
  <c r="BQ39" i="53"/>
  <c r="BP39" i="53"/>
  <c r="BO39" i="53"/>
  <c r="BV40" i="53"/>
  <c r="BU40" i="53"/>
  <c r="BT40" i="53"/>
  <c r="BS40" i="53"/>
  <c r="BR40" i="53"/>
  <c r="BQ40" i="53"/>
  <c r="BP40" i="53"/>
  <c r="BO40" i="53"/>
  <c r="BV37" i="53"/>
  <c r="BU37" i="53"/>
  <c r="BT37" i="53"/>
  <c r="BS37" i="53"/>
  <c r="BR37" i="53"/>
  <c r="BQ37" i="53"/>
  <c r="BP37" i="53"/>
  <c r="BO37" i="53"/>
  <c r="BV35" i="53"/>
  <c r="BU35" i="53"/>
  <c r="BT35" i="53"/>
  <c r="BS35" i="53"/>
  <c r="BR35" i="53"/>
  <c r="BQ35" i="53"/>
  <c r="BP35" i="53"/>
  <c r="BO35" i="53"/>
  <c r="BV36" i="53"/>
  <c r="BU36" i="53"/>
  <c r="BT36" i="53"/>
  <c r="BS36" i="53"/>
  <c r="BR36" i="53"/>
  <c r="BQ36" i="53"/>
  <c r="BP36" i="53"/>
  <c r="BO36" i="53"/>
  <c r="BV33" i="53"/>
  <c r="BU33" i="53"/>
  <c r="BT33" i="53"/>
  <c r="BS33" i="53"/>
  <c r="BR33" i="53"/>
  <c r="BQ33" i="53"/>
  <c r="BP33" i="53"/>
  <c r="BO33" i="53"/>
  <c r="BV32" i="53"/>
  <c r="BU32" i="53"/>
  <c r="BT32" i="53"/>
  <c r="BS32" i="53"/>
  <c r="BR32" i="53"/>
  <c r="BQ32" i="53"/>
  <c r="BP32" i="53"/>
  <c r="BO32" i="53"/>
  <c r="BV31" i="53"/>
  <c r="BU31" i="53"/>
  <c r="BT31" i="53"/>
  <c r="BS31" i="53"/>
  <c r="BR31" i="53"/>
  <c r="BQ31" i="53"/>
  <c r="BP31" i="53"/>
  <c r="BO31" i="53"/>
  <c r="BV30" i="53"/>
  <c r="BU30" i="53"/>
  <c r="BT30" i="53"/>
  <c r="BS30" i="53"/>
  <c r="BR30" i="53"/>
  <c r="BQ30" i="53"/>
  <c r="BP30" i="53"/>
  <c r="BO30" i="53"/>
  <c r="BV29" i="53"/>
  <c r="BU29" i="53"/>
  <c r="BT29" i="53"/>
  <c r="BS29" i="53"/>
  <c r="BR29" i="53"/>
  <c r="BQ29" i="53"/>
  <c r="BP29" i="53"/>
  <c r="BO29" i="53"/>
  <c r="BV28" i="53"/>
  <c r="BU28" i="53"/>
  <c r="BT28" i="53"/>
  <c r="BS28" i="53"/>
  <c r="BR28" i="53"/>
  <c r="BQ28" i="53"/>
  <c r="BP28" i="53"/>
  <c r="BO28" i="53"/>
  <c r="BN28" i="53"/>
  <c r="BV26" i="53"/>
  <c r="BU26" i="53"/>
  <c r="BT26" i="53"/>
  <c r="BS26" i="53"/>
  <c r="BR26" i="53"/>
  <c r="BQ26" i="53"/>
  <c r="BP26" i="53"/>
  <c r="BO26" i="53"/>
  <c r="BV25" i="53"/>
  <c r="BU25" i="53"/>
  <c r="BT25" i="53"/>
  <c r="BS25" i="53"/>
  <c r="BR25" i="53"/>
  <c r="BQ25" i="53"/>
  <c r="BP25" i="53"/>
  <c r="BO25" i="53"/>
  <c r="BV24" i="53"/>
  <c r="BU24" i="53"/>
  <c r="BT24" i="53"/>
  <c r="BS24" i="53"/>
  <c r="BR24" i="53"/>
  <c r="BQ24" i="53"/>
  <c r="BP24" i="53"/>
  <c r="BO24" i="53"/>
  <c r="BV23" i="53"/>
  <c r="BU23" i="53"/>
  <c r="BT23" i="53"/>
  <c r="BS23" i="53"/>
  <c r="BR23" i="53"/>
  <c r="BQ23" i="53"/>
  <c r="BP23" i="53"/>
  <c r="BO23" i="53"/>
  <c r="BV22" i="53"/>
  <c r="BU22" i="53"/>
  <c r="BT22" i="53"/>
  <c r="BS22" i="53"/>
  <c r="BR22" i="53"/>
  <c r="BQ22" i="53"/>
  <c r="BP22" i="53"/>
  <c r="BO22" i="53"/>
  <c r="BV21" i="53"/>
  <c r="BU21" i="53"/>
  <c r="BT21" i="53"/>
  <c r="BS21" i="53"/>
  <c r="BR21" i="53"/>
  <c r="BQ21" i="53"/>
  <c r="BP21" i="53"/>
  <c r="BO21" i="53"/>
  <c r="BN21" i="53"/>
  <c r="BV19" i="53"/>
  <c r="BU19" i="53"/>
  <c r="BT19" i="53"/>
  <c r="BS19" i="53"/>
  <c r="BR19" i="53"/>
  <c r="BQ19" i="53"/>
  <c r="BP19" i="53"/>
  <c r="BO19" i="53"/>
  <c r="BV18" i="53"/>
  <c r="BU18" i="53"/>
  <c r="BT18" i="53"/>
  <c r="BS18" i="53"/>
  <c r="BR18" i="53"/>
  <c r="BQ18" i="53"/>
  <c r="BP18" i="53"/>
  <c r="BO18" i="53"/>
  <c r="BV17" i="53"/>
  <c r="BU17" i="53"/>
  <c r="BT17" i="53"/>
  <c r="BS17" i="53"/>
  <c r="BR17" i="53"/>
  <c r="BQ17" i="53"/>
  <c r="BP17" i="53"/>
  <c r="BO17" i="53"/>
  <c r="BV16" i="53"/>
  <c r="BU16" i="53"/>
  <c r="BT16" i="53"/>
  <c r="BS16" i="53"/>
  <c r="BR16" i="53"/>
  <c r="BQ16" i="53"/>
  <c r="BP16" i="53"/>
  <c r="BO16" i="53"/>
  <c r="BV15" i="53"/>
  <c r="BU15" i="53"/>
  <c r="BT15" i="53"/>
  <c r="BS15" i="53"/>
  <c r="BR15" i="53"/>
  <c r="BQ15" i="53"/>
  <c r="BP15" i="53"/>
  <c r="BO15" i="53"/>
  <c r="BU14" i="53"/>
  <c r="BT14" i="53"/>
  <c r="BS14" i="53"/>
  <c r="BR14" i="53"/>
  <c r="BQ14" i="53"/>
  <c r="BP14" i="53"/>
  <c r="BO14" i="53"/>
  <c r="BL15" i="53"/>
  <c r="BL16" i="53"/>
  <c r="BL17" i="53"/>
  <c r="BL18" i="53"/>
  <c r="BL19" i="53"/>
  <c r="BL21" i="53"/>
  <c r="BL22" i="53"/>
  <c r="BL23" i="53"/>
  <c r="BL24" i="53"/>
  <c r="BL25" i="53"/>
  <c r="BL26" i="53"/>
  <c r="BL28" i="53"/>
  <c r="BL29" i="53"/>
  <c r="BL30" i="53"/>
  <c r="BL31" i="53"/>
  <c r="BL32" i="53"/>
  <c r="BL33" i="53"/>
  <c r="BL36" i="53"/>
  <c r="BL35" i="53"/>
  <c r="BL37" i="53"/>
  <c r="BL40" i="53"/>
  <c r="BL39" i="53"/>
  <c r="BL41" i="53"/>
  <c r="BL14" i="53"/>
  <c r="BI40" i="52"/>
  <c r="BI41" i="52"/>
  <c r="BI15" i="52"/>
  <c r="BI16" i="52"/>
  <c r="BI17" i="52"/>
  <c r="BI18" i="52"/>
  <c r="BI19" i="52"/>
  <c r="BI21" i="52"/>
  <c r="BI22" i="52"/>
  <c r="BI23" i="52"/>
  <c r="BI24" i="52"/>
  <c r="BI25" i="52"/>
  <c r="BI26" i="52"/>
  <c r="BI28" i="52"/>
  <c r="BI29" i="52"/>
  <c r="BI30" i="52"/>
  <c r="BI31" i="52"/>
  <c r="BI32" i="52"/>
  <c r="BI33" i="52"/>
  <c r="BI36" i="52"/>
  <c r="BI35" i="52"/>
  <c r="BI37" i="52"/>
  <c r="BI14" i="52"/>
  <c r="BN41" i="53" l="1"/>
  <c r="BN39" i="53"/>
  <c r="BN40" i="53"/>
  <c r="BN37" i="53"/>
  <c r="BN35" i="53"/>
  <c r="BN36" i="53"/>
  <c r="BN33" i="53"/>
  <c r="BN32" i="53"/>
  <c r="BN31" i="53"/>
  <c r="BN30" i="53"/>
  <c r="BN29" i="53"/>
  <c r="BN26" i="53"/>
  <c r="BN25" i="53"/>
  <c r="BN24" i="53"/>
  <c r="BN23" i="53"/>
  <c r="BN22" i="53"/>
  <c r="BN15" i="53"/>
  <c r="BN16" i="53"/>
  <c r="BN17" i="53"/>
  <c r="BN18" i="53"/>
  <c r="BN19" i="53"/>
</calcChain>
</file>

<file path=xl/sharedStrings.xml><?xml version="1.0" encoding="utf-8"?>
<sst xmlns="http://schemas.openxmlformats.org/spreadsheetml/2006/main" count="82" uniqueCount="30">
  <si>
    <t>Estrato 1</t>
  </si>
  <si>
    <t>Estrato 2</t>
  </si>
  <si>
    <t>Estrato 3</t>
  </si>
  <si>
    <t>Estrato 4</t>
  </si>
  <si>
    <t>Estrato 5</t>
  </si>
  <si>
    <t>Estrato 6</t>
  </si>
  <si>
    <t>COMERCIAL</t>
  </si>
  <si>
    <t>INDUSTRIAL</t>
  </si>
  <si>
    <t>OFICIAL</t>
  </si>
  <si>
    <t>GERENCIA CORPORATIVA SERVICIO AL CLIENTE</t>
  </si>
  <si>
    <t>TARIFAS CARGO FIJO Y CONSUMO</t>
  </si>
  <si>
    <t>CONSUMO NO BÁSICO $/m3</t>
  </si>
  <si>
    <t>CARGO FIJO $/Suscriptor/2 meses</t>
  </si>
  <si>
    <t>CONSUMO NO RESIDENCIAL $/m3</t>
  </si>
  <si>
    <t>DIRECCION DE APOYO COMERCIAL</t>
  </si>
  <si>
    <t>R E S I D E N C I A L</t>
  </si>
  <si>
    <t>CIFRAS EN $/Corrientes</t>
  </si>
  <si>
    <r>
      <t xml:space="preserve">Fuente Dirección Apoyo Comercial / </t>
    </r>
    <r>
      <rPr>
        <sz val="6"/>
        <rFont val="Arial"/>
        <family val="2"/>
      </rPr>
      <t>ZBI/ZPRECIOS_CLAUS</t>
    </r>
  </si>
  <si>
    <r>
      <t>CONSUMO BÁSICO $/m</t>
    </r>
    <r>
      <rPr>
        <b/>
        <vertAlign val="superscript"/>
        <sz val="11"/>
        <rFont val="Arial"/>
        <family val="2"/>
      </rPr>
      <t>3</t>
    </r>
  </si>
  <si>
    <t>ESTRUCTURA TARIFARIA PARA LOS SUSCRIPTORES ATENDIDOS EN SOACHA POR LA EMPRESA DE ACUEDUCTO</t>
  </si>
  <si>
    <t>ESTRUCTURA TARIFARIA PARA LOS SUSCRIPTORES ATENDIDOS EN SOACHA  POR LA EMPRESA DE ACUEDUCTO</t>
  </si>
  <si>
    <t>TARIFAS ACUEDUCTO AÑO 2017</t>
  </si>
  <si>
    <t>TARIFAS ALCANTARILLADO AÑO 2017</t>
  </si>
  <si>
    <r>
      <t>Nota 4.</t>
    </r>
    <r>
      <rPr>
        <sz val="8.5"/>
        <color theme="1"/>
        <rFont val="Arial"/>
        <family val="2"/>
      </rPr>
      <t xml:space="preserve"> Los cargos variables (básico y no básico)  incluyen los costos medios de tasas ambientales.</t>
    </r>
  </si>
  <si>
    <r>
      <t>Nota 5.</t>
    </r>
    <r>
      <rPr>
        <sz val="8.5"/>
        <color theme="1"/>
        <rFont val="Arial"/>
        <family val="2"/>
      </rPr>
      <t xml:space="preserve"> La tarifa del cargo fijo es Bimestral</t>
    </r>
  </si>
  <si>
    <r>
      <t>Nota 1:</t>
    </r>
    <r>
      <rPr>
        <sz val="8.5"/>
        <color theme="1"/>
        <rFont val="Arial"/>
        <family val="2"/>
      </rPr>
      <t xml:space="preserve"> En el evento en que la variación del IPC, respecto al 28 de febrero de 2017, acumule una variación igual o superior al 3%, los costos de referencia deberán ser actualizados (Artículo 125 de la Ley 142 de 1994 y Artículo 58 de la Resolución CRA 688 de 2014). En febrero de 2017 se presentó una variación del IPC  de 3.69% con respecto al 30 de abril de 2016,  por lo cual los nuevos costos de referencia se reajustaron con un factor de actualización de 1,0396 y se procede a actualizar las tarifas para el mes de marzo de 2017 de acuerdo con los factores de subsidio y aportes vigentes para el año 2017.</t>
    </r>
  </si>
  <si>
    <t>check</t>
  </si>
  <si>
    <r>
      <t xml:space="preserve">Nota 2. </t>
    </r>
    <r>
      <rPr>
        <sz val="8.5"/>
        <color theme="1"/>
        <rFont val="Arial"/>
        <family val="2"/>
      </rPr>
      <t>Se excluye de la actualización por IPC los costos de referencia relacionados con el costo medio generado por tasas ambientales.  Lo anterior se realiza teniendo en cuenta el parágrafo 3 del artículo 58 de la Res. CRA 688 de 2014. . En Septiembre de 2017 se actualizan los costos de referencia del componente Costo Medio de Tasa Ambientales en los servicios de acueducto y alcantarillado en los términos del Acuerdo de Junta Directiva No. 10  del 28 de junio de 2017 por tanto las nuevas tarifas para el cargo por consumo se modifican a partir de septiembre.</t>
    </r>
  </si>
  <si>
    <r>
      <t xml:space="preserve">Nota 3. </t>
    </r>
    <r>
      <rPr>
        <sz val="8.5"/>
        <color theme="1"/>
        <rFont val="Arial"/>
        <family val="2"/>
      </rPr>
      <t>Los costos de referencia se definieron mediante los  Acuerdos de Junta Directiva No. 7 de 2016 (Res. CRA 688 de 2014 y 735 de 2015) y  Acuerdo de Junta Directiva No. 10 de 2017.</t>
    </r>
  </si>
  <si>
    <t xml:space="preserve">Fecha actualización: 1 septiembre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</si>
</sst>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 #,##0.00_ ;_ * \-#,##0.00_ ;_ * &quot;-&quot;??_ ;_ @_ "/>
    <numFmt numFmtId="166" formatCode="mmm\-yyyy"/>
    <numFmt numFmtId="167" formatCode="_-* #,##0_-;\-* #,##0_-;_-* &quot;-&quot;??_-;_-@_-"/>
    <numFmt numFmtId="168" formatCode="_(* #,##0.000_);_(* \(#,##0.000\);_(* &quot;-&quot;??_);_(@_)"/>
    <numFmt numFmtId="169" formatCode="0.0000"/>
  </numFmts>
  <fonts count="19" x14ac:knownFonts="1">
    <font>
      <sz val="10"/>
      <name val="Arial"/>
    </font>
    <font>
      <sz val="10"/>
      <name val="Arial"/>
      <family val="2"/>
    </font>
    <font>
      <sz val="8"/>
      <name val="Arial"/>
      <family val="2"/>
    </font>
    <font>
      <sz val="9"/>
      <name val="Arial"/>
      <family val="2"/>
    </font>
    <font>
      <sz val="10"/>
      <name val="Arial"/>
      <family val="2"/>
    </font>
    <font>
      <sz val="10"/>
      <color theme="1"/>
      <name val="Arial"/>
      <family val="2"/>
    </font>
    <font>
      <b/>
      <sz val="12"/>
      <name val="Arial"/>
      <family val="2"/>
    </font>
    <font>
      <sz val="12"/>
      <name val="Arial"/>
      <family val="2"/>
    </font>
    <font>
      <sz val="7"/>
      <name val="Arial"/>
      <family val="2"/>
    </font>
    <font>
      <sz val="6"/>
      <name val="Arial"/>
      <family val="2"/>
    </font>
    <font>
      <sz val="11"/>
      <name val="Arial"/>
      <family val="2"/>
    </font>
    <font>
      <b/>
      <sz val="11"/>
      <name val="Arial"/>
      <family val="2"/>
    </font>
    <font>
      <sz val="11"/>
      <color theme="1"/>
      <name val="Arial"/>
      <family val="2"/>
    </font>
    <font>
      <sz val="20"/>
      <name val="Arial"/>
      <family val="2"/>
    </font>
    <font>
      <i/>
      <sz val="11"/>
      <color indexed="18"/>
      <name val="Comic Sans MS"/>
      <family val="4"/>
    </font>
    <font>
      <b/>
      <sz val="10"/>
      <color theme="1"/>
      <name val="Arial"/>
      <family val="2"/>
    </font>
    <font>
      <b/>
      <vertAlign val="superscript"/>
      <sz val="11"/>
      <name val="Arial"/>
      <family val="2"/>
    </font>
    <font>
      <sz val="8.5"/>
      <color theme="1"/>
      <name val="Arial"/>
      <family val="2"/>
    </font>
    <font>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0"/>
        <bgColor rgb="FF000000"/>
      </patternFill>
    </fill>
  </fills>
  <borders count="16">
    <border>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77">
    <xf numFmtId="0" fontId="0" fillId="0" borderId="0" xfId="0"/>
    <xf numFmtId="0" fontId="0" fillId="2" borderId="0" xfId="0" applyFill="1"/>
    <xf numFmtId="0" fontId="0" fillId="2" borderId="0" xfId="0" applyFill="1" applyBorder="1"/>
    <xf numFmtId="0" fontId="1" fillId="2" borderId="0" xfId="0" applyFont="1" applyFill="1"/>
    <xf numFmtId="0" fontId="3" fillId="2" borderId="0" xfId="0" applyFont="1" applyFill="1" applyBorder="1"/>
    <xf numFmtId="0" fontId="4" fillId="2" borderId="0" xfId="0" applyFont="1" applyFill="1"/>
    <xf numFmtId="0" fontId="0" fillId="0" borderId="0" xfId="0" applyFill="1"/>
    <xf numFmtId="164" fontId="1" fillId="2" borderId="0" xfId="1" applyFill="1" applyBorder="1" applyAlignment="1">
      <alignment horizontal="left"/>
    </xf>
    <xf numFmtId="165" fontId="0" fillId="2" borderId="0" xfId="0" applyNumberFormat="1" applyFill="1" applyBorder="1" applyAlignment="1">
      <alignment horizontal="right"/>
    </xf>
    <xf numFmtId="0" fontId="0" fillId="2" borderId="0" xfId="0" applyFill="1" applyBorder="1" applyAlignment="1">
      <alignment horizontal="left"/>
    </xf>
    <xf numFmtId="0" fontId="1" fillId="4" borderId="0" xfId="0" applyFont="1" applyFill="1" applyBorder="1" applyAlignment="1">
      <alignment horizontal="center" vertical="center"/>
    </xf>
    <xf numFmtId="167" fontId="1" fillId="4" borderId="0" xfId="2" applyNumberFormat="1" applyFont="1" applyFill="1" applyBorder="1"/>
    <xf numFmtId="0" fontId="1" fillId="4" borderId="0" xfId="0" applyFont="1" applyFill="1" applyBorder="1"/>
    <xf numFmtId="0" fontId="2" fillId="2" borderId="0" xfId="0" applyFont="1" applyFill="1"/>
    <xf numFmtId="164" fontId="3" fillId="2" borderId="0" xfId="0" applyNumberFormat="1" applyFont="1" applyFill="1" applyBorder="1"/>
    <xf numFmtId="2" fontId="0" fillId="2" borderId="0" xfId="0" applyNumberFormat="1" applyFill="1" applyBorder="1"/>
    <xf numFmtId="0" fontId="8" fillId="2" borderId="0" xfId="0" applyFont="1" applyFill="1" applyAlignment="1">
      <alignment vertical="top"/>
    </xf>
    <xf numFmtId="165" fontId="4" fillId="2" borderId="0" xfId="0" applyNumberFormat="1" applyFont="1" applyFill="1"/>
    <xf numFmtId="0" fontId="10" fillId="4" borderId="0" xfId="0" applyFont="1" applyFill="1" applyBorder="1"/>
    <xf numFmtId="0" fontId="10" fillId="2" borderId="0" xfId="0" applyFont="1" applyFill="1" applyBorder="1"/>
    <xf numFmtId="0" fontId="10" fillId="2" borderId="0" xfId="0" applyFont="1" applyFill="1"/>
    <xf numFmtId="166" fontId="11" fillId="3" borderId="2" xfId="0" applyNumberFormat="1" applyFont="1" applyFill="1" applyBorder="1" applyAlignment="1">
      <alignment horizontal="center" vertical="center"/>
    </xf>
    <xf numFmtId="165" fontId="10" fillId="2" borderId="4" xfId="0" applyNumberFormat="1" applyFont="1" applyFill="1" applyBorder="1" applyAlignment="1">
      <alignment horizontal="right"/>
    </xf>
    <xf numFmtId="165" fontId="12" fillId="2" borderId="4" xfId="0" applyNumberFormat="1" applyFont="1" applyFill="1" applyBorder="1" applyAlignment="1">
      <alignment horizontal="right"/>
    </xf>
    <xf numFmtId="165" fontId="10" fillId="2" borderId="0" xfId="0" applyNumberFormat="1" applyFont="1" applyFill="1" applyBorder="1" applyAlignment="1">
      <alignment horizontal="right"/>
    </xf>
    <xf numFmtId="165" fontId="10" fillId="2" borderId="0" xfId="0" applyNumberFormat="1" applyFont="1" applyFill="1"/>
    <xf numFmtId="0" fontId="5" fillId="2" borderId="0" xfId="0" applyFont="1" applyFill="1" applyBorder="1" applyAlignment="1">
      <alignment vertical="center" wrapText="1"/>
    </xf>
    <xf numFmtId="0" fontId="6" fillId="4" borderId="0" xfId="0" applyFont="1" applyFill="1" applyBorder="1" applyAlignment="1">
      <alignment vertical="center"/>
    </xf>
    <xf numFmtId="0" fontId="11" fillId="3" borderId="8" xfId="0" applyFont="1" applyFill="1" applyBorder="1" applyAlignment="1">
      <alignment vertical="center"/>
    </xf>
    <xf numFmtId="168" fontId="10" fillId="2" borderId="4" xfId="0" applyNumberFormat="1" applyFont="1" applyFill="1" applyBorder="1" applyAlignment="1"/>
    <xf numFmtId="164" fontId="10" fillId="2" borderId="4" xfId="1" applyFont="1" applyFill="1" applyBorder="1" applyAlignment="1">
      <alignment horizontal="right"/>
    </xf>
    <xf numFmtId="168" fontId="10" fillId="2" borderId="10" xfId="0" applyNumberFormat="1" applyFont="1" applyFill="1" applyBorder="1" applyAlignment="1"/>
    <xf numFmtId="0" fontId="5" fillId="2" borderId="0" xfId="0" applyFont="1" applyFill="1" applyBorder="1" applyAlignment="1">
      <alignment horizontal="left" vertical="center" wrapText="1"/>
    </xf>
    <xf numFmtId="0" fontId="6" fillId="4" borderId="0" xfId="0" applyFont="1" applyFill="1" applyBorder="1" applyAlignment="1">
      <alignment horizontal="center" vertical="center"/>
    </xf>
    <xf numFmtId="169" fontId="10" fillId="2" borderId="0" xfId="0" applyNumberFormat="1" applyFont="1" applyFill="1" applyBorder="1"/>
    <xf numFmtId="165" fontId="10" fillId="2" borderId="13" xfId="0" applyNumberFormat="1" applyFont="1" applyFill="1" applyBorder="1" applyAlignment="1">
      <alignment horizontal="right"/>
    </xf>
    <xf numFmtId="164" fontId="0" fillId="2" borderId="0" xfId="0" applyNumberFormat="1" applyFill="1" applyBorder="1"/>
    <xf numFmtId="17" fontId="0" fillId="2" borderId="0" xfId="0" applyNumberFormat="1" applyFill="1" applyBorder="1"/>
    <xf numFmtId="17" fontId="1" fillId="2" borderId="0" xfId="0" applyNumberFormat="1" applyFont="1" applyFill="1" applyBorder="1"/>
    <xf numFmtId="166" fontId="11" fillId="3" borderId="0" xfId="0" applyNumberFormat="1" applyFont="1" applyFill="1" applyBorder="1" applyAlignment="1">
      <alignment horizontal="center" vertical="center"/>
    </xf>
    <xf numFmtId="164" fontId="10" fillId="2" borderId="0" xfId="1" applyFont="1" applyFill="1" applyBorder="1" applyAlignment="1">
      <alignment horizontal="right"/>
    </xf>
    <xf numFmtId="0" fontId="6" fillId="5" borderId="0" xfId="0" applyFont="1" applyFill="1" applyBorder="1" applyAlignment="1">
      <alignment horizontal="center" vertical="center"/>
    </xf>
    <xf numFmtId="166" fontId="11" fillId="2" borderId="0" xfId="0" applyNumberFormat="1" applyFont="1" applyFill="1" applyBorder="1" applyAlignment="1">
      <alignment horizontal="center" vertical="center"/>
    </xf>
    <xf numFmtId="0" fontId="7" fillId="2" borderId="0" xfId="0" applyFont="1" applyFill="1" applyAlignment="1">
      <alignment vertical="center"/>
    </xf>
    <xf numFmtId="167" fontId="13" fillId="2" borderId="0" xfId="2" applyNumberFormat="1" applyFont="1" applyFill="1"/>
    <xf numFmtId="0" fontId="6" fillId="2" borderId="0" xfId="0" applyFont="1" applyFill="1" applyAlignment="1">
      <alignment vertical="center"/>
    </xf>
    <xf numFmtId="0" fontId="6" fillId="2" borderId="0" xfId="0" applyFont="1" applyFill="1" applyAlignment="1">
      <alignment horizontal="center" vertical="center"/>
    </xf>
    <xf numFmtId="0" fontId="6" fillId="0" borderId="0" xfId="0" applyFont="1" applyFill="1" applyAlignment="1">
      <alignment horizontal="center" vertical="center"/>
    </xf>
    <xf numFmtId="0" fontId="13" fillId="2" borderId="0" xfId="0" applyFont="1" applyFill="1" applyBorder="1"/>
    <xf numFmtId="0" fontId="5" fillId="2" borderId="0" xfId="0" applyFont="1" applyFill="1" applyBorder="1" applyAlignment="1">
      <alignment horizontal="left" vertical="center" wrapText="1"/>
    </xf>
    <xf numFmtId="0" fontId="6" fillId="2" borderId="0" xfId="0" applyFont="1" applyFill="1" applyAlignment="1">
      <alignment horizontal="center" vertical="center"/>
    </xf>
    <xf numFmtId="0" fontId="5" fillId="2" borderId="0" xfId="0" applyFont="1" applyFill="1" applyBorder="1" applyAlignment="1">
      <alignment vertical="center" wrapText="1"/>
    </xf>
    <xf numFmtId="3" fontId="10" fillId="2" borderId="0" xfId="0" applyNumberFormat="1" applyFont="1" applyFill="1"/>
    <xf numFmtId="0" fontId="14" fillId="0" borderId="0" xfId="0" applyFont="1" applyAlignment="1"/>
    <xf numFmtId="167" fontId="1" fillId="2" borderId="0" xfId="2" applyNumberFormat="1" applyFill="1"/>
    <xf numFmtId="0" fontId="10" fillId="0" borderId="0" xfId="0" applyFont="1" applyFill="1" applyBorder="1"/>
    <xf numFmtId="0" fontId="5" fillId="0" borderId="0" xfId="0" applyFont="1" applyFill="1" applyBorder="1" applyAlignment="1">
      <alignment horizontal="left" vertical="center" wrapText="1"/>
    </xf>
    <xf numFmtId="164" fontId="10" fillId="2" borderId="0" xfId="0" applyNumberFormat="1" applyFont="1" applyFill="1"/>
    <xf numFmtId="0" fontId="6" fillId="2" borderId="0" xfId="0" applyFont="1" applyFill="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168" fontId="10" fillId="2" borderId="7" xfId="0" applyNumberFormat="1" applyFont="1" applyFill="1" applyBorder="1" applyAlignment="1">
      <alignment horizontal="left" vertical="center"/>
    </xf>
    <xf numFmtId="168" fontId="10" fillId="2" borderId="6" xfId="0" applyNumberFormat="1" applyFont="1" applyFill="1" applyBorder="1" applyAlignment="1">
      <alignment horizontal="left" vertical="center"/>
    </xf>
    <xf numFmtId="0" fontId="6" fillId="2" borderId="0" xfId="0" applyFont="1" applyFill="1" applyAlignment="1">
      <alignment horizontal="center" vertical="center"/>
    </xf>
    <xf numFmtId="0" fontId="15" fillId="2" borderId="0" xfId="0" applyFont="1" applyFill="1" applyBorder="1" applyAlignment="1">
      <alignment horizontal="left"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5" fillId="2" borderId="0" xfId="0" applyFont="1" applyFill="1" applyBorder="1" applyAlignment="1">
      <alignment vertical="center" wrapText="1"/>
    </xf>
    <xf numFmtId="0" fontId="5" fillId="2" borderId="0" xfId="0" applyFont="1" applyFill="1" applyBorder="1" applyAlignment="1">
      <alignment vertical="center" wrapText="1"/>
    </xf>
    <xf numFmtId="0" fontId="6" fillId="4" borderId="0" xfId="0" applyFont="1" applyFill="1" applyBorder="1" applyAlignment="1">
      <alignment horizontal="center" vertical="center"/>
    </xf>
    <xf numFmtId="168" fontId="10" fillId="2" borderId="14" xfId="0" applyNumberFormat="1" applyFont="1" applyFill="1" applyBorder="1" applyAlignment="1">
      <alignment horizontal="left" vertical="center"/>
    </xf>
    <xf numFmtId="168" fontId="10" fillId="2" borderId="15" xfId="0" applyNumberFormat="1" applyFont="1" applyFill="1" applyBorder="1" applyAlignment="1">
      <alignment horizontal="left" vertical="center"/>
    </xf>
    <xf numFmtId="0" fontId="11" fillId="2" borderId="1"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3"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165" fontId="18" fillId="2" borderId="0" xfId="0" applyNumberFormat="1" applyFont="1" applyFill="1" applyBorder="1" applyAlignment="1">
      <alignment horizontal="right"/>
    </xf>
  </cellXfs>
  <cellStyles count="3">
    <cellStyle name="Millares" xfId="1" builtinId="3"/>
    <cellStyle name="Millares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672350</xdr:colOff>
      <xdr:row>0</xdr:row>
      <xdr:rowOff>67236</xdr:rowOff>
    </xdr:from>
    <xdr:to>
      <xdr:col>10</xdr:col>
      <xdr:colOff>278266</xdr:colOff>
      <xdr:row>4</xdr:row>
      <xdr:rowOff>179295</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2791" y="67236"/>
          <a:ext cx="3864151" cy="918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638736</xdr:colOff>
      <xdr:row>0</xdr:row>
      <xdr:rowOff>78438</xdr:rowOff>
    </xdr:from>
    <xdr:to>
      <xdr:col>10</xdr:col>
      <xdr:colOff>244652</xdr:colOff>
      <xdr:row>4</xdr:row>
      <xdr:rowOff>149876</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9177" y="78438"/>
          <a:ext cx="3864151" cy="878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20D/DAC/TARIFAS/Estructura%20Tarifaria%20EAAB%20DAC%202017%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16"/>
      <sheetName val="Bogotá"/>
      <sheetName val="tarifas indexadas $ mar 2017"/>
      <sheetName val="tarifas  en Sept $ mar 2017"/>
      <sheetName val="Modificaciones por FyAS"/>
    </sheetNames>
    <sheetDataSet>
      <sheetData sheetId="0"/>
      <sheetData sheetId="1"/>
      <sheetData sheetId="2"/>
      <sheetData sheetId="3">
        <row r="39">
          <cell r="C39">
            <v>1896.61</v>
          </cell>
          <cell r="D39">
            <v>886.78</v>
          </cell>
          <cell r="I39">
            <v>833.36</v>
          </cell>
          <cell r="J39">
            <v>582.79999999999995</v>
          </cell>
        </row>
        <row r="40">
          <cell r="C40">
            <v>3793.21</v>
          </cell>
          <cell r="D40">
            <v>1773.56</v>
          </cell>
          <cell r="I40">
            <v>1732.03</v>
          </cell>
          <cell r="J40">
            <v>1175.3800000000001</v>
          </cell>
        </row>
        <row r="41">
          <cell r="C41">
            <v>6322.02</v>
          </cell>
          <cell r="D41">
            <v>2955.93</v>
          </cell>
          <cell r="I41">
            <v>2107.1</v>
          </cell>
          <cell r="J41">
            <v>1717.14</v>
          </cell>
        </row>
        <row r="42">
          <cell r="C42">
            <v>6322.02</v>
          </cell>
          <cell r="D42">
            <v>2955.93</v>
          </cell>
          <cell r="I42">
            <v>2107.1</v>
          </cell>
          <cell r="J42">
            <v>1717.14</v>
          </cell>
        </row>
        <row r="43">
          <cell r="C43">
            <v>14161.32</v>
          </cell>
          <cell r="D43">
            <v>7360.27</v>
          </cell>
          <cell r="I43">
            <v>3834.92</v>
          </cell>
          <cell r="J43">
            <v>2781.77</v>
          </cell>
        </row>
        <row r="44">
          <cell r="C44">
            <v>17322.330000000002</v>
          </cell>
          <cell r="D44">
            <v>10227.52</v>
          </cell>
          <cell r="I44">
            <v>3834.92</v>
          </cell>
          <cell r="J44">
            <v>2781.77</v>
          </cell>
        </row>
        <row r="45">
          <cell r="C45">
            <v>9483.0300000000007</v>
          </cell>
          <cell r="D45">
            <v>4433.8999999999996</v>
          </cell>
          <cell r="I45">
            <v>3729.56</v>
          </cell>
          <cell r="J45">
            <v>2730.25</v>
          </cell>
        </row>
        <row r="46">
          <cell r="C46">
            <v>8218.6299999999992</v>
          </cell>
          <cell r="D46">
            <v>3872.27</v>
          </cell>
          <cell r="I46">
            <v>3834.92</v>
          </cell>
          <cell r="J46">
            <v>2781.77</v>
          </cell>
        </row>
        <row r="47">
          <cell r="C47">
            <v>6322.02</v>
          </cell>
          <cell r="D47">
            <v>2955.93</v>
          </cell>
          <cell r="I47">
            <v>2107.1</v>
          </cell>
          <cell r="J47">
            <v>1717.14</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Y64"/>
  <sheetViews>
    <sheetView tabSelected="1" zoomScale="90" zoomScaleNormal="90" workbookViewId="0">
      <selection activeCell="B49" sqref="B49"/>
    </sheetView>
  </sheetViews>
  <sheetFormatPr baseColWidth="10" defaultRowHeight="12.75" x14ac:dyDescent="0.2"/>
  <cols>
    <col min="1" max="1" width="2.7109375" style="1" customWidth="1"/>
    <col min="2" max="2" width="10.7109375" style="1" customWidth="1"/>
    <col min="3" max="3" width="30.7109375" style="1" customWidth="1"/>
    <col min="4" max="4" width="12.7109375" style="5" customWidth="1"/>
    <col min="5" max="5" width="12.7109375" style="1" customWidth="1"/>
    <col min="6" max="6" width="12.7109375" style="5" customWidth="1"/>
    <col min="7" max="11" width="12.7109375" style="1" customWidth="1"/>
    <col min="12" max="17" width="11.7109375" style="1" customWidth="1"/>
    <col min="18" max="18" width="1.42578125" style="1" customWidth="1"/>
    <col min="19" max="60" width="11.7109375" style="1" customWidth="1"/>
    <col min="61" max="62" width="11.7109375" style="1" hidden="1" customWidth="1"/>
    <col min="63" max="63" width="5.7109375" style="1" hidden="1" customWidth="1"/>
    <col min="64" max="64" width="11.28515625" style="1" hidden="1" customWidth="1"/>
    <col min="65" max="65" width="9.42578125" style="1" hidden="1" customWidth="1"/>
    <col min="66" max="66" width="9" style="1" hidden="1" customWidth="1"/>
    <col min="67" max="67" width="4.7109375" style="1" hidden="1" customWidth="1"/>
    <col min="68" max="77" width="7.7109375" style="1" hidden="1" customWidth="1"/>
    <col min="78" max="16384" width="11.42578125" style="1"/>
  </cols>
  <sheetData>
    <row r="1" spans="1:71" ht="15.95" customHeight="1" x14ac:dyDescent="0.2">
      <c r="B1" s="10"/>
      <c r="C1" s="11"/>
      <c r="D1" s="12"/>
      <c r="E1" s="12"/>
      <c r="F1" s="12"/>
      <c r="G1" s="12"/>
      <c r="O1" s="19"/>
    </row>
    <row r="2" spans="1:71" ht="15.95" customHeight="1" x14ac:dyDescent="0.2">
      <c r="B2" s="10"/>
      <c r="C2" s="11"/>
      <c r="D2" s="12"/>
      <c r="E2" s="12"/>
      <c r="F2" s="12"/>
      <c r="G2" s="12"/>
      <c r="O2" s="34"/>
    </row>
    <row r="3" spans="1:71" ht="15.95" customHeight="1" x14ac:dyDescent="0.2">
      <c r="B3" s="10"/>
      <c r="C3" s="11"/>
      <c r="D3" s="12"/>
      <c r="E3" s="12"/>
      <c r="F3" s="12"/>
      <c r="G3" s="12"/>
    </row>
    <row r="4" spans="1:71" ht="15.95" customHeight="1" x14ac:dyDescent="0.2">
      <c r="B4" s="10"/>
      <c r="C4" s="11"/>
      <c r="D4" s="12"/>
      <c r="E4" s="12"/>
      <c r="F4" s="12"/>
      <c r="G4" s="12"/>
    </row>
    <row r="5" spans="1:71" ht="15.75" x14ac:dyDescent="0.2">
      <c r="B5" s="69"/>
      <c r="C5" s="69"/>
      <c r="D5" s="69"/>
      <c r="E5" s="69"/>
      <c r="F5" s="69"/>
      <c r="G5" s="69"/>
      <c r="H5" s="69"/>
      <c r="I5" s="69"/>
      <c r="J5" s="69"/>
      <c r="K5" s="69"/>
      <c r="L5" s="69"/>
      <c r="M5" s="69"/>
      <c r="N5" s="69"/>
      <c r="O5" s="69"/>
      <c r="P5" s="69"/>
      <c r="Q5" s="69"/>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33"/>
      <c r="BJ5" s="33"/>
      <c r="BK5" s="33"/>
      <c r="BL5" s="69"/>
      <c r="BM5" s="69"/>
    </row>
    <row r="6" spans="1:71" ht="15.75" x14ac:dyDescent="0.2">
      <c r="B6" s="63" t="s">
        <v>14</v>
      </c>
      <c r="C6" s="63"/>
      <c r="D6" s="63"/>
      <c r="E6" s="63"/>
      <c r="F6" s="63"/>
      <c r="G6" s="63"/>
      <c r="H6" s="63"/>
      <c r="I6" s="63"/>
      <c r="J6" s="63"/>
      <c r="K6" s="63"/>
      <c r="L6" s="63"/>
      <c r="M6" s="63"/>
      <c r="N6" s="63"/>
      <c r="O6" s="63"/>
      <c r="P6" s="63"/>
      <c r="Q6" s="63"/>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33"/>
      <c r="BJ6" s="33"/>
      <c r="BK6" s="33"/>
      <c r="BL6" s="27"/>
      <c r="BM6" s="27"/>
    </row>
    <row r="7" spans="1:71" ht="15.75" x14ac:dyDescent="0.2">
      <c r="B7" s="63" t="s">
        <v>9</v>
      </c>
      <c r="C7" s="63"/>
      <c r="D7" s="63"/>
      <c r="E7" s="63"/>
      <c r="F7" s="63"/>
      <c r="G7" s="63"/>
      <c r="H7" s="63"/>
      <c r="I7" s="63"/>
      <c r="J7" s="63"/>
      <c r="K7" s="63"/>
      <c r="L7" s="63"/>
      <c r="M7" s="63"/>
      <c r="N7" s="63"/>
      <c r="O7" s="63"/>
      <c r="P7" s="63"/>
      <c r="Q7" s="63"/>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33"/>
      <c r="BJ7" s="33"/>
      <c r="BK7" s="33"/>
      <c r="BL7" s="27"/>
      <c r="BM7" s="27"/>
    </row>
    <row r="8" spans="1:71" ht="15.75" x14ac:dyDescent="0.2">
      <c r="B8" s="63" t="s">
        <v>10</v>
      </c>
      <c r="C8" s="63"/>
      <c r="D8" s="63"/>
      <c r="E8" s="63"/>
      <c r="F8" s="63"/>
      <c r="G8" s="63"/>
      <c r="H8" s="63"/>
      <c r="I8" s="63"/>
      <c r="J8" s="63"/>
      <c r="K8" s="63"/>
      <c r="L8" s="63"/>
      <c r="M8" s="63"/>
      <c r="N8" s="63"/>
      <c r="O8" s="63"/>
      <c r="P8" s="63"/>
      <c r="Q8" s="63"/>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33"/>
      <c r="BJ8" s="33"/>
      <c r="BK8" s="33"/>
      <c r="BL8" s="27"/>
      <c r="BM8" s="27"/>
    </row>
    <row r="9" spans="1:71" ht="15" x14ac:dyDescent="0.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row>
    <row r="10" spans="1:71" ht="15.75" x14ac:dyDescent="0.2">
      <c r="B10" s="63" t="s">
        <v>19</v>
      </c>
      <c r="C10" s="63"/>
      <c r="D10" s="63"/>
      <c r="E10" s="63"/>
      <c r="F10" s="63"/>
      <c r="G10" s="63"/>
      <c r="H10" s="63"/>
      <c r="I10" s="63"/>
      <c r="J10" s="63"/>
      <c r="K10" s="63"/>
      <c r="L10" s="63"/>
      <c r="M10" s="63"/>
      <c r="N10" s="63"/>
      <c r="O10" s="63"/>
      <c r="P10" s="63"/>
      <c r="Q10" s="63"/>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33"/>
      <c r="BJ10" s="33"/>
      <c r="BK10" s="33"/>
      <c r="BL10" s="27"/>
      <c r="BM10" s="27"/>
    </row>
    <row r="11" spans="1:71" s="2" customFormat="1" ht="15.75" x14ac:dyDescent="0.2">
      <c r="B11" s="63" t="s">
        <v>21</v>
      </c>
      <c r="C11" s="63"/>
      <c r="D11" s="63"/>
      <c r="E11" s="63"/>
      <c r="F11" s="63"/>
      <c r="G11" s="63"/>
      <c r="H11" s="63"/>
      <c r="I11" s="63"/>
      <c r="J11" s="63"/>
      <c r="K11" s="63"/>
      <c r="L11" s="63"/>
      <c r="M11" s="63"/>
      <c r="N11" s="63"/>
      <c r="O11" s="63"/>
      <c r="P11" s="63"/>
      <c r="Q11" s="63"/>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33"/>
      <c r="BJ11" s="33"/>
      <c r="BK11" s="33"/>
      <c r="BL11" s="27"/>
      <c r="BM11" s="27"/>
    </row>
    <row r="12" spans="1:71" s="48" customFormat="1" ht="27" thickBot="1" x14ac:dyDescent="0.45">
      <c r="A12" s="44"/>
      <c r="B12" s="2"/>
      <c r="C12" s="13" t="s">
        <v>16</v>
      </c>
      <c r="D12" s="52"/>
      <c r="E12" s="53"/>
      <c r="F12" s="20"/>
      <c r="G12" s="53"/>
      <c r="H12" s="19"/>
      <c r="I12" s="19"/>
      <c r="J12" s="19"/>
      <c r="K12" s="19"/>
      <c r="L12" s="19"/>
      <c r="M12" s="19"/>
      <c r="N12" s="19"/>
      <c r="O12" s="19"/>
      <c r="P12" s="19"/>
      <c r="Q12" s="19"/>
      <c r="R12" s="46"/>
      <c r="S12" s="46"/>
      <c r="V12" s="46"/>
      <c r="W12" s="46"/>
      <c r="X12" s="46"/>
      <c r="Y12" s="46"/>
      <c r="Z12" s="46"/>
      <c r="AA12" s="58" t="s">
        <v>26</v>
      </c>
      <c r="AB12" s="58"/>
      <c r="AC12" s="46"/>
      <c r="AD12" s="46"/>
      <c r="AE12" s="46"/>
      <c r="AF12" s="46"/>
      <c r="AG12" s="46"/>
      <c r="AH12" s="46"/>
      <c r="AI12" s="46"/>
      <c r="AJ12" s="46"/>
      <c r="AK12" s="46"/>
      <c r="AL12" s="46"/>
      <c r="AM12" s="46"/>
      <c r="AN12" s="46"/>
      <c r="AO12" s="46"/>
      <c r="AP12" s="46"/>
      <c r="AQ12" s="46"/>
      <c r="AR12" s="46"/>
      <c r="AS12" s="46"/>
      <c r="AT12" s="46"/>
      <c r="AU12" s="46"/>
      <c r="AV12" s="46"/>
      <c r="AW12" s="46"/>
      <c r="AX12" s="46"/>
      <c r="AY12" s="47"/>
      <c r="AZ12" s="46"/>
      <c r="BA12" s="46"/>
      <c r="BB12" s="45"/>
      <c r="BC12" s="45"/>
      <c r="BD12" s="2"/>
      <c r="BE12" s="2"/>
      <c r="BF12" s="2"/>
      <c r="BG12" s="2"/>
      <c r="BH12" s="2"/>
      <c r="BI12" s="2"/>
      <c r="BJ12" s="2"/>
      <c r="BK12" s="2"/>
    </row>
    <row r="13" spans="1:71" ht="24.95" customHeight="1" thickTop="1" x14ac:dyDescent="0.2">
      <c r="B13" s="72" t="s">
        <v>15</v>
      </c>
      <c r="C13" s="28" t="s">
        <v>12</v>
      </c>
      <c r="D13" s="21">
        <v>42339</v>
      </c>
      <c r="E13" s="21">
        <v>42705</v>
      </c>
      <c r="F13" s="21">
        <v>42736</v>
      </c>
      <c r="G13" s="21">
        <v>42767</v>
      </c>
      <c r="H13" s="21">
        <v>42795</v>
      </c>
      <c r="I13" s="21">
        <v>42826</v>
      </c>
      <c r="J13" s="21">
        <v>42856</v>
      </c>
      <c r="K13" s="21">
        <v>42887</v>
      </c>
      <c r="L13" s="21">
        <v>42917</v>
      </c>
      <c r="M13" s="21">
        <v>42948</v>
      </c>
      <c r="N13" s="21">
        <v>42979</v>
      </c>
      <c r="O13" s="21">
        <v>43009</v>
      </c>
      <c r="P13" s="21">
        <v>43040</v>
      </c>
      <c r="Q13" s="21">
        <v>43070</v>
      </c>
      <c r="R13" s="41"/>
      <c r="S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39"/>
      <c r="BD13" s="39"/>
      <c r="BE13" s="39"/>
      <c r="BF13" s="38">
        <v>42370</v>
      </c>
      <c r="BG13" s="2"/>
      <c r="BH13" s="37">
        <v>42036</v>
      </c>
      <c r="BI13" s="2"/>
      <c r="BJ13" s="2"/>
      <c r="BK13" s="3"/>
    </row>
    <row r="14" spans="1:71" ht="12.95" customHeight="1" x14ac:dyDescent="0.2">
      <c r="B14" s="73"/>
      <c r="C14" s="29" t="s">
        <v>0</v>
      </c>
      <c r="D14" s="22">
        <v>4729.7024089595288</v>
      </c>
      <c r="E14" s="22">
        <v>3658.22</v>
      </c>
      <c r="F14" s="22">
        <v>3658.22</v>
      </c>
      <c r="G14" s="22">
        <v>3658.22</v>
      </c>
      <c r="H14" s="22">
        <v>3793.22</v>
      </c>
      <c r="I14" s="22">
        <v>3793.22</v>
      </c>
      <c r="J14" s="22">
        <v>3793.22</v>
      </c>
      <c r="K14" s="22">
        <v>3793.22</v>
      </c>
      <c r="L14" s="22">
        <v>3793.22</v>
      </c>
      <c r="M14" s="22">
        <v>3793.22</v>
      </c>
      <c r="N14" s="22">
        <v>3793.22</v>
      </c>
      <c r="O14" s="22">
        <v>3793.22</v>
      </c>
      <c r="P14" s="22">
        <v>3793.22</v>
      </c>
      <c r="Q14" s="22">
        <v>3793.22</v>
      </c>
      <c r="R14" s="41"/>
      <c r="S14" s="24"/>
      <c r="V14" s="24"/>
      <c r="W14" s="24"/>
      <c r="X14" s="24"/>
      <c r="Y14" s="24"/>
      <c r="Z14" s="24"/>
      <c r="AA14" s="24">
        <f>+'[2]tarifas  en Sept $ mar 2017'!C39*2</f>
        <v>3793.22</v>
      </c>
      <c r="AB14" s="24">
        <f>+Q14-AA14</f>
        <v>0</v>
      </c>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v>4435.7790400000004</v>
      </c>
      <c r="BD14" s="24">
        <f t="shared" ref="BD14:BD41" si="0">+BC14-D14</f>
        <v>-293.92336895952849</v>
      </c>
      <c r="BE14" s="15">
        <f t="shared" ref="BE14:BE19" si="1">+F14-E14</f>
        <v>0</v>
      </c>
      <c r="BF14" s="15">
        <v>4729.70240896</v>
      </c>
      <c r="BG14" s="15">
        <f t="shared" ref="BG14:BG19" si="2">+BF14-F14</f>
        <v>1071.4824089600002</v>
      </c>
      <c r="BH14" s="15">
        <v>4917.5851074599996</v>
      </c>
      <c r="BI14" s="15" t="e">
        <f>+BH14-#REF!</f>
        <v>#REF!</v>
      </c>
      <c r="BJ14" s="36">
        <f t="shared" ref="BJ14:BM19" si="3">+G14-H14</f>
        <v>-135</v>
      </c>
      <c r="BK14" s="36">
        <f t="shared" si="3"/>
        <v>0</v>
      </c>
      <c r="BL14" s="36">
        <f t="shared" si="3"/>
        <v>0</v>
      </c>
      <c r="BM14" s="36">
        <f t="shared" si="3"/>
        <v>0</v>
      </c>
      <c r="BN14" s="36" t="e">
        <f>+K14-#REF!</f>
        <v>#REF!</v>
      </c>
      <c r="BO14" s="36" t="e">
        <f>+#REF!-#REF!</f>
        <v>#REF!</v>
      </c>
      <c r="BP14" s="36" t="e">
        <f>+#REF!-#REF!</f>
        <v>#REF!</v>
      </c>
      <c r="BQ14" s="36" t="e">
        <f>+#REF!-#REF!</f>
        <v>#REF!</v>
      </c>
      <c r="BR14" s="36" t="e">
        <f>+#REF!-#REF!</f>
        <v>#REF!</v>
      </c>
      <c r="BS14" s="36" t="e">
        <f>+#REF!-#REF!</f>
        <v>#REF!</v>
      </c>
    </row>
    <row r="15" spans="1:71" ht="12.95" customHeight="1" x14ac:dyDescent="0.2">
      <c r="B15" s="73"/>
      <c r="C15" s="29" t="s">
        <v>1</v>
      </c>
      <c r="D15" s="22">
        <v>9459.3827249714541</v>
      </c>
      <c r="E15" s="22">
        <v>7316.44</v>
      </c>
      <c r="F15" s="22">
        <v>7316.44</v>
      </c>
      <c r="G15" s="22">
        <v>7316.44</v>
      </c>
      <c r="H15" s="22">
        <v>7586.42</v>
      </c>
      <c r="I15" s="22">
        <v>7586.42</v>
      </c>
      <c r="J15" s="22">
        <v>7586.42</v>
      </c>
      <c r="K15" s="22">
        <v>7586.42</v>
      </c>
      <c r="L15" s="22">
        <v>7586.42</v>
      </c>
      <c r="M15" s="22">
        <v>7586.42</v>
      </c>
      <c r="N15" s="22">
        <v>7586.42</v>
      </c>
      <c r="O15" s="22">
        <v>7586.42</v>
      </c>
      <c r="P15" s="22">
        <v>7586.42</v>
      </c>
      <c r="Q15" s="22">
        <v>7586.42</v>
      </c>
      <c r="R15" s="41"/>
      <c r="S15" s="24"/>
      <c r="V15" s="24"/>
      <c r="W15" s="24"/>
      <c r="X15" s="24"/>
      <c r="Y15" s="24"/>
      <c r="Z15" s="24"/>
      <c r="AA15" s="24">
        <f>+'[2]tarifas  en Sept $ mar 2017'!C40*2</f>
        <v>7586.42</v>
      </c>
      <c r="AB15" s="24">
        <f>+Q15-AA15</f>
        <v>0</v>
      </c>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v>8871.5373600000003</v>
      </c>
      <c r="BD15" s="24">
        <f t="shared" si="0"/>
        <v>-587.84536497145382</v>
      </c>
      <c r="BE15" s="15">
        <f t="shared" si="1"/>
        <v>0</v>
      </c>
      <c r="BF15" s="15">
        <v>9459.3827249799997</v>
      </c>
      <c r="BG15" s="15">
        <f t="shared" si="2"/>
        <v>2142.9427249800001</v>
      </c>
      <c r="BH15" s="15">
        <v>9835.1472443399998</v>
      </c>
      <c r="BI15" s="15" t="e">
        <f>+BH15-#REF!</f>
        <v>#REF!</v>
      </c>
      <c r="BJ15" s="36">
        <f t="shared" si="3"/>
        <v>-269.98000000000047</v>
      </c>
      <c r="BK15" s="36">
        <f t="shared" si="3"/>
        <v>0</v>
      </c>
      <c r="BL15" s="36">
        <f t="shared" si="3"/>
        <v>0</v>
      </c>
      <c r="BM15" s="36">
        <f t="shared" si="3"/>
        <v>0</v>
      </c>
      <c r="BN15" s="36" t="e">
        <f>+K15-#REF!</f>
        <v>#REF!</v>
      </c>
      <c r="BO15" s="36" t="e">
        <f>+#REF!-#REF!</f>
        <v>#REF!</v>
      </c>
      <c r="BP15" s="36" t="e">
        <f>+#REF!-#REF!</f>
        <v>#REF!</v>
      </c>
      <c r="BQ15" s="36" t="e">
        <f>+#REF!-#REF!</f>
        <v>#REF!</v>
      </c>
      <c r="BR15" s="36" t="e">
        <f>+#REF!-#REF!</f>
        <v>#REF!</v>
      </c>
      <c r="BS15" s="36" t="e">
        <f>+#REF!-#REF!</f>
        <v>#REF!</v>
      </c>
    </row>
    <row r="16" spans="1:71" ht="12.95" customHeight="1" x14ac:dyDescent="0.2">
      <c r="B16" s="73"/>
      <c r="C16" s="29" t="s">
        <v>2</v>
      </c>
      <c r="D16" s="22">
        <v>15765.637874952423</v>
      </c>
      <c r="E16" s="22">
        <v>12194.08</v>
      </c>
      <c r="F16" s="22">
        <v>12194.08</v>
      </c>
      <c r="G16" s="22">
        <v>12194.08</v>
      </c>
      <c r="H16" s="22">
        <v>12644.04</v>
      </c>
      <c r="I16" s="22">
        <v>12644.04</v>
      </c>
      <c r="J16" s="22">
        <v>12644.04</v>
      </c>
      <c r="K16" s="22">
        <v>12644.04</v>
      </c>
      <c r="L16" s="22">
        <v>12644.04</v>
      </c>
      <c r="M16" s="22">
        <v>12644.04</v>
      </c>
      <c r="N16" s="22">
        <v>12644.04</v>
      </c>
      <c r="O16" s="22">
        <v>12644.04</v>
      </c>
      <c r="P16" s="22">
        <v>12644.04</v>
      </c>
      <c r="Q16" s="22">
        <v>12644.04</v>
      </c>
      <c r="R16" s="41"/>
      <c r="S16" s="24"/>
      <c r="V16" s="24"/>
      <c r="W16" s="24"/>
      <c r="X16" s="24"/>
      <c r="Y16" s="24"/>
      <c r="Z16" s="24"/>
      <c r="AA16" s="24">
        <f>+'[2]tarifas  en Sept $ mar 2017'!C41*2</f>
        <v>12644.04</v>
      </c>
      <c r="AB16" s="24">
        <f>+Q16-AA16</f>
        <v>0</v>
      </c>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v>14785.8956</v>
      </c>
      <c r="BD16" s="24">
        <f t="shared" si="0"/>
        <v>-979.74227495242303</v>
      </c>
      <c r="BE16" s="15">
        <f t="shared" si="1"/>
        <v>0</v>
      </c>
      <c r="BF16" s="15">
        <v>15765.637874960001</v>
      </c>
      <c r="BG16" s="15">
        <f t="shared" si="2"/>
        <v>3571.5578749600008</v>
      </c>
      <c r="BH16" s="15">
        <v>16391.912073899999</v>
      </c>
      <c r="BI16" s="15" t="e">
        <f>+BH16-#REF!</f>
        <v>#REF!</v>
      </c>
      <c r="BJ16" s="36">
        <f t="shared" si="3"/>
        <v>-449.96000000000095</v>
      </c>
      <c r="BK16" s="36">
        <f t="shared" si="3"/>
        <v>0</v>
      </c>
      <c r="BL16" s="36">
        <f t="shared" si="3"/>
        <v>0</v>
      </c>
      <c r="BM16" s="36">
        <f t="shared" si="3"/>
        <v>0</v>
      </c>
      <c r="BN16" s="36" t="e">
        <f>+K16-#REF!</f>
        <v>#REF!</v>
      </c>
      <c r="BO16" s="36" t="e">
        <f>+#REF!-#REF!</f>
        <v>#REF!</v>
      </c>
      <c r="BP16" s="36" t="e">
        <f>+#REF!-#REF!</f>
        <v>#REF!</v>
      </c>
      <c r="BQ16" s="36" t="e">
        <f>+#REF!-#REF!</f>
        <v>#REF!</v>
      </c>
      <c r="BR16" s="36" t="e">
        <f>+#REF!-#REF!</f>
        <v>#REF!</v>
      </c>
      <c r="BS16" s="36" t="e">
        <f>+#REF!-#REF!</f>
        <v>#REF!</v>
      </c>
    </row>
    <row r="17" spans="2:71" ht="12.95" customHeight="1" x14ac:dyDescent="0.2">
      <c r="B17" s="73"/>
      <c r="C17" s="29" t="s">
        <v>3</v>
      </c>
      <c r="D17" s="22">
        <v>15765.637874952423</v>
      </c>
      <c r="E17" s="22">
        <v>12194.08</v>
      </c>
      <c r="F17" s="22">
        <v>12194.08</v>
      </c>
      <c r="G17" s="22">
        <v>12194.08</v>
      </c>
      <c r="H17" s="22">
        <v>12644.04</v>
      </c>
      <c r="I17" s="22">
        <v>12644.04</v>
      </c>
      <c r="J17" s="22">
        <v>12644.04</v>
      </c>
      <c r="K17" s="22">
        <v>12644.04</v>
      </c>
      <c r="L17" s="22">
        <v>12644.04</v>
      </c>
      <c r="M17" s="22">
        <v>12644.04</v>
      </c>
      <c r="N17" s="22">
        <v>12644.04</v>
      </c>
      <c r="O17" s="22">
        <v>12644.04</v>
      </c>
      <c r="P17" s="22">
        <v>12644.04</v>
      </c>
      <c r="Q17" s="22">
        <v>12644.04</v>
      </c>
      <c r="R17" s="41"/>
      <c r="S17" s="24"/>
      <c r="V17" s="24"/>
      <c r="W17" s="24"/>
      <c r="X17" s="24"/>
      <c r="Y17" s="24"/>
      <c r="Z17" s="24"/>
      <c r="AA17" s="24">
        <f>+'[2]tarifas  en Sept $ mar 2017'!C42*2</f>
        <v>12644.04</v>
      </c>
      <c r="AB17" s="24">
        <f>+Q17-AA17</f>
        <v>0</v>
      </c>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v>14785.8956</v>
      </c>
      <c r="BD17" s="24">
        <f t="shared" si="0"/>
        <v>-979.74227495242303</v>
      </c>
      <c r="BE17" s="15">
        <f t="shared" si="1"/>
        <v>0</v>
      </c>
      <c r="BF17" s="15">
        <v>15765.637874960001</v>
      </c>
      <c r="BG17" s="15">
        <f t="shared" si="2"/>
        <v>3571.5578749600008</v>
      </c>
      <c r="BH17" s="15">
        <v>16391.912073899999</v>
      </c>
      <c r="BI17" s="15" t="e">
        <f>+BH17-#REF!</f>
        <v>#REF!</v>
      </c>
      <c r="BJ17" s="36">
        <f t="shared" si="3"/>
        <v>-449.96000000000095</v>
      </c>
      <c r="BK17" s="36">
        <f t="shared" si="3"/>
        <v>0</v>
      </c>
      <c r="BL17" s="36">
        <f t="shared" si="3"/>
        <v>0</v>
      </c>
      <c r="BM17" s="36">
        <f t="shared" si="3"/>
        <v>0</v>
      </c>
      <c r="BN17" s="36" t="e">
        <f>+K17-#REF!</f>
        <v>#REF!</v>
      </c>
      <c r="BO17" s="36" t="e">
        <f>+#REF!-#REF!</f>
        <v>#REF!</v>
      </c>
      <c r="BP17" s="36" t="e">
        <f>+#REF!-#REF!</f>
        <v>#REF!</v>
      </c>
      <c r="BQ17" s="36" t="e">
        <f>+#REF!-#REF!</f>
        <v>#REF!</v>
      </c>
      <c r="BR17" s="36" t="e">
        <f>+#REF!-#REF!</f>
        <v>#REF!</v>
      </c>
      <c r="BS17" s="36" t="e">
        <f>+#REF!-#REF!</f>
        <v>#REF!</v>
      </c>
    </row>
    <row r="18" spans="2:71" ht="12.95" customHeight="1" x14ac:dyDescent="0.2">
      <c r="B18" s="73"/>
      <c r="C18" s="29" t="s">
        <v>4</v>
      </c>
      <c r="D18" s="22">
        <v>35315.024421303911</v>
      </c>
      <c r="E18" s="22">
        <v>27314.74</v>
      </c>
      <c r="F18" s="22">
        <v>27314.74</v>
      </c>
      <c r="G18" s="22">
        <v>27314.74</v>
      </c>
      <c r="H18" s="22">
        <v>28322.639999999999</v>
      </c>
      <c r="I18" s="22">
        <v>28322.639999999999</v>
      </c>
      <c r="J18" s="22">
        <v>28322.639999999999</v>
      </c>
      <c r="K18" s="22">
        <v>28322.639999999999</v>
      </c>
      <c r="L18" s="22">
        <v>28322.639999999999</v>
      </c>
      <c r="M18" s="22">
        <v>28322.639999999999</v>
      </c>
      <c r="N18" s="22">
        <v>28322.639999999999</v>
      </c>
      <c r="O18" s="22">
        <v>28322.639999999999</v>
      </c>
      <c r="P18" s="22">
        <v>28322.639999999999</v>
      </c>
      <c r="Q18" s="22">
        <v>28322.639999999999</v>
      </c>
      <c r="R18" s="41"/>
      <c r="S18" s="24"/>
      <c r="V18" s="24"/>
      <c r="W18" s="24"/>
      <c r="X18" s="24"/>
      <c r="Y18" s="24"/>
      <c r="Z18" s="24"/>
      <c r="AA18" s="24">
        <f>+'[2]tarifas  en Sept $ mar 2017'!C43*2</f>
        <v>28322.639999999999</v>
      </c>
      <c r="AB18" s="24">
        <f>+Q18-AA18</f>
        <v>0</v>
      </c>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v>33120.402000000002</v>
      </c>
      <c r="BD18" s="24">
        <f t="shared" si="0"/>
        <v>-2194.6224213039095</v>
      </c>
      <c r="BE18" s="15">
        <f t="shared" si="1"/>
        <v>0</v>
      </c>
      <c r="BF18" s="15">
        <v>35315.024421299997</v>
      </c>
      <c r="BG18" s="15">
        <f t="shared" si="2"/>
        <v>8000.2844212999953</v>
      </c>
      <c r="BH18" s="15">
        <v>36717.878451420002</v>
      </c>
      <c r="BI18" s="15" t="e">
        <f>+BH18-#REF!</f>
        <v>#REF!</v>
      </c>
      <c r="BJ18" s="36">
        <f t="shared" si="3"/>
        <v>-1007.8999999999978</v>
      </c>
      <c r="BK18" s="36">
        <f t="shared" si="3"/>
        <v>0</v>
      </c>
      <c r="BL18" s="36">
        <f t="shared" si="3"/>
        <v>0</v>
      </c>
      <c r="BM18" s="36">
        <f t="shared" si="3"/>
        <v>0</v>
      </c>
      <c r="BN18" s="36" t="e">
        <f>+K18-#REF!</f>
        <v>#REF!</v>
      </c>
      <c r="BO18" s="36" t="e">
        <f>+#REF!-#REF!</f>
        <v>#REF!</v>
      </c>
      <c r="BP18" s="36" t="e">
        <f>+#REF!-#REF!</f>
        <v>#REF!</v>
      </c>
      <c r="BQ18" s="36" t="e">
        <f>+#REF!-#REF!</f>
        <v>#REF!</v>
      </c>
      <c r="BR18" s="36" t="e">
        <f>+#REF!-#REF!</f>
        <v>#REF!</v>
      </c>
      <c r="BS18" s="36" t="e">
        <f>+#REF!-#REF!</f>
        <v>#REF!</v>
      </c>
    </row>
    <row r="19" spans="2:71" ht="12.95" customHeight="1" thickBot="1" x14ac:dyDescent="0.25">
      <c r="B19" s="73"/>
      <c r="C19" s="29" t="s">
        <v>5</v>
      </c>
      <c r="D19" s="22">
        <v>43197.854405253915</v>
      </c>
      <c r="E19" s="22">
        <v>33411.78</v>
      </c>
      <c r="F19" s="22">
        <v>33411.78</v>
      </c>
      <c r="G19" s="22">
        <v>33411.78</v>
      </c>
      <c r="H19" s="22">
        <v>34644.660000000003</v>
      </c>
      <c r="I19" s="22">
        <v>34644.660000000003</v>
      </c>
      <c r="J19" s="22">
        <v>34644.660000000003</v>
      </c>
      <c r="K19" s="22">
        <v>34644.660000000003</v>
      </c>
      <c r="L19" s="22">
        <v>34644.660000000003</v>
      </c>
      <c r="M19" s="22">
        <v>34644.660000000003</v>
      </c>
      <c r="N19" s="22">
        <v>34644.660000000003</v>
      </c>
      <c r="O19" s="22">
        <v>34644.660000000003</v>
      </c>
      <c r="P19" s="22">
        <v>34644.660000000003</v>
      </c>
      <c r="Q19" s="22">
        <v>34644.660000000003</v>
      </c>
      <c r="R19" s="41"/>
      <c r="S19" s="24"/>
      <c r="V19" s="24"/>
      <c r="W19" s="24"/>
      <c r="X19" s="24"/>
      <c r="Y19" s="24"/>
      <c r="Z19" s="24"/>
      <c r="AA19" s="24">
        <f>+'[2]tarifas  en Sept $ mar 2017'!C44*2</f>
        <v>34644.660000000003</v>
      </c>
      <c r="AB19" s="24">
        <f>+Q19-AA19</f>
        <v>0</v>
      </c>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v>40513.360159999997</v>
      </c>
      <c r="BD19" s="24">
        <f t="shared" si="0"/>
        <v>-2684.4942452539181</v>
      </c>
      <c r="BE19" s="15">
        <f t="shared" si="1"/>
        <v>0</v>
      </c>
      <c r="BF19" s="15">
        <v>43197.854405259997</v>
      </c>
      <c r="BG19" s="15">
        <f t="shared" si="2"/>
        <v>9786.0744052599985</v>
      </c>
      <c r="BH19" s="15">
        <v>44913.845973659998</v>
      </c>
      <c r="BI19" s="15" t="e">
        <f>+BH19-#REF!</f>
        <v>#REF!</v>
      </c>
      <c r="BJ19" s="36">
        <f t="shared" si="3"/>
        <v>-1232.8800000000047</v>
      </c>
      <c r="BK19" s="36">
        <f t="shared" si="3"/>
        <v>0</v>
      </c>
      <c r="BL19" s="36">
        <f t="shared" si="3"/>
        <v>0</v>
      </c>
      <c r="BM19" s="36">
        <f t="shared" si="3"/>
        <v>0</v>
      </c>
      <c r="BN19" s="36" t="e">
        <f>+K19-#REF!</f>
        <v>#REF!</v>
      </c>
      <c r="BO19" s="36" t="e">
        <f>+#REF!-#REF!</f>
        <v>#REF!</v>
      </c>
      <c r="BP19" s="36" t="e">
        <f>+#REF!-#REF!</f>
        <v>#REF!</v>
      </c>
      <c r="BQ19" s="36" t="e">
        <f>+#REF!-#REF!</f>
        <v>#REF!</v>
      </c>
      <c r="BR19" s="36" t="e">
        <f>+#REF!-#REF!</f>
        <v>#REF!</v>
      </c>
      <c r="BS19" s="36" t="e">
        <f>+#REF!-#REF!</f>
        <v>#REF!</v>
      </c>
    </row>
    <row r="20" spans="2:71" ht="24.95" customHeight="1" thickTop="1" x14ac:dyDescent="0.2">
      <c r="B20" s="74"/>
      <c r="C20" s="28" t="s">
        <v>18</v>
      </c>
      <c r="D20" s="21">
        <v>42339</v>
      </c>
      <c r="E20" s="21">
        <v>42705</v>
      </c>
      <c r="F20" s="21">
        <v>42736</v>
      </c>
      <c r="G20" s="21">
        <v>42767</v>
      </c>
      <c r="H20" s="21">
        <v>42795</v>
      </c>
      <c r="I20" s="21">
        <v>42826</v>
      </c>
      <c r="J20" s="21">
        <v>42856</v>
      </c>
      <c r="K20" s="21">
        <v>42887</v>
      </c>
      <c r="L20" s="21">
        <v>42917</v>
      </c>
      <c r="M20" s="21">
        <v>42948</v>
      </c>
      <c r="N20" s="21">
        <v>42979</v>
      </c>
      <c r="O20" s="21">
        <v>43009</v>
      </c>
      <c r="P20" s="21">
        <v>43040</v>
      </c>
      <c r="Q20" s="21">
        <v>43070</v>
      </c>
      <c r="R20" s="41"/>
      <c r="S20" s="42"/>
      <c r="V20" s="42"/>
      <c r="W20" s="42"/>
      <c r="X20" s="42"/>
      <c r="Y20" s="42"/>
      <c r="Z20" s="42"/>
      <c r="AA20" s="24"/>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39"/>
      <c r="BD20" s="24">
        <f t="shared" si="0"/>
        <v>-42339</v>
      </c>
      <c r="BE20" s="15"/>
      <c r="BF20" s="15"/>
      <c r="BG20" s="15"/>
      <c r="BH20" s="15"/>
      <c r="BI20" s="15"/>
      <c r="BJ20" s="36"/>
      <c r="BK20" s="36"/>
      <c r="BL20" s="36"/>
      <c r="BM20" s="36"/>
      <c r="BN20" s="36"/>
      <c r="BO20" s="36"/>
      <c r="BP20" s="36"/>
      <c r="BQ20" s="36"/>
      <c r="BR20" s="36"/>
      <c r="BS20" s="36"/>
    </row>
    <row r="21" spans="2:71" ht="12.95" customHeight="1" x14ac:dyDescent="0.2">
      <c r="B21" s="74"/>
      <c r="C21" s="29" t="s">
        <v>0</v>
      </c>
      <c r="D21" s="30">
        <v>803.39899314565821</v>
      </c>
      <c r="E21" s="30">
        <v>802.47</v>
      </c>
      <c r="F21" s="30">
        <v>802.47</v>
      </c>
      <c r="G21" s="30">
        <v>802.47</v>
      </c>
      <c r="H21" s="30">
        <v>832.01</v>
      </c>
      <c r="I21" s="30">
        <v>832.01</v>
      </c>
      <c r="J21" s="30">
        <v>832.01</v>
      </c>
      <c r="K21" s="30">
        <v>832.01</v>
      </c>
      <c r="L21" s="30">
        <v>832.01</v>
      </c>
      <c r="M21" s="30">
        <v>832.01</v>
      </c>
      <c r="N21" s="30">
        <v>833.36</v>
      </c>
      <c r="O21" s="30">
        <v>833.36</v>
      </c>
      <c r="P21" s="30">
        <v>833.36</v>
      </c>
      <c r="Q21" s="30">
        <v>833.36</v>
      </c>
      <c r="R21" s="41"/>
      <c r="S21" s="40"/>
      <c r="V21" s="40"/>
      <c r="W21" s="40"/>
      <c r="X21" s="40"/>
      <c r="Y21" s="40"/>
      <c r="Z21" s="40"/>
      <c r="AA21" s="24">
        <f>+'[2]tarifas  en Sept $ mar 2017'!I39</f>
        <v>833.36</v>
      </c>
      <c r="AB21" s="24">
        <f>+Q21-AA21</f>
        <v>0</v>
      </c>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v>753.47244000000001</v>
      </c>
      <c r="BD21" s="24">
        <f t="shared" si="0"/>
        <v>-49.926553145658204</v>
      </c>
      <c r="BE21" s="15">
        <f t="shared" ref="BE21:BE26" si="4">+F21-E21</f>
        <v>0</v>
      </c>
      <c r="BF21" s="15">
        <v>803.39899315000002</v>
      </c>
      <c r="BG21" s="15">
        <f t="shared" ref="BG21:BG26" si="5">+BF21-F21</f>
        <v>0.9289931499999966</v>
      </c>
      <c r="BH21" s="15">
        <v>835.31321475000004</v>
      </c>
      <c r="BI21" s="15" t="e">
        <f>+BH21-#REF!</f>
        <v>#REF!</v>
      </c>
      <c r="BJ21" s="36">
        <f t="shared" ref="BJ21:BM26" si="6">+G21-H21</f>
        <v>-29.539999999999964</v>
      </c>
      <c r="BK21" s="36">
        <f t="shared" si="6"/>
        <v>0</v>
      </c>
      <c r="BL21" s="36">
        <f t="shared" si="6"/>
        <v>0</v>
      </c>
      <c r="BM21" s="36">
        <f t="shared" si="6"/>
        <v>0</v>
      </c>
      <c r="BN21" s="36" t="e">
        <f>+K21-#REF!</f>
        <v>#REF!</v>
      </c>
      <c r="BO21" s="36" t="e">
        <f>+#REF!-#REF!</f>
        <v>#REF!</v>
      </c>
      <c r="BP21" s="36" t="e">
        <f>+#REF!-#REF!</f>
        <v>#REF!</v>
      </c>
      <c r="BQ21" s="36" t="e">
        <f>+#REF!-#REF!</f>
        <v>#REF!</v>
      </c>
      <c r="BR21" s="36" t="e">
        <f>+#REF!-#REF!</f>
        <v>#REF!</v>
      </c>
      <c r="BS21" s="36" t="e">
        <f>+#REF!-#REF!</f>
        <v>#REF!</v>
      </c>
    </row>
    <row r="22" spans="2:71" ht="12.95" customHeight="1" x14ac:dyDescent="0.2">
      <c r="B22" s="74"/>
      <c r="C22" s="29" t="s">
        <v>1</v>
      </c>
      <c r="D22" s="30">
        <v>1669.7739334365181</v>
      </c>
      <c r="E22" s="30">
        <v>1667.84</v>
      </c>
      <c r="F22" s="30">
        <v>1667.84</v>
      </c>
      <c r="G22" s="30">
        <v>1667.84</v>
      </c>
      <c r="H22" s="30">
        <v>1729.23</v>
      </c>
      <c r="I22" s="30">
        <v>1729.23</v>
      </c>
      <c r="J22" s="30">
        <v>1729.23</v>
      </c>
      <c r="K22" s="30">
        <v>1729.23</v>
      </c>
      <c r="L22" s="30">
        <v>1729.23</v>
      </c>
      <c r="M22" s="30">
        <v>1729.23</v>
      </c>
      <c r="N22" s="30">
        <v>1732.04</v>
      </c>
      <c r="O22" s="30">
        <v>1732.04</v>
      </c>
      <c r="P22" s="30">
        <v>1732.04</v>
      </c>
      <c r="Q22" s="30">
        <v>1732.04</v>
      </c>
      <c r="R22" s="41"/>
      <c r="S22" s="40"/>
      <c r="V22" s="40"/>
      <c r="W22" s="40"/>
      <c r="X22" s="40"/>
      <c r="Y22" s="40"/>
      <c r="Z22" s="40"/>
      <c r="AA22" s="24">
        <f>+'[2]tarifas  en Sept $ mar 2017'!I40</f>
        <v>1732.03</v>
      </c>
      <c r="AB22" s="24">
        <f>+Q22-AA22</f>
        <v>9.9999999999909051E-3</v>
      </c>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v>1566.0072399999999</v>
      </c>
      <c r="BD22" s="24">
        <f t="shared" si="0"/>
        <v>-103.76669343651815</v>
      </c>
      <c r="BE22" s="15">
        <f t="shared" si="4"/>
        <v>0</v>
      </c>
      <c r="BF22" s="15">
        <v>1669.7739334400001</v>
      </c>
      <c r="BG22" s="15">
        <f t="shared" si="5"/>
        <v>1.9339334400001462</v>
      </c>
      <c r="BH22" s="15">
        <v>1736.1040331700001</v>
      </c>
      <c r="BI22" s="15" t="e">
        <f>+BH22-#REF!</f>
        <v>#REF!</v>
      </c>
      <c r="BJ22" s="36">
        <f t="shared" si="6"/>
        <v>-61.3900000000001</v>
      </c>
      <c r="BK22" s="36">
        <f t="shared" si="6"/>
        <v>0</v>
      </c>
      <c r="BL22" s="36">
        <f t="shared" si="6"/>
        <v>0</v>
      </c>
      <c r="BM22" s="36">
        <f t="shared" si="6"/>
        <v>0</v>
      </c>
      <c r="BN22" s="36" t="e">
        <f>+K22-#REF!</f>
        <v>#REF!</v>
      </c>
      <c r="BO22" s="36" t="e">
        <f>+#REF!-#REF!</f>
        <v>#REF!</v>
      </c>
      <c r="BP22" s="36" t="e">
        <f>+#REF!-#REF!</f>
        <v>#REF!</v>
      </c>
      <c r="BQ22" s="36" t="e">
        <f>+#REF!-#REF!</f>
        <v>#REF!</v>
      </c>
      <c r="BR22" s="36" t="e">
        <f>+#REF!-#REF!</f>
        <v>#REF!</v>
      </c>
      <c r="BS22" s="36" t="e">
        <f>+#REF!-#REF!</f>
        <v>#REF!</v>
      </c>
    </row>
    <row r="23" spans="2:71" ht="12.95" customHeight="1" x14ac:dyDescent="0.2">
      <c r="B23" s="74"/>
      <c r="C23" s="29" t="s">
        <v>2</v>
      </c>
      <c r="D23" s="30">
        <v>2031.3581603973846</v>
      </c>
      <c r="E23" s="30">
        <v>2029</v>
      </c>
      <c r="F23" s="30">
        <v>2029</v>
      </c>
      <c r="G23" s="30">
        <v>2029</v>
      </c>
      <c r="H23" s="30">
        <v>2103.69</v>
      </c>
      <c r="I23" s="30">
        <v>2103.69</v>
      </c>
      <c r="J23" s="30">
        <v>2103.69</v>
      </c>
      <c r="K23" s="30">
        <v>2103.69</v>
      </c>
      <c r="L23" s="30">
        <v>2103.69</v>
      </c>
      <c r="M23" s="30">
        <v>2103.69</v>
      </c>
      <c r="N23" s="30">
        <v>2107.1</v>
      </c>
      <c r="O23" s="30">
        <v>2107.1</v>
      </c>
      <c r="P23" s="30">
        <v>2107.1</v>
      </c>
      <c r="Q23" s="30">
        <v>2107.1</v>
      </c>
      <c r="R23" s="41"/>
      <c r="S23" s="40"/>
      <c r="V23" s="40"/>
      <c r="W23" s="40"/>
      <c r="X23" s="40"/>
      <c r="Y23" s="40"/>
      <c r="Z23" s="40"/>
      <c r="AA23" s="24">
        <f>+'[2]tarifas  en Sept $ mar 2017'!I41</f>
        <v>2107.1</v>
      </c>
      <c r="AB23" s="24">
        <f>+Q23-AA23</f>
        <v>0</v>
      </c>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v>1905.12112</v>
      </c>
      <c r="BD23" s="24">
        <f t="shared" si="0"/>
        <v>-126.23704039738459</v>
      </c>
      <c r="BE23" s="15">
        <f t="shared" si="4"/>
        <v>0</v>
      </c>
      <c r="BF23" s="15">
        <v>2031.35816039</v>
      </c>
      <c r="BG23" s="15">
        <f t="shared" si="5"/>
        <v>2.3581603899999664</v>
      </c>
      <c r="BH23" s="15">
        <v>2112.0518319500002</v>
      </c>
      <c r="BI23" s="15" t="e">
        <f>+BH23-#REF!</f>
        <v>#REF!</v>
      </c>
      <c r="BJ23" s="36">
        <f t="shared" si="6"/>
        <v>-74.690000000000055</v>
      </c>
      <c r="BK23" s="36">
        <f t="shared" si="6"/>
        <v>0</v>
      </c>
      <c r="BL23" s="36">
        <f t="shared" si="6"/>
        <v>0</v>
      </c>
      <c r="BM23" s="36">
        <f t="shared" si="6"/>
        <v>0</v>
      </c>
      <c r="BN23" s="36" t="e">
        <f>+K23-#REF!</f>
        <v>#REF!</v>
      </c>
      <c r="BO23" s="36" t="e">
        <f>+#REF!-#REF!</f>
        <v>#REF!</v>
      </c>
      <c r="BP23" s="36" t="e">
        <f>+#REF!-#REF!</f>
        <v>#REF!</v>
      </c>
      <c r="BQ23" s="36" t="e">
        <f>+#REF!-#REF!</f>
        <v>#REF!</v>
      </c>
      <c r="BR23" s="36" t="e">
        <f>+#REF!-#REF!</f>
        <v>#REF!</v>
      </c>
      <c r="BS23" s="36" t="e">
        <f>+#REF!-#REF!</f>
        <v>#REF!</v>
      </c>
    </row>
    <row r="24" spans="2:71" ht="12.95" customHeight="1" x14ac:dyDescent="0.2">
      <c r="B24" s="74"/>
      <c r="C24" s="29" t="s">
        <v>3</v>
      </c>
      <c r="D24" s="30">
        <v>2031.3581603973846</v>
      </c>
      <c r="E24" s="30">
        <v>2029</v>
      </c>
      <c r="F24" s="30">
        <v>2029</v>
      </c>
      <c r="G24" s="30">
        <v>2029</v>
      </c>
      <c r="H24" s="30">
        <v>2103.69</v>
      </c>
      <c r="I24" s="30">
        <v>2103.69</v>
      </c>
      <c r="J24" s="30">
        <v>2103.69</v>
      </c>
      <c r="K24" s="30">
        <v>2103.69</v>
      </c>
      <c r="L24" s="30">
        <v>2103.69</v>
      </c>
      <c r="M24" s="30">
        <v>2103.69</v>
      </c>
      <c r="N24" s="30">
        <v>2107.1</v>
      </c>
      <c r="O24" s="30">
        <v>2107.1</v>
      </c>
      <c r="P24" s="30">
        <v>2107.1</v>
      </c>
      <c r="Q24" s="30">
        <v>2107.1</v>
      </c>
      <c r="R24" s="41"/>
      <c r="S24" s="40"/>
      <c r="V24" s="40"/>
      <c r="W24" s="40"/>
      <c r="X24" s="40"/>
      <c r="Y24" s="40"/>
      <c r="Z24" s="40"/>
      <c r="AA24" s="24">
        <f>+'[2]tarifas  en Sept $ mar 2017'!I42</f>
        <v>2107.1</v>
      </c>
      <c r="AB24" s="24">
        <f>+Q24-AA24</f>
        <v>0</v>
      </c>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v>1905.12112</v>
      </c>
      <c r="BD24" s="24">
        <f t="shared" si="0"/>
        <v>-126.23704039738459</v>
      </c>
      <c r="BE24" s="15">
        <f t="shared" si="4"/>
        <v>0</v>
      </c>
      <c r="BF24" s="15">
        <v>2031.35816039</v>
      </c>
      <c r="BG24" s="15">
        <f t="shared" si="5"/>
        <v>2.3581603899999664</v>
      </c>
      <c r="BH24" s="15">
        <v>2112.0518319500002</v>
      </c>
      <c r="BI24" s="15" t="e">
        <f>+BH24-#REF!</f>
        <v>#REF!</v>
      </c>
      <c r="BJ24" s="36">
        <f t="shared" si="6"/>
        <v>-74.690000000000055</v>
      </c>
      <c r="BK24" s="36">
        <f t="shared" si="6"/>
        <v>0</v>
      </c>
      <c r="BL24" s="36">
        <f t="shared" si="6"/>
        <v>0</v>
      </c>
      <c r="BM24" s="36">
        <f t="shared" si="6"/>
        <v>0</v>
      </c>
      <c r="BN24" s="36" t="e">
        <f>+K24-#REF!</f>
        <v>#REF!</v>
      </c>
      <c r="BO24" s="36" t="e">
        <f>+#REF!-#REF!</f>
        <v>#REF!</v>
      </c>
      <c r="BP24" s="36" t="e">
        <f>+#REF!-#REF!</f>
        <v>#REF!</v>
      </c>
      <c r="BQ24" s="36" t="e">
        <f>+#REF!-#REF!</f>
        <v>#REF!</v>
      </c>
      <c r="BR24" s="36" t="e">
        <f>+#REF!-#REF!</f>
        <v>#REF!</v>
      </c>
      <c r="BS24" s="36" t="e">
        <f>+#REF!-#REF!</f>
        <v>#REF!</v>
      </c>
    </row>
    <row r="25" spans="2:71" ht="12.95" customHeight="1" x14ac:dyDescent="0.2">
      <c r="B25" s="74"/>
      <c r="C25" s="29" t="s">
        <v>4</v>
      </c>
      <c r="D25" s="30">
        <v>3697.0669914747668</v>
      </c>
      <c r="E25" s="30">
        <v>3692.78</v>
      </c>
      <c r="F25" s="30">
        <v>3692.78</v>
      </c>
      <c r="G25" s="30">
        <v>3692.78</v>
      </c>
      <c r="H25" s="30">
        <v>3828.71</v>
      </c>
      <c r="I25" s="30">
        <v>3828.71</v>
      </c>
      <c r="J25" s="30">
        <v>3828.71</v>
      </c>
      <c r="K25" s="30">
        <v>3828.71</v>
      </c>
      <c r="L25" s="30">
        <v>3828.71</v>
      </c>
      <c r="M25" s="30">
        <v>3828.71</v>
      </c>
      <c r="N25" s="30">
        <v>3834.92</v>
      </c>
      <c r="O25" s="30">
        <v>3834.92</v>
      </c>
      <c r="P25" s="30">
        <v>3834.92</v>
      </c>
      <c r="Q25" s="30">
        <v>3834.92</v>
      </c>
      <c r="R25" s="41"/>
      <c r="S25" s="40"/>
      <c r="V25" s="40"/>
      <c r="W25" s="40"/>
      <c r="X25" s="40"/>
      <c r="Y25" s="40"/>
      <c r="Z25" s="40"/>
      <c r="AA25" s="24">
        <f>+'[2]tarifas  en Sept $ mar 2017'!I43</f>
        <v>3834.92</v>
      </c>
      <c r="AB25" s="24">
        <f>+Q25-AA25</f>
        <v>0</v>
      </c>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v>3467.3158800000001</v>
      </c>
      <c r="BD25" s="24">
        <f t="shared" si="0"/>
        <v>-229.75111147476673</v>
      </c>
      <c r="BE25" s="15">
        <f t="shared" si="4"/>
        <v>0</v>
      </c>
      <c r="BF25" s="15">
        <v>3697.0669914800001</v>
      </c>
      <c r="BG25" s="15">
        <f t="shared" si="5"/>
        <v>4.2869914799998696</v>
      </c>
      <c r="BH25" s="15">
        <v>3843.9292806499998</v>
      </c>
      <c r="BI25" s="15" t="e">
        <f>+BH25-#REF!</f>
        <v>#REF!</v>
      </c>
      <c r="BJ25" s="36">
        <f t="shared" si="6"/>
        <v>-135.92999999999984</v>
      </c>
      <c r="BK25" s="36">
        <f t="shared" si="6"/>
        <v>0</v>
      </c>
      <c r="BL25" s="36">
        <f t="shared" si="6"/>
        <v>0</v>
      </c>
      <c r="BM25" s="36">
        <f t="shared" si="6"/>
        <v>0</v>
      </c>
      <c r="BN25" s="36" t="e">
        <f>+K25-#REF!</f>
        <v>#REF!</v>
      </c>
      <c r="BO25" s="36" t="e">
        <f>+#REF!-#REF!</f>
        <v>#REF!</v>
      </c>
      <c r="BP25" s="36" t="e">
        <f>+#REF!-#REF!</f>
        <v>#REF!</v>
      </c>
      <c r="BQ25" s="36" t="e">
        <f>+#REF!-#REF!</f>
        <v>#REF!</v>
      </c>
      <c r="BR25" s="36" t="e">
        <f>+#REF!-#REF!</f>
        <v>#REF!</v>
      </c>
      <c r="BS25" s="36" t="e">
        <f>+#REF!-#REF!</f>
        <v>#REF!</v>
      </c>
    </row>
    <row r="26" spans="2:71" ht="12.95" customHeight="1" thickBot="1" x14ac:dyDescent="0.25">
      <c r="B26" s="74"/>
      <c r="C26" s="29" t="s">
        <v>5</v>
      </c>
      <c r="D26" s="30">
        <v>3697.0669914747668</v>
      </c>
      <c r="E26" s="30">
        <v>3692.78</v>
      </c>
      <c r="F26" s="30">
        <v>3692.78</v>
      </c>
      <c r="G26" s="30">
        <v>3692.78</v>
      </c>
      <c r="H26" s="30">
        <v>3828.71</v>
      </c>
      <c r="I26" s="30">
        <v>3828.71</v>
      </c>
      <c r="J26" s="30">
        <v>3828.71</v>
      </c>
      <c r="K26" s="30">
        <v>3828.71</v>
      </c>
      <c r="L26" s="30">
        <v>3828.71</v>
      </c>
      <c r="M26" s="30">
        <v>3828.71</v>
      </c>
      <c r="N26" s="30">
        <v>3834.92</v>
      </c>
      <c r="O26" s="30">
        <v>3834.92</v>
      </c>
      <c r="P26" s="30">
        <v>3834.92</v>
      </c>
      <c r="Q26" s="30">
        <v>3834.92</v>
      </c>
      <c r="R26" s="41"/>
      <c r="S26" s="40"/>
      <c r="V26" s="40"/>
      <c r="W26" s="40"/>
      <c r="X26" s="40"/>
      <c r="Y26" s="40"/>
      <c r="Z26" s="40"/>
      <c r="AA26" s="24">
        <f>+'[2]tarifas  en Sept $ mar 2017'!I44</f>
        <v>3834.92</v>
      </c>
      <c r="AB26" s="24">
        <f>+Q26-AA26</f>
        <v>0</v>
      </c>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v>3467.3158800000001</v>
      </c>
      <c r="BD26" s="24">
        <f t="shared" si="0"/>
        <v>-229.75111147476673</v>
      </c>
      <c r="BE26" s="15">
        <f t="shared" si="4"/>
        <v>0</v>
      </c>
      <c r="BF26" s="15">
        <v>3697.0669914800001</v>
      </c>
      <c r="BG26" s="15">
        <f t="shared" si="5"/>
        <v>4.2869914799998696</v>
      </c>
      <c r="BH26" s="15">
        <v>3843.9292806499998</v>
      </c>
      <c r="BI26" s="15" t="e">
        <f>+BH26-#REF!</f>
        <v>#REF!</v>
      </c>
      <c r="BJ26" s="36">
        <f t="shared" si="6"/>
        <v>-135.92999999999984</v>
      </c>
      <c r="BK26" s="36">
        <f t="shared" si="6"/>
        <v>0</v>
      </c>
      <c r="BL26" s="36">
        <f t="shared" si="6"/>
        <v>0</v>
      </c>
      <c r="BM26" s="36">
        <f t="shared" si="6"/>
        <v>0</v>
      </c>
      <c r="BN26" s="36" t="e">
        <f>+K26-#REF!</f>
        <v>#REF!</v>
      </c>
      <c r="BO26" s="36" t="e">
        <f>+#REF!-#REF!</f>
        <v>#REF!</v>
      </c>
      <c r="BP26" s="36" t="e">
        <f>+#REF!-#REF!</f>
        <v>#REF!</v>
      </c>
      <c r="BQ26" s="36" t="e">
        <f>+#REF!-#REF!</f>
        <v>#REF!</v>
      </c>
      <c r="BR26" s="36" t="e">
        <f>+#REF!-#REF!</f>
        <v>#REF!</v>
      </c>
      <c r="BS26" s="36" t="e">
        <f>+#REF!-#REF!</f>
        <v>#REF!</v>
      </c>
    </row>
    <row r="27" spans="2:71" ht="24.95" customHeight="1" thickTop="1" x14ac:dyDescent="0.2">
      <c r="B27" s="74"/>
      <c r="C27" s="28" t="s">
        <v>11</v>
      </c>
      <c r="D27" s="21">
        <v>42339</v>
      </c>
      <c r="E27" s="21">
        <v>42705</v>
      </c>
      <c r="F27" s="21">
        <v>42736</v>
      </c>
      <c r="G27" s="21">
        <v>42767</v>
      </c>
      <c r="H27" s="21">
        <v>42795</v>
      </c>
      <c r="I27" s="21">
        <v>42826</v>
      </c>
      <c r="J27" s="21">
        <v>42856</v>
      </c>
      <c r="K27" s="21">
        <v>42887</v>
      </c>
      <c r="L27" s="21">
        <v>42917</v>
      </c>
      <c r="M27" s="21">
        <v>42948</v>
      </c>
      <c r="N27" s="21">
        <v>42979</v>
      </c>
      <c r="O27" s="21">
        <v>43009</v>
      </c>
      <c r="P27" s="21">
        <v>43040</v>
      </c>
      <c r="Q27" s="21">
        <v>43070</v>
      </c>
      <c r="R27" s="41"/>
      <c r="S27" s="40"/>
      <c r="V27" s="42"/>
      <c r="W27" s="42"/>
      <c r="X27" s="42"/>
      <c r="Y27" s="42"/>
      <c r="Z27" s="42"/>
      <c r="AA27" s="24"/>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39"/>
      <c r="BD27" s="24">
        <f t="shared" si="0"/>
        <v>-42339</v>
      </c>
      <c r="BE27" s="15"/>
      <c r="BF27" s="15"/>
      <c r="BG27" s="15"/>
      <c r="BH27" s="15"/>
      <c r="BI27" s="15"/>
      <c r="BJ27" s="36"/>
      <c r="BK27" s="36"/>
      <c r="BL27" s="36"/>
      <c r="BM27" s="36"/>
      <c r="BN27" s="36"/>
      <c r="BO27" s="36"/>
      <c r="BP27" s="36"/>
      <c r="BQ27" s="36"/>
      <c r="BR27" s="36"/>
      <c r="BS27" s="36"/>
    </row>
    <row r="28" spans="2:71" ht="12.95" customHeight="1" x14ac:dyDescent="0.2">
      <c r="B28" s="74"/>
      <c r="C28" s="29" t="s">
        <v>0</v>
      </c>
      <c r="D28" s="30">
        <v>2031.3581603973846</v>
      </c>
      <c r="E28" s="30">
        <v>2029</v>
      </c>
      <c r="F28" s="30">
        <v>2029</v>
      </c>
      <c r="G28" s="30">
        <v>2029</v>
      </c>
      <c r="H28" s="30">
        <v>2103.69</v>
      </c>
      <c r="I28" s="30">
        <v>2103.69</v>
      </c>
      <c r="J28" s="30">
        <v>2103.69</v>
      </c>
      <c r="K28" s="30">
        <v>2103.69</v>
      </c>
      <c r="L28" s="30">
        <v>2103.69</v>
      </c>
      <c r="M28" s="30">
        <v>2103.69</v>
      </c>
      <c r="N28" s="30">
        <v>2107.1</v>
      </c>
      <c r="O28" s="30">
        <v>2107.1</v>
      </c>
      <c r="P28" s="30">
        <v>2107.1</v>
      </c>
      <c r="Q28" s="30">
        <v>2107.1</v>
      </c>
      <c r="R28" s="41"/>
      <c r="S28" s="40"/>
      <c r="V28" s="40"/>
      <c r="W28" s="40"/>
      <c r="X28" s="40"/>
      <c r="Y28" s="40"/>
      <c r="Z28" s="40"/>
      <c r="AA28" s="24">
        <f>+$AA$24</f>
        <v>2107.1</v>
      </c>
      <c r="AB28" s="24">
        <f>+Q28-AA28</f>
        <v>0</v>
      </c>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v>1905.12112</v>
      </c>
      <c r="BD28" s="24">
        <f t="shared" si="0"/>
        <v>-126.23704039738459</v>
      </c>
      <c r="BE28" s="15">
        <f t="shared" ref="BE28:BE33" si="7">+F28-E28</f>
        <v>0</v>
      </c>
      <c r="BF28" s="15">
        <v>2031.35816039</v>
      </c>
      <c r="BG28" s="15">
        <f t="shared" ref="BG28:BG33" si="8">+BF28-F28</f>
        <v>2.3581603899999664</v>
      </c>
      <c r="BH28" s="15">
        <v>2112.0518319500002</v>
      </c>
      <c r="BI28" s="15" t="e">
        <f>+BH28-#REF!</f>
        <v>#REF!</v>
      </c>
      <c r="BJ28" s="36">
        <f t="shared" ref="BJ28:BM33" si="9">+G28-H28</f>
        <v>-74.690000000000055</v>
      </c>
      <c r="BK28" s="36">
        <f t="shared" si="9"/>
        <v>0</v>
      </c>
      <c r="BL28" s="36">
        <f t="shared" si="9"/>
        <v>0</v>
      </c>
      <c r="BM28" s="36">
        <f t="shared" si="9"/>
        <v>0</v>
      </c>
      <c r="BN28" s="36" t="e">
        <f>+K28-#REF!</f>
        <v>#REF!</v>
      </c>
      <c r="BO28" s="36" t="e">
        <f>+#REF!-#REF!</f>
        <v>#REF!</v>
      </c>
      <c r="BP28" s="36" t="e">
        <f>+#REF!-#REF!</f>
        <v>#REF!</v>
      </c>
      <c r="BQ28" s="36" t="e">
        <f>+#REF!-#REF!</f>
        <v>#REF!</v>
      </c>
      <c r="BR28" s="36" t="e">
        <f>+#REF!-#REF!</f>
        <v>#REF!</v>
      </c>
      <c r="BS28" s="36" t="e">
        <f>+#REF!-#REF!</f>
        <v>#REF!</v>
      </c>
    </row>
    <row r="29" spans="2:71" ht="12.95" customHeight="1" x14ac:dyDescent="0.2">
      <c r="B29" s="74"/>
      <c r="C29" s="29" t="s">
        <v>1</v>
      </c>
      <c r="D29" s="30">
        <v>2031.3581603973846</v>
      </c>
      <c r="E29" s="30">
        <v>2029</v>
      </c>
      <c r="F29" s="30">
        <v>2029</v>
      </c>
      <c r="G29" s="30">
        <v>2029</v>
      </c>
      <c r="H29" s="30">
        <v>2103.69</v>
      </c>
      <c r="I29" s="30">
        <v>2103.69</v>
      </c>
      <c r="J29" s="30">
        <v>2103.69</v>
      </c>
      <c r="K29" s="30">
        <v>2103.69</v>
      </c>
      <c r="L29" s="30">
        <v>2103.69</v>
      </c>
      <c r="M29" s="30">
        <v>2103.69</v>
      </c>
      <c r="N29" s="30">
        <v>2107.1</v>
      </c>
      <c r="O29" s="30">
        <v>2107.1</v>
      </c>
      <c r="P29" s="30">
        <v>2107.1</v>
      </c>
      <c r="Q29" s="30">
        <v>2107.1</v>
      </c>
      <c r="R29" s="41"/>
      <c r="S29" s="40"/>
      <c r="V29" s="40"/>
      <c r="W29" s="40"/>
      <c r="X29" s="40"/>
      <c r="Y29" s="40"/>
      <c r="Z29" s="40"/>
      <c r="AA29" s="24">
        <f>+$AA$24</f>
        <v>2107.1</v>
      </c>
      <c r="AB29" s="24">
        <f>+Q29-AA29</f>
        <v>0</v>
      </c>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v>1905.12112</v>
      </c>
      <c r="BD29" s="24">
        <f t="shared" si="0"/>
        <v>-126.23704039738459</v>
      </c>
      <c r="BE29" s="15">
        <f t="shared" si="7"/>
        <v>0</v>
      </c>
      <c r="BF29" s="15">
        <v>2031.35816039</v>
      </c>
      <c r="BG29" s="15">
        <f t="shared" si="8"/>
        <v>2.3581603899999664</v>
      </c>
      <c r="BH29" s="15">
        <v>2112.0518319500002</v>
      </c>
      <c r="BI29" s="15" t="e">
        <f>+BH29-#REF!</f>
        <v>#REF!</v>
      </c>
      <c r="BJ29" s="36">
        <f t="shared" si="9"/>
        <v>-74.690000000000055</v>
      </c>
      <c r="BK29" s="36">
        <f t="shared" si="9"/>
        <v>0</v>
      </c>
      <c r="BL29" s="36">
        <f t="shared" si="9"/>
        <v>0</v>
      </c>
      <c r="BM29" s="36">
        <f t="shared" si="9"/>
        <v>0</v>
      </c>
      <c r="BN29" s="36" t="e">
        <f>+K29-#REF!</f>
        <v>#REF!</v>
      </c>
      <c r="BO29" s="36" t="e">
        <f>+#REF!-#REF!</f>
        <v>#REF!</v>
      </c>
      <c r="BP29" s="36" t="e">
        <f>+#REF!-#REF!</f>
        <v>#REF!</v>
      </c>
      <c r="BQ29" s="36" t="e">
        <f>+#REF!-#REF!</f>
        <v>#REF!</v>
      </c>
      <c r="BR29" s="36" t="e">
        <f>+#REF!-#REF!</f>
        <v>#REF!</v>
      </c>
      <c r="BS29" s="36" t="e">
        <f>+#REF!-#REF!</f>
        <v>#REF!</v>
      </c>
    </row>
    <row r="30" spans="2:71" ht="12.95" customHeight="1" x14ac:dyDescent="0.2">
      <c r="B30" s="74"/>
      <c r="C30" s="29" t="s">
        <v>2</v>
      </c>
      <c r="D30" s="30">
        <v>2031.3581603973846</v>
      </c>
      <c r="E30" s="30">
        <v>2029</v>
      </c>
      <c r="F30" s="30">
        <v>2029</v>
      </c>
      <c r="G30" s="30">
        <v>2029</v>
      </c>
      <c r="H30" s="30">
        <v>2103.69</v>
      </c>
      <c r="I30" s="30">
        <v>2103.69</v>
      </c>
      <c r="J30" s="30">
        <v>2103.69</v>
      </c>
      <c r="K30" s="30">
        <v>2103.69</v>
      </c>
      <c r="L30" s="30">
        <v>2103.69</v>
      </c>
      <c r="M30" s="30">
        <v>2103.69</v>
      </c>
      <c r="N30" s="30">
        <v>2107.1</v>
      </c>
      <c r="O30" s="30">
        <v>2107.1</v>
      </c>
      <c r="P30" s="30">
        <v>2107.1</v>
      </c>
      <c r="Q30" s="30">
        <v>2107.1</v>
      </c>
      <c r="R30" s="41"/>
      <c r="S30" s="40"/>
      <c r="V30" s="40"/>
      <c r="W30" s="40"/>
      <c r="X30" s="40"/>
      <c r="Y30" s="40"/>
      <c r="Z30" s="40"/>
      <c r="AA30" s="24">
        <f>+$AA$24</f>
        <v>2107.1</v>
      </c>
      <c r="AB30" s="24">
        <f>+Q30-AA30</f>
        <v>0</v>
      </c>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v>1905.12112</v>
      </c>
      <c r="BD30" s="24">
        <f t="shared" si="0"/>
        <v>-126.23704039738459</v>
      </c>
      <c r="BE30" s="15">
        <f t="shared" si="7"/>
        <v>0</v>
      </c>
      <c r="BF30" s="15">
        <v>2031.35816039</v>
      </c>
      <c r="BG30" s="15">
        <f t="shared" si="8"/>
        <v>2.3581603899999664</v>
      </c>
      <c r="BH30" s="15">
        <v>2112.0518319500002</v>
      </c>
      <c r="BI30" s="15" t="e">
        <f>+BH30-#REF!</f>
        <v>#REF!</v>
      </c>
      <c r="BJ30" s="36">
        <f t="shared" si="9"/>
        <v>-74.690000000000055</v>
      </c>
      <c r="BK30" s="36">
        <f t="shared" si="9"/>
        <v>0</v>
      </c>
      <c r="BL30" s="36">
        <f t="shared" si="9"/>
        <v>0</v>
      </c>
      <c r="BM30" s="36">
        <f t="shared" si="9"/>
        <v>0</v>
      </c>
      <c r="BN30" s="36" t="e">
        <f>+K30-#REF!</f>
        <v>#REF!</v>
      </c>
      <c r="BO30" s="36" t="e">
        <f>+#REF!-#REF!</f>
        <v>#REF!</v>
      </c>
      <c r="BP30" s="36" t="e">
        <f>+#REF!-#REF!</f>
        <v>#REF!</v>
      </c>
      <c r="BQ30" s="36" t="e">
        <f>+#REF!-#REF!</f>
        <v>#REF!</v>
      </c>
      <c r="BR30" s="36" t="e">
        <f>+#REF!-#REF!</f>
        <v>#REF!</v>
      </c>
      <c r="BS30" s="36" t="e">
        <f>+#REF!-#REF!</f>
        <v>#REF!</v>
      </c>
    </row>
    <row r="31" spans="2:71" ht="12.95" customHeight="1" x14ac:dyDescent="0.2">
      <c r="B31" s="74"/>
      <c r="C31" s="29" t="s">
        <v>3</v>
      </c>
      <c r="D31" s="30">
        <v>2031.3581603973846</v>
      </c>
      <c r="E31" s="30">
        <v>2029</v>
      </c>
      <c r="F31" s="30">
        <v>2029</v>
      </c>
      <c r="G31" s="30">
        <v>2029</v>
      </c>
      <c r="H31" s="30">
        <v>2103.69</v>
      </c>
      <c r="I31" s="30">
        <v>2103.69</v>
      </c>
      <c r="J31" s="30">
        <v>2103.69</v>
      </c>
      <c r="K31" s="30">
        <v>2103.69</v>
      </c>
      <c r="L31" s="30">
        <v>2103.69</v>
      </c>
      <c r="M31" s="30">
        <v>2103.69</v>
      </c>
      <c r="N31" s="30">
        <v>2107.1</v>
      </c>
      <c r="O31" s="30">
        <v>2107.1</v>
      </c>
      <c r="P31" s="30">
        <v>2107.1</v>
      </c>
      <c r="Q31" s="30">
        <v>2107.1</v>
      </c>
      <c r="R31" s="41"/>
      <c r="S31" s="40"/>
      <c r="V31" s="40"/>
      <c r="W31" s="40"/>
      <c r="X31" s="40"/>
      <c r="Y31" s="40"/>
      <c r="Z31" s="40"/>
      <c r="AA31" s="24">
        <f>+$AA$24</f>
        <v>2107.1</v>
      </c>
      <c r="AB31" s="24">
        <f>+Q31-AA31</f>
        <v>0</v>
      </c>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v>1905.12112</v>
      </c>
      <c r="BD31" s="24">
        <f t="shared" si="0"/>
        <v>-126.23704039738459</v>
      </c>
      <c r="BE31" s="15">
        <f t="shared" si="7"/>
        <v>0</v>
      </c>
      <c r="BF31" s="15">
        <v>2031.35816039</v>
      </c>
      <c r="BG31" s="15">
        <f t="shared" si="8"/>
        <v>2.3581603899999664</v>
      </c>
      <c r="BH31" s="15">
        <v>2112.0518319500002</v>
      </c>
      <c r="BI31" s="15" t="e">
        <f>+BH31-#REF!</f>
        <v>#REF!</v>
      </c>
      <c r="BJ31" s="36">
        <f t="shared" si="9"/>
        <v>-74.690000000000055</v>
      </c>
      <c r="BK31" s="36">
        <f t="shared" si="9"/>
        <v>0</v>
      </c>
      <c r="BL31" s="36">
        <f t="shared" si="9"/>
        <v>0</v>
      </c>
      <c r="BM31" s="36">
        <f t="shared" si="9"/>
        <v>0</v>
      </c>
      <c r="BN31" s="36" t="e">
        <f>+K31-#REF!</f>
        <v>#REF!</v>
      </c>
      <c r="BO31" s="36" t="e">
        <f>+#REF!-#REF!</f>
        <v>#REF!</v>
      </c>
      <c r="BP31" s="36" t="e">
        <f>+#REF!-#REF!</f>
        <v>#REF!</v>
      </c>
      <c r="BQ31" s="36" t="e">
        <f>+#REF!-#REF!</f>
        <v>#REF!</v>
      </c>
      <c r="BR31" s="36" t="e">
        <f>+#REF!-#REF!</f>
        <v>#REF!</v>
      </c>
      <c r="BS31" s="36" t="e">
        <f>+#REF!-#REF!</f>
        <v>#REF!</v>
      </c>
    </row>
    <row r="32" spans="2:71" ht="12.95" customHeight="1" x14ac:dyDescent="0.2">
      <c r="B32" s="74"/>
      <c r="C32" s="29" t="s">
        <v>4</v>
      </c>
      <c r="D32" s="30">
        <v>3697.0669914747668</v>
      </c>
      <c r="E32" s="30">
        <v>3692.78</v>
      </c>
      <c r="F32" s="30">
        <v>3692.78</v>
      </c>
      <c r="G32" s="30">
        <v>3692.78</v>
      </c>
      <c r="H32" s="30">
        <v>3828.71</v>
      </c>
      <c r="I32" s="30">
        <v>3828.71</v>
      </c>
      <c r="J32" s="30">
        <v>3828.71</v>
      </c>
      <c r="K32" s="30">
        <v>3828.71</v>
      </c>
      <c r="L32" s="30">
        <v>3828.71</v>
      </c>
      <c r="M32" s="30">
        <v>3828.71</v>
      </c>
      <c r="N32" s="30">
        <v>3834.92</v>
      </c>
      <c r="O32" s="30">
        <v>3834.92</v>
      </c>
      <c r="P32" s="30">
        <v>3834.92</v>
      </c>
      <c r="Q32" s="30">
        <v>3834.92</v>
      </c>
      <c r="R32" s="41"/>
      <c r="S32" s="40"/>
      <c r="V32" s="40"/>
      <c r="W32" s="40"/>
      <c r="X32" s="40"/>
      <c r="Y32" s="40"/>
      <c r="Z32" s="40"/>
      <c r="AA32" s="24">
        <f>+AA25</f>
        <v>3834.92</v>
      </c>
      <c r="AB32" s="40">
        <f>+Q32-AA32</f>
        <v>0</v>
      </c>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v>3467.3158800000001</v>
      </c>
      <c r="BD32" s="24">
        <f t="shared" si="0"/>
        <v>-229.75111147476673</v>
      </c>
      <c r="BE32" s="15">
        <f t="shared" si="7"/>
        <v>0</v>
      </c>
      <c r="BF32" s="15">
        <v>3697.0669914800001</v>
      </c>
      <c r="BG32" s="15">
        <f t="shared" si="8"/>
        <v>4.2869914799998696</v>
      </c>
      <c r="BH32" s="15">
        <v>3843.9292806499998</v>
      </c>
      <c r="BI32" s="15" t="e">
        <f>+BH32-#REF!</f>
        <v>#REF!</v>
      </c>
      <c r="BJ32" s="36">
        <f t="shared" si="9"/>
        <v>-135.92999999999984</v>
      </c>
      <c r="BK32" s="36">
        <f t="shared" si="9"/>
        <v>0</v>
      </c>
      <c r="BL32" s="36">
        <f t="shared" si="9"/>
        <v>0</v>
      </c>
      <c r="BM32" s="36">
        <f t="shared" si="9"/>
        <v>0</v>
      </c>
      <c r="BN32" s="36" t="e">
        <f>+K32-#REF!</f>
        <v>#REF!</v>
      </c>
      <c r="BO32" s="36" t="e">
        <f>+#REF!-#REF!</f>
        <v>#REF!</v>
      </c>
      <c r="BP32" s="36" t="e">
        <f>+#REF!-#REF!</f>
        <v>#REF!</v>
      </c>
      <c r="BQ32" s="36" t="e">
        <f>+#REF!-#REF!</f>
        <v>#REF!</v>
      </c>
      <c r="BR32" s="36" t="e">
        <f>+#REF!-#REF!</f>
        <v>#REF!</v>
      </c>
      <c r="BS32" s="36" t="e">
        <f>+#REF!-#REF!</f>
        <v>#REF!</v>
      </c>
    </row>
    <row r="33" spans="1:77" ht="12.95" customHeight="1" thickBot="1" x14ac:dyDescent="0.25">
      <c r="B33" s="75"/>
      <c r="C33" s="31" t="s">
        <v>5</v>
      </c>
      <c r="D33" s="30">
        <v>3697.0669914747668</v>
      </c>
      <c r="E33" s="30">
        <v>3692.78</v>
      </c>
      <c r="F33" s="30">
        <v>3692.78</v>
      </c>
      <c r="G33" s="30">
        <v>3692.78</v>
      </c>
      <c r="H33" s="30">
        <v>3828.71</v>
      </c>
      <c r="I33" s="30">
        <v>3828.71</v>
      </c>
      <c r="J33" s="30">
        <v>3828.71</v>
      </c>
      <c r="K33" s="30">
        <v>3828.71</v>
      </c>
      <c r="L33" s="30">
        <v>3828.71</v>
      </c>
      <c r="M33" s="30">
        <v>3828.71</v>
      </c>
      <c r="N33" s="30">
        <v>3834.92</v>
      </c>
      <c r="O33" s="30">
        <v>3834.92</v>
      </c>
      <c r="P33" s="30">
        <v>3834.92</v>
      </c>
      <c r="Q33" s="30">
        <v>3834.92</v>
      </c>
      <c r="R33" s="41"/>
      <c r="S33" s="40"/>
      <c r="V33" s="40"/>
      <c r="W33" s="40"/>
      <c r="X33" s="40"/>
      <c r="Y33" s="40"/>
      <c r="Z33" s="40"/>
      <c r="AA33" s="24">
        <f>+AA26</f>
        <v>3834.92</v>
      </c>
      <c r="AB33" s="40">
        <f>+Q33-AA33</f>
        <v>0</v>
      </c>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v>3467.3158800000001</v>
      </c>
      <c r="BD33" s="24">
        <f t="shared" si="0"/>
        <v>-229.75111147476673</v>
      </c>
      <c r="BE33" s="15">
        <f t="shared" si="7"/>
        <v>0</v>
      </c>
      <c r="BF33" s="15">
        <v>3697.0669914800001</v>
      </c>
      <c r="BG33" s="15">
        <f t="shared" si="8"/>
        <v>4.2869914799998696</v>
      </c>
      <c r="BH33" s="15">
        <v>3843.9292806499998</v>
      </c>
      <c r="BI33" s="15" t="e">
        <f>+BH33-#REF!</f>
        <v>#REF!</v>
      </c>
      <c r="BJ33" s="36">
        <f t="shared" si="9"/>
        <v>-135.92999999999984</v>
      </c>
      <c r="BK33" s="36">
        <f t="shared" si="9"/>
        <v>0</v>
      </c>
      <c r="BL33" s="36">
        <f t="shared" si="9"/>
        <v>0</v>
      </c>
      <c r="BM33" s="36">
        <f t="shared" si="9"/>
        <v>0</v>
      </c>
      <c r="BN33" s="36" t="e">
        <f>+K33-#REF!</f>
        <v>#REF!</v>
      </c>
      <c r="BO33" s="36" t="e">
        <f>+#REF!-#REF!</f>
        <v>#REF!</v>
      </c>
      <c r="BP33" s="36" t="e">
        <f>+#REF!-#REF!</f>
        <v>#REF!</v>
      </c>
      <c r="BQ33" s="36" t="e">
        <f>+#REF!-#REF!</f>
        <v>#REF!</v>
      </c>
      <c r="BR33" s="36" t="e">
        <f>+#REF!-#REF!</f>
        <v>#REF!</v>
      </c>
      <c r="BS33" s="36" t="e">
        <f>+#REF!-#REF!</f>
        <v>#REF!</v>
      </c>
    </row>
    <row r="34" spans="1:77" ht="24.95" customHeight="1" thickTop="1" x14ac:dyDescent="0.2">
      <c r="A34" s="2"/>
      <c r="B34" s="65" t="s">
        <v>12</v>
      </c>
      <c r="C34" s="66"/>
      <c r="D34" s="21">
        <v>42339</v>
      </c>
      <c r="E34" s="21">
        <v>42705</v>
      </c>
      <c r="F34" s="21">
        <v>42736</v>
      </c>
      <c r="G34" s="21">
        <v>42767</v>
      </c>
      <c r="H34" s="21">
        <v>42795</v>
      </c>
      <c r="I34" s="21">
        <v>42826</v>
      </c>
      <c r="J34" s="21">
        <v>42856</v>
      </c>
      <c r="K34" s="21">
        <v>42887</v>
      </c>
      <c r="L34" s="21">
        <v>42917</v>
      </c>
      <c r="M34" s="21">
        <v>42948</v>
      </c>
      <c r="N34" s="21">
        <v>42979</v>
      </c>
      <c r="O34" s="21">
        <v>43009</v>
      </c>
      <c r="P34" s="21">
        <v>43040</v>
      </c>
      <c r="Q34" s="21">
        <v>43070</v>
      </c>
      <c r="R34" s="41"/>
      <c r="S34" s="42"/>
      <c r="V34" s="42"/>
      <c r="W34" s="42"/>
      <c r="X34" s="42"/>
      <c r="Y34" s="42"/>
      <c r="Z34" s="42"/>
      <c r="AA34" s="24"/>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39"/>
      <c r="BD34" s="24">
        <f t="shared" si="0"/>
        <v>-42339</v>
      </c>
      <c r="BE34" s="15"/>
      <c r="BF34" s="15"/>
      <c r="BG34" s="15"/>
      <c r="BH34" s="15"/>
      <c r="BI34" s="15"/>
      <c r="BJ34" s="36"/>
      <c r="BK34" s="36"/>
      <c r="BL34" s="36"/>
      <c r="BM34" s="36"/>
      <c r="BN34" s="36"/>
      <c r="BO34" s="36"/>
      <c r="BP34" s="36"/>
      <c r="BQ34" s="36"/>
      <c r="BR34" s="36"/>
      <c r="BS34" s="36"/>
    </row>
    <row r="35" spans="1:77" ht="12.95" customHeight="1" x14ac:dyDescent="0.2">
      <c r="A35" s="2"/>
      <c r="B35" s="61" t="s">
        <v>6</v>
      </c>
      <c r="C35" s="62"/>
      <c r="D35" s="22">
        <v>23648.467858902437</v>
      </c>
      <c r="E35" s="22">
        <v>18291.12</v>
      </c>
      <c r="F35" s="22">
        <v>18291.12</v>
      </c>
      <c r="G35" s="22">
        <v>18291.12</v>
      </c>
      <c r="H35" s="22">
        <v>18966.060000000001</v>
      </c>
      <c r="I35" s="22">
        <v>18966.060000000001</v>
      </c>
      <c r="J35" s="22">
        <v>18966.060000000001</v>
      </c>
      <c r="K35" s="22">
        <v>18966.060000000001</v>
      </c>
      <c r="L35" s="22">
        <v>18966.060000000001</v>
      </c>
      <c r="M35" s="22">
        <v>18966.060000000001</v>
      </c>
      <c r="N35" s="22">
        <v>18966.060000000001</v>
      </c>
      <c r="O35" s="22">
        <v>18966.060000000001</v>
      </c>
      <c r="P35" s="22">
        <v>18966.060000000001</v>
      </c>
      <c r="Q35" s="22">
        <v>18966.060000000001</v>
      </c>
      <c r="R35" s="41"/>
      <c r="S35" s="24"/>
      <c r="V35" s="24"/>
      <c r="W35" s="24"/>
      <c r="X35" s="24"/>
      <c r="Y35" s="24"/>
      <c r="Z35" s="24"/>
      <c r="AA35" s="24">
        <f>+'[2]tarifas  en Sept $ mar 2017'!C45*2</f>
        <v>18966.060000000001</v>
      </c>
      <c r="AB35" s="40">
        <f>+Q35-AA35</f>
        <v>0</v>
      </c>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v>22178.853760000002</v>
      </c>
      <c r="BD35" s="24">
        <f t="shared" si="0"/>
        <v>-1469.6140989024352</v>
      </c>
      <c r="BE35" s="15">
        <f>+F35-E35</f>
        <v>0</v>
      </c>
      <c r="BF35" s="15">
        <v>23648.467858920001</v>
      </c>
      <c r="BG35" s="15">
        <f>+BF35-F35</f>
        <v>5357.3478589200022</v>
      </c>
      <c r="BH35" s="15">
        <v>24587.879596139999</v>
      </c>
      <c r="BI35" s="15" t="e">
        <f>+BH35-#REF!</f>
        <v>#REF!</v>
      </c>
      <c r="BJ35" s="36">
        <f t="shared" ref="BJ35:BM37" si="10">+G35-H35</f>
        <v>-674.94000000000233</v>
      </c>
      <c r="BK35" s="36">
        <f t="shared" si="10"/>
        <v>0</v>
      </c>
      <c r="BL35" s="36">
        <f t="shared" si="10"/>
        <v>0</v>
      </c>
      <c r="BM35" s="36">
        <f t="shared" si="10"/>
        <v>0</v>
      </c>
      <c r="BN35" s="36" t="e">
        <f>+K35-#REF!</f>
        <v>#REF!</v>
      </c>
      <c r="BO35" s="36" t="e">
        <f>+#REF!-#REF!</f>
        <v>#REF!</v>
      </c>
      <c r="BP35" s="36" t="e">
        <f>+#REF!-#REF!</f>
        <v>#REF!</v>
      </c>
      <c r="BQ35" s="36" t="e">
        <f>+#REF!-#REF!</f>
        <v>#REF!</v>
      </c>
      <c r="BR35" s="36" t="e">
        <f>+#REF!-#REF!</f>
        <v>#REF!</v>
      </c>
      <c r="BS35" s="36" t="e">
        <f>+#REF!-#REF!</f>
        <v>#REF!</v>
      </c>
    </row>
    <row r="36" spans="1:77" ht="12.95" customHeight="1" x14ac:dyDescent="0.2">
      <c r="A36" s="2"/>
      <c r="B36" s="61" t="s">
        <v>7</v>
      </c>
      <c r="C36" s="62"/>
      <c r="D36" s="22">
        <v>20495.340283911952</v>
      </c>
      <c r="E36" s="22">
        <v>15852.3</v>
      </c>
      <c r="F36" s="22">
        <v>15852.3</v>
      </c>
      <c r="G36" s="22">
        <v>15852.3</v>
      </c>
      <c r="H36" s="22">
        <v>16437.259999999998</v>
      </c>
      <c r="I36" s="22">
        <v>16437.259999999998</v>
      </c>
      <c r="J36" s="22">
        <v>16437.259999999998</v>
      </c>
      <c r="K36" s="22">
        <v>16437.259999999998</v>
      </c>
      <c r="L36" s="22">
        <v>16437.259999999998</v>
      </c>
      <c r="M36" s="22">
        <v>16437.259999999998</v>
      </c>
      <c r="N36" s="22">
        <v>16437.259999999998</v>
      </c>
      <c r="O36" s="22">
        <v>16437.259999999998</v>
      </c>
      <c r="P36" s="22">
        <v>16437.259999999998</v>
      </c>
      <c r="Q36" s="22">
        <v>16437.259999999998</v>
      </c>
      <c r="R36" s="41"/>
      <c r="S36" s="24"/>
      <c r="V36" s="24"/>
      <c r="W36" s="24"/>
      <c r="X36" s="24"/>
      <c r="Y36" s="24"/>
      <c r="Z36" s="24"/>
      <c r="AA36" s="24">
        <f>+'[2]tarifas  en Sept $ mar 2017'!C46*2</f>
        <v>16437.259999999998</v>
      </c>
      <c r="AB36" s="40">
        <f>+Q36-AA36</f>
        <v>0</v>
      </c>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v>19221.674640000001</v>
      </c>
      <c r="BD36" s="24">
        <f t="shared" si="0"/>
        <v>-1273.6656439119506</v>
      </c>
      <c r="BE36" s="15">
        <f>+F36-E36</f>
        <v>0</v>
      </c>
      <c r="BF36" s="15">
        <v>20495.340283900001</v>
      </c>
      <c r="BG36" s="15">
        <f>+BF36-F36</f>
        <v>4643.0402839000017</v>
      </c>
      <c r="BH36" s="15">
        <v>21309.497181340001</v>
      </c>
      <c r="BI36" s="15" t="e">
        <f>+BH36-#REF!</f>
        <v>#REF!</v>
      </c>
      <c r="BJ36" s="36">
        <f t="shared" si="10"/>
        <v>-584.95999999999913</v>
      </c>
      <c r="BK36" s="36">
        <f t="shared" si="10"/>
        <v>0</v>
      </c>
      <c r="BL36" s="36">
        <f t="shared" si="10"/>
        <v>0</v>
      </c>
      <c r="BM36" s="36">
        <f t="shared" si="10"/>
        <v>0</v>
      </c>
      <c r="BN36" s="36" t="e">
        <f>+K36-#REF!</f>
        <v>#REF!</v>
      </c>
      <c r="BO36" s="36" t="e">
        <f>+#REF!-#REF!</f>
        <v>#REF!</v>
      </c>
      <c r="BP36" s="36" t="e">
        <f>+#REF!-#REF!</f>
        <v>#REF!</v>
      </c>
      <c r="BQ36" s="36" t="e">
        <f>+#REF!-#REF!</f>
        <v>#REF!</v>
      </c>
      <c r="BR36" s="36" t="e">
        <f>+#REF!-#REF!</f>
        <v>#REF!</v>
      </c>
      <c r="BS36" s="36" t="e">
        <f>+#REF!-#REF!</f>
        <v>#REF!</v>
      </c>
    </row>
    <row r="37" spans="1:77" ht="12.95" customHeight="1" thickBot="1" x14ac:dyDescent="0.25">
      <c r="A37" s="2"/>
      <c r="B37" s="61" t="s">
        <v>8</v>
      </c>
      <c r="C37" s="62"/>
      <c r="D37" s="22">
        <v>15765.637874952423</v>
      </c>
      <c r="E37" s="22">
        <v>12194.08</v>
      </c>
      <c r="F37" s="22">
        <v>12194.08</v>
      </c>
      <c r="G37" s="22">
        <v>12194.08</v>
      </c>
      <c r="H37" s="22">
        <v>12644.04</v>
      </c>
      <c r="I37" s="22">
        <v>12644.04</v>
      </c>
      <c r="J37" s="22">
        <v>12644.04</v>
      </c>
      <c r="K37" s="22">
        <v>12644.04</v>
      </c>
      <c r="L37" s="22">
        <v>12644.04</v>
      </c>
      <c r="M37" s="22">
        <v>12644.04</v>
      </c>
      <c r="N37" s="22">
        <v>12644.04</v>
      </c>
      <c r="O37" s="22">
        <v>12644.04</v>
      </c>
      <c r="P37" s="22">
        <v>12644.04</v>
      </c>
      <c r="Q37" s="22">
        <v>12644.04</v>
      </c>
      <c r="R37" s="41"/>
      <c r="S37" s="24"/>
      <c r="V37" s="24"/>
      <c r="W37" s="24"/>
      <c r="X37" s="24"/>
      <c r="Y37" s="24"/>
      <c r="Z37" s="24"/>
      <c r="AA37" s="24">
        <f>+'[2]tarifas  en Sept $ mar 2017'!C47*2</f>
        <v>12644.04</v>
      </c>
      <c r="AB37" s="40">
        <f>+Q37-AA37</f>
        <v>0</v>
      </c>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v>14785.8956</v>
      </c>
      <c r="BD37" s="24">
        <f t="shared" si="0"/>
        <v>-979.74227495242303</v>
      </c>
      <c r="BE37" s="15">
        <f>+F37-E37</f>
        <v>0</v>
      </c>
      <c r="BF37" s="15">
        <v>15765.637874960001</v>
      </c>
      <c r="BG37" s="15">
        <f>+BF37-F37</f>
        <v>3571.5578749600008</v>
      </c>
      <c r="BH37" s="15">
        <v>16391.912073899999</v>
      </c>
      <c r="BI37" s="15" t="e">
        <f>+BH37-#REF!</f>
        <v>#REF!</v>
      </c>
      <c r="BJ37" s="36">
        <f t="shared" si="10"/>
        <v>-449.96000000000095</v>
      </c>
      <c r="BK37" s="36">
        <f t="shared" si="10"/>
        <v>0</v>
      </c>
      <c r="BL37" s="36">
        <f t="shared" si="10"/>
        <v>0</v>
      </c>
      <c r="BM37" s="36">
        <f t="shared" si="10"/>
        <v>0</v>
      </c>
      <c r="BN37" s="36" t="e">
        <f>+K37-#REF!</f>
        <v>#REF!</v>
      </c>
      <c r="BO37" s="36" t="e">
        <f>+#REF!-#REF!</f>
        <v>#REF!</v>
      </c>
      <c r="BP37" s="36" t="e">
        <f>+#REF!-#REF!</f>
        <v>#REF!</v>
      </c>
      <c r="BQ37" s="36" t="e">
        <f>+#REF!-#REF!</f>
        <v>#REF!</v>
      </c>
      <c r="BR37" s="36" t="e">
        <f>+#REF!-#REF!</f>
        <v>#REF!</v>
      </c>
      <c r="BS37" s="36" t="e">
        <f>+#REF!-#REF!</f>
        <v>#REF!</v>
      </c>
    </row>
    <row r="38" spans="1:77" ht="24.95" customHeight="1" thickTop="1" x14ac:dyDescent="0.2">
      <c r="A38" s="2"/>
      <c r="B38" s="65" t="s">
        <v>13</v>
      </c>
      <c r="C38" s="66"/>
      <c r="D38" s="21">
        <v>42339</v>
      </c>
      <c r="E38" s="21">
        <v>42705</v>
      </c>
      <c r="F38" s="21">
        <v>42736</v>
      </c>
      <c r="G38" s="21">
        <v>42767</v>
      </c>
      <c r="H38" s="21">
        <v>42795</v>
      </c>
      <c r="I38" s="21">
        <v>42826</v>
      </c>
      <c r="J38" s="21">
        <v>42856</v>
      </c>
      <c r="K38" s="21">
        <v>42887</v>
      </c>
      <c r="L38" s="21">
        <v>42917</v>
      </c>
      <c r="M38" s="21">
        <v>42948</v>
      </c>
      <c r="N38" s="21">
        <v>42979</v>
      </c>
      <c r="O38" s="21">
        <v>43009</v>
      </c>
      <c r="P38" s="21">
        <v>43040</v>
      </c>
      <c r="Q38" s="21">
        <v>43070</v>
      </c>
      <c r="R38" s="41"/>
      <c r="S38" s="42"/>
      <c r="V38" s="42"/>
      <c r="W38" s="42"/>
      <c r="X38" s="42"/>
      <c r="Y38" s="42"/>
      <c r="Z38" s="42"/>
      <c r="AA38" s="24"/>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39">
        <v>14785.8956</v>
      </c>
      <c r="BD38" s="24">
        <f t="shared" si="0"/>
        <v>-27553.1044</v>
      </c>
      <c r="BE38" s="15"/>
      <c r="BF38" s="15"/>
      <c r="BG38" s="15"/>
      <c r="BH38" s="15"/>
      <c r="BI38" s="15"/>
      <c r="BJ38" s="36"/>
      <c r="BK38" s="36"/>
      <c r="BL38" s="36"/>
      <c r="BM38" s="36"/>
      <c r="BN38" s="36"/>
      <c r="BO38" s="36"/>
      <c r="BP38" s="36"/>
      <c r="BQ38" s="36"/>
      <c r="BR38" s="36"/>
      <c r="BS38" s="36"/>
    </row>
    <row r="39" spans="1:77" ht="12.95" customHeight="1" x14ac:dyDescent="0.2">
      <c r="A39" s="2"/>
      <c r="B39" s="61" t="s">
        <v>6</v>
      </c>
      <c r="C39" s="62"/>
      <c r="D39" s="22">
        <v>3595.5057113391786</v>
      </c>
      <c r="E39" s="22">
        <v>3591.33</v>
      </c>
      <c r="F39" s="22">
        <v>3591.33</v>
      </c>
      <c r="G39" s="22">
        <v>3591.33</v>
      </c>
      <c r="H39" s="22">
        <v>3723.53</v>
      </c>
      <c r="I39" s="22">
        <v>3723.53</v>
      </c>
      <c r="J39" s="22">
        <v>3723.53</v>
      </c>
      <c r="K39" s="22">
        <v>3723.53</v>
      </c>
      <c r="L39" s="22">
        <v>3723.53</v>
      </c>
      <c r="M39" s="22">
        <v>3723.53</v>
      </c>
      <c r="N39" s="22">
        <v>3729.57</v>
      </c>
      <c r="O39" s="22">
        <v>3729.57</v>
      </c>
      <c r="P39" s="22">
        <v>3729.57</v>
      </c>
      <c r="Q39" s="22">
        <v>3729.57</v>
      </c>
      <c r="R39" s="41"/>
      <c r="S39" s="24"/>
      <c r="V39" s="24"/>
      <c r="W39" s="24"/>
      <c r="X39" s="24"/>
      <c r="Y39" s="24"/>
      <c r="Z39" s="24"/>
      <c r="AA39" s="24">
        <f>+'[2]tarifas  en Sept $ mar 2017'!I45</f>
        <v>3729.56</v>
      </c>
      <c r="AB39" s="40">
        <f>+Q39-AA39</f>
        <v>1.0000000000218279E-2</v>
      </c>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v>3372.0660400000002</v>
      </c>
      <c r="BD39" s="24">
        <f t="shared" si="0"/>
        <v>-223.4396713391784</v>
      </c>
      <c r="BE39" s="15">
        <f>+F39-E39</f>
        <v>0</v>
      </c>
      <c r="BF39" s="15">
        <v>3595.5057113399998</v>
      </c>
      <c r="BG39" s="15">
        <f>+BF39-F39</f>
        <v>4.1757113399999071</v>
      </c>
      <c r="BH39" s="15">
        <v>3738.3335802199999</v>
      </c>
      <c r="BI39" s="15" t="e">
        <f>+BH39-#REF!</f>
        <v>#REF!</v>
      </c>
      <c r="BJ39" s="36">
        <f t="shared" ref="BJ39" si="11">+G39-H39</f>
        <v>-132.20000000000027</v>
      </c>
      <c r="BK39" s="36">
        <f t="shared" ref="BK39" si="12">+H39-I39</f>
        <v>0</v>
      </c>
      <c r="BL39" s="36">
        <f t="shared" ref="BL39" si="13">+I39-J39</f>
        <v>0</v>
      </c>
      <c r="BM39" s="36">
        <f t="shared" ref="BM39" si="14">+J39-K39</f>
        <v>0</v>
      </c>
      <c r="BN39" s="36" t="e">
        <f>+K39-#REF!</f>
        <v>#REF!</v>
      </c>
      <c r="BO39" s="36" t="e">
        <f>+#REF!-#REF!</f>
        <v>#REF!</v>
      </c>
      <c r="BP39" s="36" t="e">
        <f>+#REF!-#REF!</f>
        <v>#REF!</v>
      </c>
      <c r="BQ39" s="36" t="e">
        <f>+#REF!-#REF!</f>
        <v>#REF!</v>
      </c>
      <c r="BR39" s="36" t="e">
        <f>+#REF!-#REF!</f>
        <v>#REF!</v>
      </c>
      <c r="BS39" s="36" t="e">
        <f>+#REF!-#REF!</f>
        <v>#REF!</v>
      </c>
    </row>
    <row r="40" spans="1:77" ht="12.95" customHeight="1" x14ac:dyDescent="0.2">
      <c r="A40" s="2"/>
      <c r="B40" s="61" t="s">
        <v>7</v>
      </c>
      <c r="C40" s="62"/>
      <c r="D40" s="22">
        <v>3697.0669914747668</v>
      </c>
      <c r="E40" s="22">
        <v>3692.78</v>
      </c>
      <c r="F40" s="22">
        <v>3692.78</v>
      </c>
      <c r="G40" s="22">
        <v>3692.78</v>
      </c>
      <c r="H40" s="22">
        <v>3828.71</v>
      </c>
      <c r="I40" s="22">
        <v>3828.71</v>
      </c>
      <c r="J40" s="22">
        <v>3828.71</v>
      </c>
      <c r="K40" s="22">
        <v>3828.71</v>
      </c>
      <c r="L40" s="22">
        <v>3828.71</v>
      </c>
      <c r="M40" s="22">
        <v>3828.71</v>
      </c>
      <c r="N40" s="22">
        <v>3834.92</v>
      </c>
      <c r="O40" s="22">
        <v>3834.92</v>
      </c>
      <c r="P40" s="22">
        <v>3834.92</v>
      </c>
      <c r="Q40" s="22">
        <v>3834.92</v>
      </c>
      <c r="R40" s="41"/>
      <c r="S40" s="24"/>
      <c r="V40" s="24"/>
      <c r="W40" s="24"/>
      <c r="X40" s="24"/>
      <c r="Y40" s="24"/>
      <c r="Z40" s="24"/>
      <c r="AA40" s="24">
        <f>+'[2]tarifas  en Sept $ mar 2017'!I46</f>
        <v>3834.92</v>
      </c>
      <c r="AB40" s="40">
        <f>+Q40-AA40</f>
        <v>0</v>
      </c>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v>3467.3158800000001</v>
      </c>
      <c r="BD40" s="24">
        <f t="shared" si="0"/>
        <v>-229.75111147476673</v>
      </c>
      <c r="BE40" s="15">
        <f>+F40-E40</f>
        <v>0</v>
      </c>
      <c r="BF40" s="15">
        <v>3697.0669914800001</v>
      </c>
      <c r="BG40" s="15">
        <f>+BF40-F40</f>
        <v>4.2869914799998696</v>
      </c>
      <c r="BH40" s="15">
        <v>3843.9292806499998</v>
      </c>
      <c r="BI40" s="15" t="e">
        <f>+BH40-#REF!</f>
        <v>#REF!</v>
      </c>
      <c r="BJ40" s="36">
        <f t="shared" ref="BJ40:BM41" si="15">+G40-H40</f>
        <v>-135.92999999999984</v>
      </c>
      <c r="BK40" s="36">
        <f t="shared" si="15"/>
        <v>0</v>
      </c>
      <c r="BL40" s="36">
        <f t="shared" si="15"/>
        <v>0</v>
      </c>
      <c r="BM40" s="36">
        <f t="shared" si="15"/>
        <v>0</v>
      </c>
      <c r="BN40" s="36" t="e">
        <f>+K40-#REF!</f>
        <v>#REF!</v>
      </c>
      <c r="BO40" s="36" t="e">
        <f>+#REF!-#REF!</f>
        <v>#REF!</v>
      </c>
      <c r="BP40" s="36" t="e">
        <f>+#REF!-#REF!</f>
        <v>#REF!</v>
      </c>
      <c r="BQ40" s="36" t="e">
        <f>+#REF!-#REF!</f>
        <v>#REF!</v>
      </c>
      <c r="BR40" s="36" t="e">
        <f>+#REF!-#REF!</f>
        <v>#REF!</v>
      </c>
      <c r="BS40" s="36" t="e">
        <f>+#REF!-#REF!</f>
        <v>#REF!</v>
      </c>
    </row>
    <row r="41" spans="1:77" ht="12.95" customHeight="1" thickBot="1" x14ac:dyDescent="0.25">
      <c r="A41" s="2"/>
      <c r="B41" s="70" t="s">
        <v>8</v>
      </c>
      <c r="C41" s="71"/>
      <c r="D41" s="35">
        <v>2031.3581603973846</v>
      </c>
      <c r="E41" s="35">
        <v>2029</v>
      </c>
      <c r="F41" s="35">
        <v>2029</v>
      </c>
      <c r="G41" s="35">
        <v>2029</v>
      </c>
      <c r="H41" s="35">
        <v>2103.69</v>
      </c>
      <c r="I41" s="35">
        <v>2103.69</v>
      </c>
      <c r="J41" s="35">
        <v>2103.69</v>
      </c>
      <c r="K41" s="35">
        <v>2103.69</v>
      </c>
      <c r="L41" s="35">
        <v>2103.69</v>
      </c>
      <c r="M41" s="35">
        <v>2103.69</v>
      </c>
      <c r="N41" s="35">
        <v>2107.1</v>
      </c>
      <c r="O41" s="35">
        <v>2107.1</v>
      </c>
      <c r="P41" s="35">
        <v>2107.1</v>
      </c>
      <c r="Q41" s="35">
        <v>2107.1</v>
      </c>
      <c r="R41" s="41"/>
      <c r="S41" s="24"/>
      <c r="V41" s="24"/>
      <c r="W41" s="24"/>
      <c r="X41" s="24"/>
      <c r="Y41" s="24"/>
      <c r="Z41" s="24"/>
      <c r="AA41" s="24">
        <f>+'[2]tarifas  en Sept $ mar 2017'!I47</f>
        <v>2107.1</v>
      </c>
      <c r="AB41" s="40">
        <f>+Q41-AA41</f>
        <v>0</v>
      </c>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v>1905.12112</v>
      </c>
      <c r="BD41" s="24">
        <f t="shared" si="0"/>
        <v>-126.23704039738459</v>
      </c>
      <c r="BE41" s="15">
        <f>+F41-E41</f>
        <v>0</v>
      </c>
      <c r="BF41" s="1">
        <v>2031.35816039</v>
      </c>
      <c r="BG41" s="15">
        <f>+BF41-F41</f>
        <v>2.3581603899999664</v>
      </c>
      <c r="BH41" s="14">
        <v>2112.0518319500002</v>
      </c>
      <c r="BI41" s="15" t="e">
        <f>+BH41-#REF!</f>
        <v>#REF!</v>
      </c>
      <c r="BJ41" s="36">
        <f t="shared" si="15"/>
        <v>-74.690000000000055</v>
      </c>
      <c r="BK41" s="36">
        <f t="shared" si="15"/>
        <v>0</v>
      </c>
      <c r="BL41" s="36">
        <f t="shared" si="15"/>
        <v>0</v>
      </c>
      <c r="BM41" s="36">
        <f t="shared" si="15"/>
        <v>0</v>
      </c>
      <c r="BN41" s="36" t="e">
        <f>+K41-#REF!</f>
        <v>#REF!</v>
      </c>
      <c r="BO41" s="36" t="e">
        <f>+#REF!-#REF!</f>
        <v>#REF!</v>
      </c>
      <c r="BP41" s="36" t="e">
        <f>+#REF!-#REF!</f>
        <v>#REF!</v>
      </c>
      <c r="BQ41" s="36" t="e">
        <f>+#REF!-#REF!</f>
        <v>#REF!</v>
      </c>
      <c r="BR41" s="36" t="e">
        <f>+#REF!-#REF!</f>
        <v>#REF!</v>
      </c>
      <c r="BS41" s="36" t="e">
        <f>+#REF!-#REF!</f>
        <v>#REF!</v>
      </c>
    </row>
    <row r="42" spans="1:77" ht="16.5" thickTop="1" x14ac:dyDescent="0.2">
      <c r="A42" s="2"/>
      <c r="B42" s="16" t="s">
        <v>17</v>
      </c>
      <c r="C42" s="7"/>
      <c r="D42" s="8"/>
      <c r="E42" s="8"/>
      <c r="F42" s="8"/>
      <c r="G42" s="8"/>
      <c r="R42" s="41"/>
      <c r="T42" s="24"/>
      <c r="BL42" s="26"/>
      <c r="BM42" s="15"/>
      <c r="BO42" s="15"/>
      <c r="BP42" s="36">
        <f t="shared" ref="BP42:BY42" si="16">+G42-H42</f>
        <v>0</v>
      </c>
      <c r="BQ42" s="36">
        <f t="shared" si="16"/>
        <v>0</v>
      </c>
      <c r="BR42" s="36">
        <f t="shared" si="16"/>
        <v>0</v>
      </c>
      <c r="BS42" s="36">
        <f t="shared" si="16"/>
        <v>0</v>
      </c>
      <c r="BT42" s="36">
        <f t="shared" si="16"/>
        <v>0</v>
      </c>
      <c r="BU42" s="36">
        <f t="shared" si="16"/>
        <v>0</v>
      </c>
      <c r="BV42" s="36">
        <f t="shared" si="16"/>
        <v>0</v>
      </c>
      <c r="BW42" s="36">
        <f t="shared" si="16"/>
        <v>0</v>
      </c>
      <c r="BX42" s="36">
        <f t="shared" si="16"/>
        <v>0</v>
      </c>
      <c r="BY42" s="36">
        <f t="shared" si="16"/>
        <v>0</v>
      </c>
    </row>
    <row r="43" spans="1:77" s="2" customFormat="1" ht="38.25" customHeight="1" x14ac:dyDescent="0.2">
      <c r="A43" s="54"/>
      <c r="B43" s="64" t="s">
        <v>25</v>
      </c>
      <c r="C43" s="60"/>
      <c r="D43" s="60"/>
      <c r="E43" s="60"/>
      <c r="F43" s="60"/>
      <c r="G43" s="60"/>
      <c r="H43" s="60"/>
      <c r="I43" s="60"/>
      <c r="J43" s="60"/>
      <c r="K43" s="60"/>
      <c r="L43" s="60"/>
      <c r="M43" s="60"/>
      <c r="N43" s="60"/>
      <c r="O43" s="60"/>
      <c r="P43" s="60"/>
      <c r="Q43" s="60"/>
      <c r="R43" s="49"/>
      <c r="S43" s="49"/>
      <c r="T43" s="24"/>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56"/>
      <c r="AZ43" s="49"/>
      <c r="BA43" s="49"/>
      <c r="BB43" s="51"/>
      <c r="BC43" s="51"/>
    </row>
    <row r="44" spans="1:77" s="2" customFormat="1" ht="36.75" customHeight="1" x14ac:dyDescent="0.2">
      <c r="A44" s="54"/>
      <c r="B44" s="67" t="s">
        <v>27</v>
      </c>
      <c r="C44" s="68"/>
      <c r="D44" s="68"/>
      <c r="E44" s="68"/>
      <c r="F44" s="68"/>
      <c r="G44" s="68"/>
      <c r="H44" s="68"/>
      <c r="I44" s="68"/>
      <c r="J44" s="68"/>
      <c r="K44" s="68"/>
      <c r="L44" s="68"/>
      <c r="M44" s="68"/>
      <c r="N44" s="68"/>
      <c r="O44" s="68"/>
      <c r="P44" s="68"/>
      <c r="Q44" s="68"/>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56"/>
      <c r="AZ44" s="49"/>
      <c r="BA44" s="49"/>
      <c r="BB44" s="51"/>
      <c r="BC44" s="51"/>
    </row>
    <row r="45" spans="1:77" s="2" customFormat="1" ht="15.75" customHeight="1" x14ac:dyDescent="0.2">
      <c r="A45" s="54"/>
      <c r="B45" s="64" t="s">
        <v>28</v>
      </c>
      <c r="C45" s="60"/>
      <c r="D45" s="60"/>
      <c r="E45" s="60"/>
      <c r="F45" s="60"/>
      <c r="G45" s="60"/>
      <c r="H45" s="60"/>
      <c r="I45" s="60"/>
      <c r="J45" s="60"/>
      <c r="K45" s="60"/>
      <c r="L45" s="60"/>
      <c r="M45" s="60"/>
      <c r="N45" s="60"/>
      <c r="O45" s="60"/>
      <c r="P45" s="60"/>
      <c r="Q45" s="60"/>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row>
    <row r="46" spans="1:77" ht="15.75" customHeight="1" x14ac:dyDescent="0.2">
      <c r="B46" s="64" t="s">
        <v>23</v>
      </c>
      <c r="C46" s="60"/>
      <c r="D46" s="60"/>
      <c r="E46" s="60"/>
      <c r="F46" s="60"/>
      <c r="G46" s="60"/>
      <c r="H46" s="60"/>
      <c r="I46" s="60"/>
      <c r="J46" s="60"/>
      <c r="K46" s="60"/>
      <c r="L46" s="60"/>
      <c r="M46" s="60"/>
      <c r="N46" s="60"/>
      <c r="O46" s="60"/>
      <c r="P46" s="60"/>
      <c r="Q46" s="60"/>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26"/>
      <c r="BM46" s="26"/>
    </row>
    <row r="47" spans="1:77" s="2" customFormat="1" ht="15.75" customHeight="1" x14ac:dyDescent="0.2">
      <c r="B47" s="64" t="s">
        <v>24</v>
      </c>
      <c r="C47" s="60"/>
      <c r="D47" s="60"/>
      <c r="E47" s="60"/>
      <c r="F47" s="60"/>
      <c r="G47" s="60"/>
      <c r="H47" s="60"/>
      <c r="I47" s="60"/>
      <c r="J47" s="60"/>
      <c r="K47" s="60"/>
      <c r="L47" s="59"/>
      <c r="M47" s="59"/>
      <c r="N47" s="59"/>
      <c r="O47" s="59"/>
      <c r="P47" s="59"/>
      <c r="Q47" s="59"/>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60"/>
      <c r="BM47" s="60"/>
    </row>
    <row r="48" spans="1:77" ht="15.75" customHeight="1" x14ac:dyDescent="0.2">
      <c r="B48" s="60" t="s">
        <v>29</v>
      </c>
      <c r="C48" s="60"/>
      <c r="D48" s="60"/>
      <c r="E48" s="60"/>
      <c r="F48" s="60"/>
      <c r="G48" s="60"/>
      <c r="H48" s="60"/>
      <c r="I48" s="60"/>
      <c r="J48" s="60"/>
      <c r="K48" s="60"/>
      <c r="L48" s="60"/>
      <c r="M48" s="60"/>
      <c r="N48" s="60"/>
      <c r="O48" s="60"/>
      <c r="P48" s="60"/>
      <c r="Q48" s="60"/>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26"/>
      <c r="BM48" s="26"/>
    </row>
    <row r="49" spans="3:12" x14ac:dyDescent="0.2">
      <c r="D49" s="1"/>
      <c r="F49" s="1"/>
    </row>
    <row r="50" spans="3:12" x14ac:dyDescent="0.2">
      <c r="C50" s="59"/>
      <c r="D50" s="59"/>
      <c r="E50" s="59"/>
      <c r="F50" s="59"/>
      <c r="G50" s="59"/>
      <c r="H50" s="59"/>
      <c r="I50" s="59"/>
      <c r="J50" s="59"/>
      <c r="K50" s="59"/>
      <c r="L50" s="59"/>
    </row>
    <row r="51" spans="3:12" x14ac:dyDescent="0.2">
      <c r="D51" s="1"/>
      <c r="F51" s="1"/>
    </row>
    <row r="52" spans="3:12" x14ac:dyDescent="0.2">
      <c r="D52" s="1"/>
      <c r="F52" s="1"/>
    </row>
    <row r="53" spans="3:12" x14ac:dyDescent="0.2">
      <c r="D53" s="1"/>
      <c r="F53" s="1"/>
    </row>
    <row r="54" spans="3:12" x14ac:dyDescent="0.2">
      <c r="D54" s="1"/>
      <c r="F54" s="1"/>
    </row>
    <row r="55" spans="3:12" x14ac:dyDescent="0.2">
      <c r="D55" s="1"/>
      <c r="F55" s="1"/>
    </row>
    <row r="56" spans="3:12" x14ac:dyDescent="0.2">
      <c r="D56" s="1"/>
      <c r="F56" s="1"/>
    </row>
    <row r="64" spans="3:12" ht="12.75" customHeight="1" x14ac:dyDescent="0.2"/>
  </sheetData>
  <mergeCells count="26">
    <mergeCell ref="B5:G5"/>
    <mergeCell ref="H5:Q5"/>
    <mergeCell ref="BL5:BM5"/>
    <mergeCell ref="B41:C41"/>
    <mergeCell ref="B37:C37"/>
    <mergeCell ref="B40:C40"/>
    <mergeCell ref="B13:B33"/>
    <mergeCell ref="B36:C36"/>
    <mergeCell ref="B35:C35"/>
    <mergeCell ref="B34:C34"/>
    <mergeCell ref="B6:Q6"/>
    <mergeCell ref="B7:Q7"/>
    <mergeCell ref="B8:Q8"/>
    <mergeCell ref="B10:Q10"/>
    <mergeCell ref="C50:L50"/>
    <mergeCell ref="B48:Q48"/>
    <mergeCell ref="B39:C39"/>
    <mergeCell ref="B11:Q11"/>
    <mergeCell ref="BL47:BM47"/>
    <mergeCell ref="B46:Q46"/>
    <mergeCell ref="B47:K47"/>
    <mergeCell ref="L47:Q47"/>
    <mergeCell ref="B38:C38"/>
    <mergeCell ref="B43:Q43"/>
    <mergeCell ref="B44:Q44"/>
    <mergeCell ref="B45:Q45"/>
  </mergeCells>
  <printOptions horizontalCentered="1" verticalCentered="1"/>
  <pageMargins left="0.31496062992125984" right="0.31496062992125984" top="0.15748031496062992" bottom="0.15748031496062992" header="0" footer="0"/>
  <pageSetup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DRT60"/>
  <sheetViews>
    <sheetView zoomScale="85" zoomScaleNormal="85" workbookViewId="0">
      <selection activeCell="E28" sqref="E28"/>
    </sheetView>
  </sheetViews>
  <sheetFormatPr baseColWidth="10" defaultRowHeight="14.25" x14ac:dyDescent="0.2"/>
  <cols>
    <col min="1" max="1" width="2.7109375" style="1" customWidth="1"/>
    <col min="2" max="2" width="10.7109375" style="1" customWidth="1"/>
    <col min="3" max="3" width="30.7109375" style="1" customWidth="1"/>
    <col min="4" max="11" width="12.7109375" style="20" customWidth="1"/>
    <col min="12" max="17" width="11.7109375" style="20" customWidth="1"/>
    <col min="18" max="18" width="9" style="20" customWidth="1"/>
    <col min="19" max="19" width="11.7109375" style="24" customWidth="1"/>
    <col min="20" max="64" width="11.7109375" style="20" customWidth="1"/>
    <col min="65" max="66" width="11.7109375" style="20" hidden="1" customWidth="1"/>
    <col min="67" max="67" width="5.7109375" style="1" hidden="1" customWidth="1"/>
    <col min="68" max="68" width="4" style="1" hidden="1" customWidth="1"/>
    <col min="69" max="69" width="8.7109375" style="1" hidden="1" customWidth="1"/>
    <col min="70" max="70" width="5.28515625" style="1" hidden="1" customWidth="1"/>
    <col min="71" max="71" width="9.28515625" style="1" hidden="1" customWidth="1"/>
    <col min="72" max="81" width="7.7109375" style="1" hidden="1" customWidth="1"/>
    <col min="82" max="16384" width="11.42578125" style="1"/>
  </cols>
  <sheetData>
    <row r="1" spans="1:3192" ht="15.95" customHeight="1" x14ac:dyDescent="0.2">
      <c r="B1" s="10"/>
      <c r="C1" s="11"/>
      <c r="D1" s="18"/>
      <c r="E1" s="18"/>
      <c r="F1" s="18"/>
      <c r="G1" s="18"/>
      <c r="H1" s="19"/>
      <c r="I1" s="19"/>
      <c r="J1" s="19"/>
      <c r="K1" s="19"/>
      <c r="L1" s="19"/>
      <c r="M1" s="19"/>
      <c r="N1" s="19"/>
      <c r="O1" s="19"/>
      <c r="P1" s="19"/>
      <c r="Q1" s="19"/>
      <c r="R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row>
    <row r="2" spans="1:3192" ht="15.95" customHeight="1" x14ac:dyDescent="0.2">
      <c r="B2" s="10"/>
      <c r="C2" s="11"/>
      <c r="D2" s="18"/>
      <c r="E2" s="18"/>
      <c r="F2" s="18"/>
      <c r="G2" s="18"/>
      <c r="P2" s="19"/>
    </row>
    <row r="3" spans="1:3192" ht="15.95" customHeight="1" x14ac:dyDescent="0.2">
      <c r="B3" s="10"/>
      <c r="C3" s="11"/>
      <c r="D3" s="18"/>
      <c r="E3" s="18"/>
      <c r="F3" s="18"/>
      <c r="G3" s="18"/>
      <c r="P3" s="34"/>
    </row>
    <row r="4" spans="1:3192" ht="15.95" customHeight="1" x14ac:dyDescent="0.2">
      <c r="B4" s="10"/>
      <c r="C4" s="11"/>
      <c r="D4" s="18"/>
      <c r="E4" s="18"/>
      <c r="F4" s="18"/>
      <c r="G4" s="18"/>
    </row>
    <row r="5" spans="1:3192" x14ac:dyDescent="0.2">
      <c r="B5" s="10"/>
      <c r="C5" s="11"/>
      <c r="D5" s="18"/>
      <c r="E5" s="18"/>
      <c r="F5" s="18"/>
      <c r="G5" s="18"/>
    </row>
    <row r="6" spans="1:3192" ht="15.75" x14ac:dyDescent="0.2">
      <c r="A6" s="54"/>
      <c r="B6" s="63" t="s">
        <v>14</v>
      </c>
      <c r="C6" s="63"/>
      <c r="D6" s="63"/>
      <c r="E6" s="63"/>
      <c r="F6" s="63"/>
      <c r="G6" s="63"/>
      <c r="H6" s="63"/>
      <c r="I6" s="63"/>
      <c r="J6" s="63"/>
      <c r="K6" s="63"/>
      <c r="L6" s="63"/>
      <c r="M6" s="63"/>
      <c r="N6" s="63"/>
      <c r="O6" s="63"/>
      <c r="P6" s="63"/>
      <c r="Q6" s="63"/>
      <c r="R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55"/>
      <c r="BA6" s="19"/>
      <c r="BB6" s="19"/>
      <c r="BC6" s="4"/>
      <c r="BD6" s="4"/>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row>
    <row r="7" spans="1:3192" ht="15.75" x14ac:dyDescent="0.2">
      <c r="A7" s="54"/>
      <c r="B7" s="63" t="s">
        <v>9</v>
      </c>
      <c r="C7" s="63"/>
      <c r="D7" s="63"/>
      <c r="E7" s="63"/>
      <c r="F7" s="63"/>
      <c r="G7" s="63"/>
      <c r="H7" s="63"/>
      <c r="I7" s="63"/>
      <c r="J7" s="63"/>
      <c r="K7" s="63"/>
      <c r="L7" s="63"/>
      <c r="M7" s="63"/>
      <c r="N7" s="63"/>
      <c r="O7" s="63"/>
      <c r="P7" s="63"/>
      <c r="Q7" s="63"/>
      <c r="R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55"/>
      <c r="BA7" s="19"/>
      <c r="BB7" s="19"/>
      <c r="BC7" s="4"/>
      <c r="BD7" s="4"/>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row>
    <row r="8" spans="1:3192" ht="15.75" x14ac:dyDescent="0.2">
      <c r="A8" s="54"/>
      <c r="B8" s="63" t="s">
        <v>10</v>
      </c>
      <c r="C8" s="63"/>
      <c r="D8" s="63"/>
      <c r="E8" s="63"/>
      <c r="F8" s="63"/>
      <c r="G8" s="63"/>
      <c r="H8" s="63"/>
      <c r="I8" s="63"/>
      <c r="J8" s="63"/>
      <c r="K8" s="63"/>
      <c r="L8" s="63"/>
      <c r="M8" s="63"/>
      <c r="N8" s="63"/>
      <c r="O8" s="63"/>
      <c r="P8" s="63"/>
      <c r="Q8" s="63"/>
      <c r="R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55"/>
      <c r="BA8" s="19"/>
      <c r="BB8" s="19"/>
      <c r="BC8" s="4"/>
      <c r="BD8" s="4"/>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row>
    <row r="9" spans="1:3192" ht="15" x14ac:dyDescent="0.2">
      <c r="A9" s="54"/>
      <c r="B9" s="43"/>
      <c r="C9" s="43"/>
      <c r="D9" s="43"/>
      <c r="E9" s="43"/>
      <c r="F9" s="43"/>
      <c r="G9" s="43"/>
      <c r="H9" s="43"/>
      <c r="I9" s="43"/>
      <c r="J9" s="43"/>
      <c r="K9" s="43"/>
      <c r="L9" s="43"/>
      <c r="M9" s="43"/>
      <c r="N9" s="43"/>
      <c r="O9" s="43"/>
      <c r="P9" s="43"/>
      <c r="Q9" s="43"/>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55"/>
      <c r="BA9" s="19"/>
      <c r="BB9" s="19"/>
      <c r="BC9" s="4"/>
      <c r="BD9" s="4"/>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row>
    <row r="10" spans="1:3192" ht="15.75" x14ac:dyDescent="0.2">
      <c r="B10" s="63" t="s">
        <v>20</v>
      </c>
      <c r="C10" s="63"/>
      <c r="D10" s="63"/>
      <c r="E10" s="63"/>
      <c r="F10" s="63"/>
      <c r="G10" s="63"/>
      <c r="H10" s="63"/>
      <c r="I10" s="63"/>
      <c r="J10" s="63"/>
      <c r="K10" s="63"/>
      <c r="L10" s="63"/>
      <c r="M10" s="63"/>
      <c r="N10" s="63"/>
      <c r="O10" s="63"/>
      <c r="P10" s="63"/>
      <c r="Q10" s="63"/>
      <c r="R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45"/>
      <c r="BN10" s="45"/>
      <c r="BO10" s="45"/>
    </row>
    <row r="11" spans="1:3192" s="2" customFormat="1" ht="15.75" x14ac:dyDescent="0.2">
      <c r="B11" s="63" t="s">
        <v>22</v>
      </c>
      <c r="C11" s="63"/>
      <c r="D11" s="63"/>
      <c r="E11" s="63"/>
      <c r="F11" s="63"/>
      <c r="G11" s="63"/>
      <c r="H11" s="63"/>
      <c r="I11" s="63"/>
      <c r="J11" s="63"/>
      <c r="K11" s="63"/>
      <c r="L11" s="63"/>
      <c r="M11" s="63"/>
      <c r="N11" s="63"/>
      <c r="O11" s="63"/>
      <c r="P11" s="63"/>
      <c r="Q11" s="63"/>
      <c r="R11" s="50"/>
      <c r="S11" s="24"/>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45"/>
      <c r="BN11" s="45"/>
      <c r="BO11" s="45"/>
    </row>
    <row r="12" spans="1:3192" ht="19.5" thickBot="1" x14ac:dyDescent="0.45">
      <c r="B12" s="2"/>
      <c r="C12" s="13" t="s">
        <v>16</v>
      </c>
      <c r="D12" s="52"/>
      <c r="E12" s="53"/>
      <c r="G12" s="53"/>
      <c r="H12" s="19"/>
      <c r="I12" s="19"/>
      <c r="J12" s="19"/>
      <c r="K12" s="19"/>
      <c r="L12" s="19"/>
      <c r="M12" s="19"/>
      <c r="N12" s="19"/>
      <c r="O12" s="19"/>
      <c r="P12" s="19"/>
      <c r="Q12" s="19"/>
      <c r="R12" s="1"/>
      <c r="V12" s="1"/>
      <c r="W12" s="1"/>
      <c r="X12" s="1"/>
      <c r="Y12" s="1"/>
      <c r="Z12" s="1"/>
      <c r="AA12" s="1" t="s">
        <v>26</v>
      </c>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row>
    <row r="13" spans="1:3192" ht="24.95" customHeight="1" thickTop="1" x14ac:dyDescent="0.2">
      <c r="B13" s="72" t="s">
        <v>15</v>
      </c>
      <c r="C13" s="28" t="s">
        <v>12</v>
      </c>
      <c r="D13" s="21">
        <v>42339</v>
      </c>
      <c r="E13" s="21">
        <v>42705</v>
      </c>
      <c r="F13" s="21">
        <v>42736</v>
      </c>
      <c r="G13" s="21">
        <v>42767</v>
      </c>
      <c r="H13" s="21">
        <v>42795</v>
      </c>
      <c r="I13" s="21">
        <v>42826</v>
      </c>
      <c r="J13" s="21">
        <v>42856</v>
      </c>
      <c r="K13" s="21">
        <v>42887</v>
      </c>
      <c r="L13" s="21">
        <v>42917</v>
      </c>
      <c r="M13" s="21">
        <v>42948</v>
      </c>
      <c r="N13" s="21">
        <v>42979</v>
      </c>
      <c r="O13" s="21">
        <v>43009</v>
      </c>
      <c r="P13" s="21">
        <v>43040</v>
      </c>
      <c r="Q13" s="21">
        <v>43070</v>
      </c>
      <c r="R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39"/>
      <c r="BH13" s="39"/>
      <c r="BI13" s="2"/>
      <c r="BJ13" s="2"/>
      <c r="BK13" s="2"/>
      <c r="BL13" s="2"/>
      <c r="BM13" s="2"/>
      <c r="BN13" s="3"/>
    </row>
    <row r="14" spans="1:3192" ht="12.95" customHeight="1" x14ac:dyDescent="0.2">
      <c r="B14" s="73"/>
      <c r="C14" s="29" t="s">
        <v>0</v>
      </c>
      <c r="D14" s="22">
        <v>2410.0533752775482</v>
      </c>
      <c r="E14" s="22">
        <v>1710.44</v>
      </c>
      <c r="F14" s="22">
        <v>1710.44</v>
      </c>
      <c r="G14" s="22">
        <v>1710.44</v>
      </c>
      <c r="H14" s="22">
        <v>1773.56</v>
      </c>
      <c r="I14" s="22">
        <v>1773.56</v>
      </c>
      <c r="J14" s="22">
        <v>1773.56</v>
      </c>
      <c r="K14" s="22">
        <v>1773.56</v>
      </c>
      <c r="L14" s="22">
        <v>1773.56</v>
      </c>
      <c r="M14" s="22">
        <v>1773.56</v>
      </c>
      <c r="N14" s="22">
        <v>1773.56</v>
      </c>
      <c r="O14" s="22">
        <v>1773.56</v>
      </c>
      <c r="P14" s="22">
        <v>1773.56</v>
      </c>
      <c r="Q14" s="22">
        <v>1773.56</v>
      </c>
      <c r="R14" s="24"/>
      <c r="V14" s="24"/>
      <c r="W14" s="24"/>
      <c r="X14" s="24"/>
      <c r="Y14" s="24"/>
      <c r="Z14" s="24"/>
      <c r="AA14" s="24">
        <f>+'[2]tarifas  en Sept $ mar 2017'!D39*2</f>
        <v>1773.56</v>
      </c>
      <c r="AB14" s="24">
        <f>+Q14-AA14</f>
        <v>0</v>
      </c>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v>2260.2826399999999</v>
      </c>
      <c r="BH14" s="24">
        <f t="shared" ref="BH14:BH41" si="0">+BG14-D14</f>
        <v>-149.77073527754828</v>
      </c>
      <c r="BI14" s="15">
        <f t="shared" ref="BI14:BI19" si="1">+F14-E14</f>
        <v>0</v>
      </c>
      <c r="BJ14" s="15"/>
      <c r="BK14" s="15">
        <v>2505.7903355399999</v>
      </c>
      <c r="BL14" s="15" t="e">
        <f>+BK14-#REF!</f>
        <v>#REF!</v>
      </c>
      <c r="BM14" s="36"/>
      <c r="BN14" s="36">
        <f t="shared" ref="BN14:BQ19" si="2">+G14-H14</f>
        <v>-63.119999999999891</v>
      </c>
      <c r="BO14" s="36">
        <f t="shared" si="2"/>
        <v>0</v>
      </c>
      <c r="BP14" s="36">
        <f t="shared" si="2"/>
        <v>0</v>
      </c>
      <c r="BQ14" s="36">
        <f t="shared" si="2"/>
        <v>0</v>
      </c>
      <c r="BR14" s="36" t="e">
        <f>+K14-#REF!</f>
        <v>#REF!</v>
      </c>
      <c r="BS14" s="36" t="e">
        <f>+#REF!-#REF!</f>
        <v>#REF!</v>
      </c>
      <c r="BT14" s="36" t="e">
        <f>+#REF!-#REF!</f>
        <v>#REF!</v>
      </c>
      <c r="BU14" s="36" t="e">
        <f>+#REF!-#REF!</f>
        <v>#REF!</v>
      </c>
      <c r="BV14" s="36" t="e">
        <f>+#REF!-#REF!</f>
        <v>#REF!</v>
      </c>
      <c r="BW14" s="36" t="e">
        <f>+#REF!-#REF!</f>
        <v>#REF!</v>
      </c>
    </row>
    <row r="15" spans="1:3192" ht="12.95" customHeight="1" x14ac:dyDescent="0.2">
      <c r="B15" s="73"/>
      <c r="C15" s="29" t="s">
        <v>1</v>
      </c>
      <c r="D15" s="22">
        <v>4820.1067505550964</v>
      </c>
      <c r="E15" s="22">
        <v>3420.88</v>
      </c>
      <c r="F15" s="22">
        <v>3420.88</v>
      </c>
      <c r="G15" s="22">
        <v>3420.88</v>
      </c>
      <c r="H15" s="22">
        <v>3547.12</v>
      </c>
      <c r="I15" s="22">
        <v>3547.12</v>
      </c>
      <c r="J15" s="22">
        <v>3547.12</v>
      </c>
      <c r="K15" s="22">
        <v>3547.12</v>
      </c>
      <c r="L15" s="22">
        <v>3547.12</v>
      </c>
      <c r="M15" s="22">
        <v>3547.12</v>
      </c>
      <c r="N15" s="22">
        <v>3547.12</v>
      </c>
      <c r="O15" s="22">
        <v>3547.12</v>
      </c>
      <c r="P15" s="22">
        <v>3547.12</v>
      </c>
      <c r="Q15" s="22">
        <v>3547.12</v>
      </c>
      <c r="R15" s="24"/>
      <c r="V15" s="24"/>
      <c r="W15" s="24"/>
      <c r="X15" s="24"/>
      <c r="Y15" s="24"/>
      <c r="Z15" s="24"/>
      <c r="AA15" s="24">
        <f>+'[2]tarifas  en Sept $ mar 2017'!D40*2</f>
        <v>3547.12</v>
      </c>
      <c r="AB15" s="24">
        <f>+Q15-AA15</f>
        <v>0</v>
      </c>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v>4520.5652799999998</v>
      </c>
      <c r="BH15" s="24">
        <f t="shared" si="0"/>
        <v>-299.54147055509657</v>
      </c>
      <c r="BI15" s="15">
        <f t="shared" si="1"/>
        <v>0</v>
      </c>
      <c r="BJ15" s="15"/>
      <c r="BK15" s="15">
        <v>5011.5806711200003</v>
      </c>
      <c r="BL15" s="15" t="e">
        <f>+BK15-#REF!</f>
        <v>#REF!</v>
      </c>
      <c r="BM15" s="36"/>
      <c r="BN15" s="36">
        <f t="shared" si="2"/>
        <v>-126.23999999999978</v>
      </c>
      <c r="BO15" s="36">
        <f t="shared" si="2"/>
        <v>0</v>
      </c>
      <c r="BP15" s="36">
        <f t="shared" si="2"/>
        <v>0</v>
      </c>
      <c r="BQ15" s="36">
        <f t="shared" si="2"/>
        <v>0</v>
      </c>
      <c r="BR15" s="36" t="e">
        <f>+K15-#REF!</f>
        <v>#REF!</v>
      </c>
      <c r="BS15" s="36" t="e">
        <f>+#REF!-#REF!</f>
        <v>#REF!</v>
      </c>
      <c r="BT15" s="36" t="e">
        <f>+#REF!-#REF!</f>
        <v>#REF!</v>
      </c>
      <c r="BU15" s="36" t="e">
        <f>+#REF!-#REF!</f>
        <v>#REF!</v>
      </c>
      <c r="BV15" s="36" t="e">
        <f>+#REF!-#REF!</f>
        <v>#REF!</v>
      </c>
      <c r="BW15" s="36" t="e">
        <f>+#REF!-#REF!</f>
        <v>#REF!</v>
      </c>
    </row>
    <row r="16" spans="1:3192" ht="12.95" customHeight="1" x14ac:dyDescent="0.2">
      <c r="B16" s="73"/>
      <c r="C16" s="29" t="s">
        <v>2</v>
      </c>
      <c r="D16" s="22">
        <v>8033.5038866092937</v>
      </c>
      <c r="E16" s="22">
        <v>5701.48</v>
      </c>
      <c r="F16" s="22">
        <v>5701.48</v>
      </c>
      <c r="G16" s="22">
        <v>5701.48</v>
      </c>
      <c r="H16" s="22">
        <v>5911.86</v>
      </c>
      <c r="I16" s="22">
        <v>5911.86</v>
      </c>
      <c r="J16" s="22">
        <v>5911.86</v>
      </c>
      <c r="K16" s="22">
        <v>5911.86</v>
      </c>
      <c r="L16" s="22">
        <v>5911.86</v>
      </c>
      <c r="M16" s="22">
        <v>5911.86</v>
      </c>
      <c r="N16" s="22">
        <v>5911.86</v>
      </c>
      <c r="O16" s="22">
        <v>5911.86</v>
      </c>
      <c r="P16" s="22">
        <v>5911.86</v>
      </c>
      <c r="Q16" s="22">
        <v>5911.86</v>
      </c>
      <c r="R16" s="24"/>
      <c r="V16" s="24"/>
      <c r="W16" s="24"/>
      <c r="X16" s="24"/>
      <c r="Y16" s="24"/>
      <c r="Z16" s="24"/>
      <c r="AA16" s="24">
        <f>+'[2]tarifas  en Sept $ mar 2017'!D41*2</f>
        <v>5911.86</v>
      </c>
      <c r="AB16" s="24">
        <f>+Q16-AA16</f>
        <v>0</v>
      </c>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v>7534.2685600000004</v>
      </c>
      <c r="BH16" s="24">
        <f t="shared" si="0"/>
        <v>-499.23532660929322</v>
      </c>
      <c r="BI16" s="15">
        <f t="shared" si="1"/>
        <v>0</v>
      </c>
      <c r="BJ16" s="15"/>
      <c r="BK16" s="15">
        <v>8352.6267950199999</v>
      </c>
      <c r="BL16" s="15" t="e">
        <f>+BK16-#REF!</f>
        <v>#REF!</v>
      </c>
      <c r="BM16" s="36"/>
      <c r="BN16" s="36">
        <f t="shared" si="2"/>
        <v>-210.38000000000011</v>
      </c>
      <c r="BO16" s="36">
        <f t="shared" si="2"/>
        <v>0</v>
      </c>
      <c r="BP16" s="36">
        <f t="shared" si="2"/>
        <v>0</v>
      </c>
      <c r="BQ16" s="36">
        <f t="shared" si="2"/>
        <v>0</v>
      </c>
      <c r="BR16" s="36" t="e">
        <f>+K16-#REF!</f>
        <v>#REF!</v>
      </c>
      <c r="BS16" s="36" t="e">
        <f>+#REF!-#REF!</f>
        <v>#REF!</v>
      </c>
      <c r="BT16" s="36" t="e">
        <f>+#REF!-#REF!</f>
        <v>#REF!</v>
      </c>
      <c r="BU16" s="36" t="e">
        <f>+#REF!-#REF!</f>
        <v>#REF!</v>
      </c>
      <c r="BV16" s="36" t="e">
        <f>+#REF!-#REF!</f>
        <v>#REF!</v>
      </c>
      <c r="BW16" s="36" t="e">
        <f>+#REF!-#REF!</f>
        <v>#REF!</v>
      </c>
    </row>
    <row r="17" spans="2:75" ht="12.95" customHeight="1" x14ac:dyDescent="0.2">
      <c r="B17" s="73"/>
      <c r="C17" s="29" t="s">
        <v>3</v>
      </c>
      <c r="D17" s="22">
        <v>8033.5038866092937</v>
      </c>
      <c r="E17" s="22">
        <v>5701.48</v>
      </c>
      <c r="F17" s="22">
        <v>5701.48</v>
      </c>
      <c r="G17" s="22">
        <v>5701.48</v>
      </c>
      <c r="H17" s="22">
        <v>5911.86</v>
      </c>
      <c r="I17" s="22">
        <v>5911.86</v>
      </c>
      <c r="J17" s="22">
        <v>5911.86</v>
      </c>
      <c r="K17" s="22">
        <v>5911.86</v>
      </c>
      <c r="L17" s="22">
        <v>5911.86</v>
      </c>
      <c r="M17" s="22">
        <v>5911.86</v>
      </c>
      <c r="N17" s="22">
        <v>5911.86</v>
      </c>
      <c r="O17" s="22">
        <v>5911.86</v>
      </c>
      <c r="P17" s="22">
        <v>5911.86</v>
      </c>
      <c r="Q17" s="22">
        <v>5911.86</v>
      </c>
      <c r="R17" s="24"/>
      <c r="V17" s="24"/>
      <c r="W17" s="24"/>
      <c r="X17" s="24"/>
      <c r="Y17" s="24"/>
      <c r="Z17" s="24"/>
      <c r="AA17" s="24">
        <f>+'[2]tarifas  en Sept $ mar 2017'!D42*2</f>
        <v>5911.86</v>
      </c>
      <c r="AB17" s="24">
        <f>+Q17-AA17</f>
        <v>0</v>
      </c>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v>7534.2685600000004</v>
      </c>
      <c r="BH17" s="24">
        <f t="shared" si="0"/>
        <v>-499.23532660929322</v>
      </c>
      <c r="BI17" s="15">
        <f t="shared" si="1"/>
        <v>0</v>
      </c>
      <c r="BJ17" s="15"/>
      <c r="BK17" s="15">
        <v>8352.6267950199999</v>
      </c>
      <c r="BL17" s="15" t="e">
        <f>+BK17-#REF!</f>
        <v>#REF!</v>
      </c>
      <c r="BM17" s="36"/>
      <c r="BN17" s="36">
        <f t="shared" si="2"/>
        <v>-210.38000000000011</v>
      </c>
      <c r="BO17" s="36">
        <f t="shared" si="2"/>
        <v>0</v>
      </c>
      <c r="BP17" s="36">
        <f t="shared" si="2"/>
        <v>0</v>
      </c>
      <c r="BQ17" s="36">
        <f t="shared" si="2"/>
        <v>0</v>
      </c>
      <c r="BR17" s="36" t="e">
        <f>+K17-#REF!</f>
        <v>#REF!</v>
      </c>
      <c r="BS17" s="36" t="e">
        <f>+#REF!-#REF!</f>
        <v>#REF!</v>
      </c>
      <c r="BT17" s="36" t="e">
        <f>+#REF!-#REF!</f>
        <v>#REF!</v>
      </c>
      <c r="BU17" s="36" t="e">
        <f>+#REF!-#REF!</f>
        <v>#REF!</v>
      </c>
      <c r="BV17" s="36" t="e">
        <f>+#REF!-#REF!</f>
        <v>#REF!</v>
      </c>
      <c r="BW17" s="36" t="e">
        <f>+#REF!-#REF!</f>
        <v>#REF!</v>
      </c>
    </row>
    <row r="18" spans="2:75" ht="12.95" customHeight="1" x14ac:dyDescent="0.2">
      <c r="B18" s="73"/>
      <c r="C18" s="29" t="s">
        <v>4</v>
      </c>
      <c r="D18" s="22">
        <v>20003.418712561284</v>
      </c>
      <c r="E18" s="22">
        <v>14196.68</v>
      </c>
      <c r="F18" s="22">
        <v>14196.68</v>
      </c>
      <c r="G18" s="22">
        <v>14196.68</v>
      </c>
      <c r="H18" s="22">
        <v>14720.54</v>
      </c>
      <c r="I18" s="22">
        <v>14720.54</v>
      </c>
      <c r="J18" s="22">
        <v>14720.54</v>
      </c>
      <c r="K18" s="22">
        <v>14720.54</v>
      </c>
      <c r="L18" s="22">
        <v>14720.54</v>
      </c>
      <c r="M18" s="22">
        <v>14720.54</v>
      </c>
      <c r="N18" s="22">
        <v>14720.54</v>
      </c>
      <c r="O18" s="22">
        <v>14720.54</v>
      </c>
      <c r="P18" s="22">
        <v>14720.54</v>
      </c>
      <c r="Q18" s="22">
        <v>14720.54</v>
      </c>
      <c r="R18" s="24"/>
      <c r="V18" s="24"/>
      <c r="W18" s="24"/>
      <c r="X18" s="24"/>
      <c r="Y18" s="24"/>
      <c r="Z18" s="24"/>
      <c r="AA18" s="24">
        <f>+'[2]tarifas  en Sept $ mar 2017'!D43*2</f>
        <v>14720.54</v>
      </c>
      <c r="AB18" s="24">
        <f>+Q18-AA18</f>
        <v>0</v>
      </c>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v>18760.323120000001</v>
      </c>
      <c r="BH18" s="24">
        <f t="shared" si="0"/>
        <v>-1243.0955925612834</v>
      </c>
      <c r="BI18" s="15">
        <f t="shared" si="1"/>
        <v>0</v>
      </c>
      <c r="BJ18" s="15"/>
      <c r="BK18" s="15">
        <v>20798.0345175</v>
      </c>
      <c r="BL18" s="15" t="e">
        <f>+BK18-#REF!</f>
        <v>#REF!</v>
      </c>
      <c r="BM18" s="36"/>
      <c r="BN18" s="36">
        <f t="shared" si="2"/>
        <v>-523.86000000000058</v>
      </c>
      <c r="BO18" s="36">
        <f t="shared" si="2"/>
        <v>0</v>
      </c>
      <c r="BP18" s="36">
        <f t="shared" si="2"/>
        <v>0</v>
      </c>
      <c r="BQ18" s="36">
        <f t="shared" si="2"/>
        <v>0</v>
      </c>
      <c r="BR18" s="36" t="e">
        <f>+K18-#REF!</f>
        <v>#REF!</v>
      </c>
      <c r="BS18" s="36" t="e">
        <f>+#REF!-#REF!</f>
        <v>#REF!</v>
      </c>
      <c r="BT18" s="36" t="e">
        <f>+#REF!-#REF!</f>
        <v>#REF!</v>
      </c>
      <c r="BU18" s="36" t="e">
        <f>+#REF!-#REF!</f>
        <v>#REF!</v>
      </c>
      <c r="BV18" s="36" t="e">
        <f>+#REF!-#REF!</f>
        <v>#REF!</v>
      </c>
      <c r="BW18" s="36" t="e">
        <f>+#REF!-#REF!</f>
        <v>#REF!</v>
      </c>
    </row>
    <row r="19" spans="2:75" ht="12.95" customHeight="1" thickBot="1" x14ac:dyDescent="0.25">
      <c r="B19" s="73"/>
      <c r="C19" s="29" t="s">
        <v>5</v>
      </c>
      <c r="D19" s="22">
        <v>27795.932726706153</v>
      </c>
      <c r="E19" s="22">
        <v>19727.12</v>
      </c>
      <c r="F19" s="22">
        <v>19727.12</v>
      </c>
      <c r="G19" s="22">
        <v>19727.12</v>
      </c>
      <c r="H19" s="22">
        <v>20455.04</v>
      </c>
      <c r="I19" s="22">
        <v>20455.04</v>
      </c>
      <c r="J19" s="22">
        <v>20455.04</v>
      </c>
      <c r="K19" s="22">
        <v>20455.04</v>
      </c>
      <c r="L19" s="22">
        <v>20455.04</v>
      </c>
      <c r="M19" s="22">
        <v>20455.04</v>
      </c>
      <c r="N19" s="22">
        <v>20455.04</v>
      </c>
      <c r="O19" s="22">
        <v>20455.04</v>
      </c>
      <c r="P19" s="22">
        <v>20455.04</v>
      </c>
      <c r="Q19" s="22">
        <v>20455.04</v>
      </c>
      <c r="R19" s="24"/>
      <c r="V19" s="24"/>
      <c r="W19" s="24"/>
      <c r="X19" s="24"/>
      <c r="Y19" s="24"/>
      <c r="Z19" s="24"/>
      <c r="AA19" s="24">
        <f>+'[2]tarifas  en Sept $ mar 2017'!D44*2</f>
        <v>20455.04</v>
      </c>
      <c r="AB19" s="24">
        <f>+Q19-AA19</f>
        <v>0</v>
      </c>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v>26068.57792</v>
      </c>
      <c r="BH19" s="24">
        <f t="shared" si="0"/>
        <v>-1727.3548067061529</v>
      </c>
      <c r="BI19" s="15">
        <f t="shared" si="1"/>
        <v>0</v>
      </c>
      <c r="BJ19" s="15"/>
      <c r="BK19" s="15">
        <v>28900.098358340001</v>
      </c>
      <c r="BL19" s="15" t="e">
        <f>+BK19-#REF!</f>
        <v>#REF!</v>
      </c>
      <c r="BM19" s="36"/>
      <c r="BN19" s="36">
        <f t="shared" si="2"/>
        <v>-727.92000000000189</v>
      </c>
      <c r="BO19" s="36">
        <f t="shared" si="2"/>
        <v>0</v>
      </c>
      <c r="BP19" s="36">
        <f t="shared" si="2"/>
        <v>0</v>
      </c>
      <c r="BQ19" s="36">
        <f t="shared" si="2"/>
        <v>0</v>
      </c>
      <c r="BR19" s="36" t="e">
        <f>+K19-#REF!</f>
        <v>#REF!</v>
      </c>
      <c r="BS19" s="36" t="e">
        <f>+#REF!-#REF!</f>
        <v>#REF!</v>
      </c>
      <c r="BT19" s="36" t="e">
        <f>+#REF!-#REF!</f>
        <v>#REF!</v>
      </c>
      <c r="BU19" s="36" t="e">
        <f>+#REF!-#REF!</f>
        <v>#REF!</v>
      </c>
      <c r="BV19" s="36" t="e">
        <f>+#REF!-#REF!</f>
        <v>#REF!</v>
      </c>
      <c r="BW19" s="36" t="e">
        <f>+#REF!-#REF!</f>
        <v>#REF!</v>
      </c>
    </row>
    <row r="20" spans="2:75" ht="24.95" customHeight="1" thickTop="1" x14ac:dyDescent="0.2">
      <c r="B20" s="74"/>
      <c r="C20" s="28" t="s">
        <v>18</v>
      </c>
      <c r="D20" s="21">
        <v>42339</v>
      </c>
      <c r="E20" s="21">
        <v>42705</v>
      </c>
      <c r="F20" s="21">
        <v>42736</v>
      </c>
      <c r="G20" s="21">
        <v>42767</v>
      </c>
      <c r="H20" s="21">
        <v>42795</v>
      </c>
      <c r="I20" s="21">
        <v>42826</v>
      </c>
      <c r="J20" s="21">
        <v>42856</v>
      </c>
      <c r="K20" s="21">
        <v>42887</v>
      </c>
      <c r="L20" s="21">
        <v>42917</v>
      </c>
      <c r="M20" s="21">
        <v>42948</v>
      </c>
      <c r="N20" s="21">
        <v>42979</v>
      </c>
      <c r="O20" s="21">
        <v>43009</v>
      </c>
      <c r="P20" s="21">
        <v>43040</v>
      </c>
      <c r="Q20" s="21">
        <v>43070</v>
      </c>
      <c r="R20" s="24"/>
      <c r="V20" s="42"/>
      <c r="W20" s="42"/>
      <c r="X20" s="42"/>
      <c r="Y20" s="42"/>
      <c r="Z20" s="42"/>
      <c r="AA20" s="24"/>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39"/>
      <c r="BH20" s="24">
        <f t="shared" si="0"/>
        <v>-42339</v>
      </c>
      <c r="BI20" s="15"/>
      <c r="BJ20" s="15"/>
      <c r="BK20" s="15"/>
      <c r="BL20" s="15"/>
      <c r="BM20" s="36"/>
      <c r="BN20" s="36"/>
      <c r="BO20" s="36"/>
      <c r="BP20" s="36"/>
      <c r="BQ20" s="36"/>
      <c r="BR20" s="36"/>
      <c r="BS20" s="36"/>
      <c r="BT20" s="36"/>
      <c r="BU20" s="36"/>
      <c r="BV20" s="36"/>
      <c r="BW20" s="36"/>
    </row>
    <row r="21" spans="2:75" ht="12.95" customHeight="1" x14ac:dyDescent="0.2">
      <c r="B21" s="74"/>
      <c r="C21" s="29" t="s">
        <v>0</v>
      </c>
      <c r="D21" s="22">
        <v>513.78898322700002</v>
      </c>
      <c r="E21" s="22">
        <v>541.24</v>
      </c>
      <c r="F21" s="22">
        <v>541.24</v>
      </c>
      <c r="G21" s="22">
        <v>541.24</v>
      </c>
      <c r="H21" s="22">
        <v>560.11</v>
      </c>
      <c r="I21" s="22">
        <v>560.11</v>
      </c>
      <c r="J21" s="22">
        <v>560.11</v>
      </c>
      <c r="K21" s="22">
        <v>560.11</v>
      </c>
      <c r="L21" s="22">
        <v>560.11</v>
      </c>
      <c r="M21" s="22">
        <v>560.11</v>
      </c>
      <c r="N21" s="22">
        <v>582.79999999999995</v>
      </c>
      <c r="O21" s="22">
        <v>582.79999999999995</v>
      </c>
      <c r="P21" s="22">
        <v>582.79999999999995</v>
      </c>
      <c r="Q21" s="22">
        <v>582.79999999999995</v>
      </c>
      <c r="R21" s="24"/>
      <c r="V21" s="24"/>
      <c r="W21" s="24"/>
      <c r="X21" s="24"/>
      <c r="Y21" s="24"/>
      <c r="Z21" s="24"/>
      <c r="AA21" s="24">
        <f>+'[2]tarifas  en Sept $ mar 2017'!J39</f>
        <v>582.79999999999995</v>
      </c>
      <c r="AB21" s="24">
        <f>+Q21-AA21</f>
        <v>0</v>
      </c>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v>452.11</v>
      </c>
      <c r="BH21" s="24">
        <f t="shared" si="0"/>
        <v>-61.678983227000003</v>
      </c>
      <c r="BI21" s="15">
        <f t="shared" ref="BI21:BI26" si="3">+F21-E21</f>
        <v>0</v>
      </c>
      <c r="BJ21" s="15"/>
      <c r="BK21" s="15">
        <v>534.19340485999999</v>
      </c>
      <c r="BL21" s="15" t="e">
        <f>+BK21-#REF!</f>
        <v>#REF!</v>
      </c>
      <c r="BM21" s="36"/>
      <c r="BN21" s="36">
        <f t="shared" ref="BN21:BQ26" si="4">+G21-H21</f>
        <v>-18.870000000000005</v>
      </c>
      <c r="BO21" s="36">
        <f t="shared" si="4"/>
        <v>0</v>
      </c>
      <c r="BP21" s="36">
        <f t="shared" si="4"/>
        <v>0</v>
      </c>
      <c r="BQ21" s="36">
        <f t="shared" si="4"/>
        <v>0</v>
      </c>
      <c r="BR21" s="36" t="e">
        <f>+K21-#REF!</f>
        <v>#REF!</v>
      </c>
      <c r="BS21" s="36" t="e">
        <f>+#REF!-#REF!</f>
        <v>#REF!</v>
      </c>
      <c r="BT21" s="36" t="e">
        <f>+#REF!-#REF!</f>
        <v>#REF!</v>
      </c>
      <c r="BU21" s="36" t="e">
        <f>+#REF!-#REF!</f>
        <v>#REF!</v>
      </c>
      <c r="BV21" s="36" t="e">
        <f>+#REF!-#REF!</f>
        <v>#REF!</v>
      </c>
      <c r="BW21" s="36" t="e">
        <f>+#REF!-#REF!</f>
        <v>#REF!</v>
      </c>
    </row>
    <row r="22" spans="2:75" ht="12.95" customHeight="1" x14ac:dyDescent="0.2">
      <c r="B22" s="74"/>
      <c r="C22" s="29" t="s">
        <v>1</v>
      </c>
      <c r="D22" s="22">
        <v>1036.2040256295002</v>
      </c>
      <c r="E22" s="22">
        <v>1091.57</v>
      </c>
      <c r="F22" s="22">
        <v>1091.57</v>
      </c>
      <c r="G22" s="22">
        <v>1091.57</v>
      </c>
      <c r="H22" s="22">
        <v>1129.6099999999999</v>
      </c>
      <c r="I22" s="22">
        <v>1129.6099999999999</v>
      </c>
      <c r="J22" s="22">
        <v>1129.6099999999999</v>
      </c>
      <c r="K22" s="22">
        <v>1129.6099999999999</v>
      </c>
      <c r="L22" s="22">
        <v>1129.6099999999999</v>
      </c>
      <c r="M22" s="22">
        <v>1129.6099999999999</v>
      </c>
      <c r="N22" s="22">
        <v>1175.3800000000001</v>
      </c>
      <c r="O22" s="22">
        <v>1175.3800000000001</v>
      </c>
      <c r="P22" s="22">
        <v>1175.3800000000001</v>
      </c>
      <c r="Q22" s="22">
        <v>1175.3800000000001</v>
      </c>
      <c r="R22" s="24"/>
      <c r="V22" s="24"/>
      <c r="W22" s="24"/>
      <c r="X22" s="24"/>
      <c r="Y22" s="24"/>
      <c r="Z22" s="24"/>
      <c r="AA22" s="24">
        <f>+'[2]tarifas  en Sept $ mar 2017'!J40</f>
        <v>1175.3800000000001</v>
      </c>
      <c r="AB22" s="24">
        <f>+Q22-AA22</f>
        <v>0</v>
      </c>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v>911.81</v>
      </c>
      <c r="BH22" s="24">
        <f t="shared" si="0"/>
        <v>-124.39402562950022</v>
      </c>
      <c r="BI22" s="15">
        <f t="shared" si="3"/>
        <v>0</v>
      </c>
      <c r="BJ22" s="15"/>
      <c r="BK22" s="15">
        <v>1077.3700874599999</v>
      </c>
      <c r="BL22" s="15" t="e">
        <f>+BK22-#REF!</f>
        <v>#REF!</v>
      </c>
      <c r="BM22" s="36"/>
      <c r="BN22" s="36">
        <f t="shared" si="4"/>
        <v>-38.039999999999964</v>
      </c>
      <c r="BO22" s="36">
        <f t="shared" si="4"/>
        <v>0</v>
      </c>
      <c r="BP22" s="36">
        <f t="shared" si="4"/>
        <v>0</v>
      </c>
      <c r="BQ22" s="36">
        <f t="shared" si="4"/>
        <v>0</v>
      </c>
      <c r="BR22" s="36" t="e">
        <f>+K22-#REF!</f>
        <v>#REF!</v>
      </c>
      <c r="BS22" s="36" t="e">
        <f>+#REF!-#REF!</f>
        <v>#REF!</v>
      </c>
      <c r="BT22" s="36" t="e">
        <f>+#REF!-#REF!</f>
        <v>#REF!</v>
      </c>
      <c r="BU22" s="36" t="e">
        <f>+#REF!-#REF!</f>
        <v>#REF!</v>
      </c>
      <c r="BV22" s="36" t="e">
        <f>+#REF!-#REF!</f>
        <v>#REF!</v>
      </c>
      <c r="BW22" s="36" t="e">
        <f>+#REF!-#REF!</f>
        <v>#REF!</v>
      </c>
    </row>
    <row r="23" spans="2:75" ht="12.95" customHeight="1" x14ac:dyDescent="0.2">
      <c r="B23" s="74"/>
      <c r="C23" s="29" t="s">
        <v>2</v>
      </c>
      <c r="D23" s="22">
        <v>1513.8147408930001</v>
      </c>
      <c r="E23" s="22">
        <v>1594.7</v>
      </c>
      <c r="F23" s="22">
        <v>1594.7</v>
      </c>
      <c r="G23" s="22">
        <v>1594.7</v>
      </c>
      <c r="H23" s="22">
        <v>1650.28</v>
      </c>
      <c r="I23" s="22">
        <v>1650.28</v>
      </c>
      <c r="J23" s="22">
        <v>1650.28</v>
      </c>
      <c r="K23" s="22">
        <v>1650.28</v>
      </c>
      <c r="L23" s="22">
        <v>1650.28</v>
      </c>
      <c r="M23" s="22">
        <v>1650.28</v>
      </c>
      <c r="N23" s="22">
        <v>1717.14</v>
      </c>
      <c r="O23" s="22">
        <v>1717.14</v>
      </c>
      <c r="P23" s="22">
        <v>1717.14</v>
      </c>
      <c r="Q23" s="22">
        <v>1717.14</v>
      </c>
      <c r="R23" s="24"/>
      <c r="V23" s="24"/>
      <c r="W23" s="24"/>
      <c r="X23" s="24"/>
      <c r="Y23" s="24"/>
      <c r="Z23" s="24"/>
      <c r="AA23" s="24">
        <f>+'[2]tarifas  en Sept $ mar 2017'!J41</f>
        <v>1717.14</v>
      </c>
      <c r="AB23" s="24">
        <f>+Q23-AA23</f>
        <v>0</v>
      </c>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v>1332.08</v>
      </c>
      <c r="BH23" s="24">
        <f t="shared" si="0"/>
        <v>-181.73474089300021</v>
      </c>
      <c r="BI23" s="15">
        <f t="shared" si="3"/>
        <v>0</v>
      </c>
      <c r="BJ23" s="15"/>
      <c r="BK23" s="15">
        <v>1573.9540759199999</v>
      </c>
      <c r="BL23" s="15" t="e">
        <f>+BK23-#REF!</f>
        <v>#REF!</v>
      </c>
      <c r="BM23" s="36"/>
      <c r="BN23" s="36">
        <f t="shared" si="4"/>
        <v>-55.579999999999927</v>
      </c>
      <c r="BO23" s="36">
        <f t="shared" si="4"/>
        <v>0</v>
      </c>
      <c r="BP23" s="36">
        <f t="shared" si="4"/>
        <v>0</v>
      </c>
      <c r="BQ23" s="36">
        <f t="shared" si="4"/>
        <v>0</v>
      </c>
      <c r="BR23" s="36" t="e">
        <f>+K23-#REF!</f>
        <v>#REF!</v>
      </c>
      <c r="BS23" s="36" t="e">
        <f>+#REF!-#REF!</f>
        <v>#REF!</v>
      </c>
      <c r="BT23" s="36" t="e">
        <f>+#REF!-#REF!</f>
        <v>#REF!</v>
      </c>
      <c r="BU23" s="36" t="e">
        <f>+#REF!-#REF!</f>
        <v>#REF!</v>
      </c>
      <c r="BV23" s="36" t="e">
        <f>+#REF!-#REF!</f>
        <v>#REF!</v>
      </c>
      <c r="BW23" s="36" t="e">
        <f>+#REF!-#REF!</f>
        <v>#REF!</v>
      </c>
    </row>
    <row r="24" spans="2:75" ht="12.95" customHeight="1" x14ac:dyDescent="0.2">
      <c r="B24" s="74"/>
      <c r="C24" s="29" t="s">
        <v>3</v>
      </c>
      <c r="D24" s="22">
        <v>1513.8147408930001</v>
      </c>
      <c r="E24" s="22">
        <v>1594.7</v>
      </c>
      <c r="F24" s="22">
        <v>1594.7</v>
      </c>
      <c r="G24" s="22">
        <v>1594.7</v>
      </c>
      <c r="H24" s="22">
        <v>1650.28</v>
      </c>
      <c r="I24" s="22">
        <v>1650.28</v>
      </c>
      <c r="J24" s="22">
        <v>1650.28</v>
      </c>
      <c r="K24" s="22">
        <v>1650.28</v>
      </c>
      <c r="L24" s="22">
        <v>1650.28</v>
      </c>
      <c r="M24" s="22">
        <v>1650.28</v>
      </c>
      <c r="N24" s="22">
        <v>1717.14</v>
      </c>
      <c r="O24" s="22">
        <v>1717.14</v>
      </c>
      <c r="P24" s="22">
        <v>1717.14</v>
      </c>
      <c r="Q24" s="22">
        <v>1717.14</v>
      </c>
      <c r="R24" s="24"/>
      <c r="V24" s="24"/>
      <c r="W24" s="24"/>
      <c r="X24" s="24"/>
      <c r="Y24" s="24"/>
      <c r="Z24" s="24"/>
      <c r="AA24" s="24">
        <f>+'[2]tarifas  en Sept $ mar 2017'!J42</f>
        <v>1717.14</v>
      </c>
      <c r="AB24" s="24">
        <f>+Q24-AA24</f>
        <v>0</v>
      </c>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v>1332.08</v>
      </c>
      <c r="BH24" s="24">
        <f t="shared" si="0"/>
        <v>-181.73474089300021</v>
      </c>
      <c r="BI24" s="15">
        <f t="shared" si="3"/>
        <v>0</v>
      </c>
      <c r="BJ24" s="15"/>
      <c r="BK24" s="15">
        <v>1573.9540759199999</v>
      </c>
      <c r="BL24" s="15" t="e">
        <f>+BK24-#REF!</f>
        <v>#REF!</v>
      </c>
      <c r="BM24" s="36"/>
      <c r="BN24" s="36">
        <f t="shared" si="4"/>
        <v>-55.579999999999927</v>
      </c>
      <c r="BO24" s="36">
        <f t="shared" si="4"/>
        <v>0</v>
      </c>
      <c r="BP24" s="36">
        <f t="shared" si="4"/>
        <v>0</v>
      </c>
      <c r="BQ24" s="36">
        <f t="shared" si="4"/>
        <v>0</v>
      </c>
      <c r="BR24" s="36" t="e">
        <f>+K24-#REF!</f>
        <v>#REF!</v>
      </c>
      <c r="BS24" s="36" t="e">
        <f>+#REF!-#REF!</f>
        <v>#REF!</v>
      </c>
      <c r="BT24" s="36" t="e">
        <f>+#REF!-#REF!</f>
        <v>#REF!</v>
      </c>
      <c r="BU24" s="36" t="e">
        <f>+#REF!-#REF!</f>
        <v>#REF!</v>
      </c>
      <c r="BV24" s="36" t="e">
        <f>+#REF!-#REF!</f>
        <v>#REF!</v>
      </c>
      <c r="BW24" s="36" t="e">
        <f>+#REF!-#REF!</f>
        <v>#REF!</v>
      </c>
    </row>
    <row r="25" spans="2:75" ht="12.95" customHeight="1" x14ac:dyDescent="0.2">
      <c r="B25" s="74"/>
      <c r="C25" s="29" t="s">
        <v>4</v>
      </c>
      <c r="D25" s="22">
        <v>2452.3704971415009</v>
      </c>
      <c r="E25" s="22">
        <v>2583.41</v>
      </c>
      <c r="F25" s="22">
        <v>2583.41</v>
      </c>
      <c r="G25" s="22">
        <v>2583.41</v>
      </c>
      <c r="H25" s="22">
        <v>2673.45</v>
      </c>
      <c r="I25" s="22">
        <v>2673.45</v>
      </c>
      <c r="J25" s="22">
        <v>2673.45</v>
      </c>
      <c r="K25" s="22">
        <v>2673.45</v>
      </c>
      <c r="L25" s="22">
        <v>2673.45</v>
      </c>
      <c r="M25" s="22">
        <v>2673.45</v>
      </c>
      <c r="N25" s="22">
        <v>2781.77</v>
      </c>
      <c r="O25" s="22">
        <v>2781.77</v>
      </c>
      <c r="P25" s="22">
        <v>2781.77</v>
      </c>
      <c r="Q25" s="22">
        <v>2781.77</v>
      </c>
      <c r="R25" s="24"/>
      <c r="V25" s="24"/>
      <c r="W25" s="24"/>
      <c r="X25" s="24"/>
      <c r="Y25" s="24"/>
      <c r="Z25" s="24"/>
      <c r="AA25" s="24">
        <f>+'[2]tarifas  en Sept $ mar 2017'!J43</f>
        <v>2781.77</v>
      </c>
      <c r="AB25" s="24">
        <f>+Q25-AA25</f>
        <v>0</v>
      </c>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v>2157.9699999999998</v>
      </c>
      <c r="BH25" s="24">
        <f t="shared" si="0"/>
        <v>-294.40049714150109</v>
      </c>
      <c r="BI25" s="15">
        <f t="shared" si="3"/>
        <v>0</v>
      </c>
      <c r="BJ25" s="15"/>
      <c r="BK25" s="15">
        <v>2549.7894846700001</v>
      </c>
      <c r="BL25" s="15" t="e">
        <f>+BK25-#REF!</f>
        <v>#REF!</v>
      </c>
      <c r="BM25" s="36"/>
      <c r="BN25" s="36">
        <f t="shared" si="4"/>
        <v>-90.039999999999964</v>
      </c>
      <c r="BO25" s="36">
        <f t="shared" si="4"/>
        <v>0</v>
      </c>
      <c r="BP25" s="36">
        <f t="shared" si="4"/>
        <v>0</v>
      </c>
      <c r="BQ25" s="36">
        <f t="shared" si="4"/>
        <v>0</v>
      </c>
      <c r="BR25" s="36" t="e">
        <f>+K25-#REF!</f>
        <v>#REF!</v>
      </c>
      <c r="BS25" s="36" t="e">
        <f>+#REF!-#REF!</f>
        <v>#REF!</v>
      </c>
      <c r="BT25" s="36" t="e">
        <f>+#REF!-#REF!</f>
        <v>#REF!</v>
      </c>
      <c r="BU25" s="36" t="e">
        <f>+#REF!-#REF!</f>
        <v>#REF!</v>
      </c>
      <c r="BV25" s="36" t="e">
        <f>+#REF!-#REF!</f>
        <v>#REF!</v>
      </c>
      <c r="BW25" s="36" t="e">
        <f>+#REF!-#REF!</f>
        <v>#REF!</v>
      </c>
    </row>
    <row r="26" spans="2:75" ht="12.95" customHeight="1" thickBot="1" x14ac:dyDescent="0.25">
      <c r="B26" s="74"/>
      <c r="C26" s="29" t="s">
        <v>5</v>
      </c>
      <c r="D26" s="22">
        <v>2452.3704971415009</v>
      </c>
      <c r="E26" s="22">
        <v>2583.41</v>
      </c>
      <c r="F26" s="22">
        <v>2583.41</v>
      </c>
      <c r="G26" s="22">
        <v>2583.41</v>
      </c>
      <c r="H26" s="22">
        <v>2673.45</v>
      </c>
      <c r="I26" s="22">
        <v>2673.45</v>
      </c>
      <c r="J26" s="22">
        <v>2673.45</v>
      </c>
      <c r="K26" s="22">
        <v>2673.45</v>
      </c>
      <c r="L26" s="22">
        <v>2673.45</v>
      </c>
      <c r="M26" s="22">
        <v>2673.45</v>
      </c>
      <c r="N26" s="22">
        <v>2781.77</v>
      </c>
      <c r="O26" s="22">
        <v>2781.77</v>
      </c>
      <c r="P26" s="22">
        <v>2781.77</v>
      </c>
      <c r="Q26" s="22">
        <v>2781.77</v>
      </c>
      <c r="R26" s="24"/>
      <c r="V26" s="24"/>
      <c r="W26" s="24"/>
      <c r="X26" s="24"/>
      <c r="Y26" s="24"/>
      <c r="Z26" s="24"/>
      <c r="AA26" s="24">
        <f>+'[2]tarifas  en Sept $ mar 2017'!J44</f>
        <v>2781.77</v>
      </c>
      <c r="AB26" s="24">
        <f>+Q26-AA26</f>
        <v>0</v>
      </c>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v>2157.9699999999998</v>
      </c>
      <c r="BH26" s="24">
        <f t="shared" si="0"/>
        <v>-294.40049714150109</v>
      </c>
      <c r="BI26" s="15">
        <f t="shared" si="3"/>
        <v>0</v>
      </c>
      <c r="BJ26" s="15"/>
      <c r="BK26" s="15">
        <v>2549.7894846700001</v>
      </c>
      <c r="BL26" s="15" t="e">
        <f>+BK26-#REF!</f>
        <v>#REF!</v>
      </c>
      <c r="BM26" s="36"/>
      <c r="BN26" s="36">
        <f t="shared" si="4"/>
        <v>-90.039999999999964</v>
      </c>
      <c r="BO26" s="36">
        <f t="shared" si="4"/>
        <v>0</v>
      </c>
      <c r="BP26" s="36">
        <f t="shared" si="4"/>
        <v>0</v>
      </c>
      <c r="BQ26" s="36">
        <f t="shared" si="4"/>
        <v>0</v>
      </c>
      <c r="BR26" s="36" t="e">
        <f>+K26-#REF!</f>
        <v>#REF!</v>
      </c>
      <c r="BS26" s="36" t="e">
        <f>+#REF!-#REF!</f>
        <v>#REF!</v>
      </c>
      <c r="BT26" s="36" t="e">
        <f>+#REF!-#REF!</f>
        <v>#REF!</v>
      </c>
      <c r="BU26" s="36" t="e">
        <f>+#REF!-#REF!</f>
        <v>#REF!</v>
      </c>
      <c r="BV26" s="36" t="e">
        <f>+#REF!-#REF!</f>
        <v>#REF!</v>
      </c>
      <c r="BW26" s="36" t="e">
        <f>+#REF!-#REF!</f>
        <v>#REF!</v>
      </c>
    </row>
    <row r="27" spans="2:75" ht="24.95" customHeight="1" thickTop="1" x14ac:dyDescent="0.2">
      <c r="B27" s="74"/>
      <c r="C27" s="28" t="s">
        <v>11</v>
      </c>
      <c r="D27" s="21">
        <v>42339</v>
      </c>
      <c r="E27" s="21">
        <v>42705</v>
      </c>
      <c r="F27" s="21">
        <v>42736</v>
      </c>
      <c r="G27" s="21">
        <v>42767</v>
      </c>
      <c r="H27" s="21">
        <v>42795</v>
      </c>
      <c r="I27" s="21">
        <v>42826</v>
      </c>
      <c r="J27" s="21">
        <v>42856</v>
      </c>
      <c r="K27" s="21">
        <v>42887</v>
      </c>
      <c r="L27" s="21">
        <v>42917</v>
      </c>
      <c r="M27" s="21">
        <v>42948</v>
      </c>
      <c r="N27" s="21">
        <v>42979</v>
      </c>
      <c r="O27" s="21">
        <v>43009</v>
      </c>
      <c r="P27" s="21">
        <v>43040</v>
      </c>
      <c r="Q27" s="21">
        <v>43070</v>
      </c>
      <c r="R27" s="24"/>
      <c r="V27" s="42"/>
      <c r="W27" s="42"/>
      <c r="X27" s="42"/>
      <c r="Y27" s="42"/>
      <c r="Z27" s="42"/>
      <c r="AA27" s="24"/>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39"/>
      <c r="BH27" s="24">
        <f t="shared" si="0"/>
        <v>-42339</v>
      </c>
      <c r="BI27" s="15"/>
      <c r="BJ27" s="15"/>
      <c r="BK27" s="15"/>
      <c r="BL27" s="15"/>
      <c r="BM27" s="36"/>
      <c r="BN27" s="36"/>
      <c r="BO27" s="36"/>
      <c r="BP27" s="36"/>
      <c r="BQ27" s="36"/>
      <c r="BR27" s="36"/>
      <c r="BS27" s="36"/>
      <c r="BT27" s="36"/>
      <c r="BU27" s="36"/>
      <c r="BV27" s="36"/>
      <c r="BW27" s="36"/>
    </row>
    <row r="28" spans="2:75" ht="12.95" customHeight="1" x14ac:dyDescent="0.2">
      <c r="B28" s="74"/>
      <c r="C28" s="29" t="s">
        <v>0</v>
      </c>
      <c r="D28" s="23">
        <v>1513.819125</v>
      </c>
      <c r="E28" s="22">
        <v>1594.7</v>
      </c>
      <c r="F28" s="22">
        <v>1594.7</v>
      </c>
      <c r="G28" s="22">
        <v>1594.7</v>
      </c>
      <c r="H28" s="22">
        <v>1650.28</v>
      </c>
      <c r="I28" s="22">
        <v>1650.28</v>
      </c>
      <c r="J28" s="22">
        <v>1650.28</v>
      </c>
      <c r="K28" s="22">
        <v>1650.28</v>
      </c>
      <c r="L28" s="22">
        <v>1650.28</v>
      </c>
      <c r="M28" s="22">
        <v>1650.28</v>
      </c>
      <c r="N28" s="22">
        <v>1717.14</v>
      </c>
      <c r="O28" s="22">
        <v>1717.14</v>
      </c>
      <c r="P28" s="22">
        <v>1717.14</v>
      </c>
      <c r="Q28" s="22">
        <v>1717.14</v>
      </c>
      <c r="R28" s="24"/>
      <c r="V28" s="24"/>
      <c r="W28" s="24"/>
      <c r="X28" s="24"/>
      <c r="Y28" s="24"/>
      <c r="Z28" s="24"/>
      <c r="AA28" s="24">
        <f>+$AA$24</f>
        <v>1717.14</v>
      </c>
      <c r="AB28" s="24">
        <f>+Q28-AA28</f>
        <v>0</v>
      </c>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v>1332.08</v>
      </c>
      <c r="BH28" s="24">
        <f t="shared" si="0"/>
        <v>-181.73912500000006</v>
      </c>
      <c r="BI28" s="15">
        <f t="shared" ref="BI28:BI33" si="5">+F28-E28</f>
        <v>0</v>
      </c>
      <c r="BJ28" s="15"/>
      <c r="BK28" s="15">
        <v>1573.9540759199999</v>
      </c>
      <c r="BL28" s="15" t="e">
        <f>+BK28-#REF!</f>
        <v>#REF!</v>
      </c>
      <c r="BM28" s="36"/>
      <c r="BN28" s="36">
        <f t="shared" ref="BN28:BQ33" si="6">+G28-H28</f>
        <v>-55.579999999999927</v>
      </c>
      <c r="BO28" s="36">
        <f t="shared" si="6"/>
        <v>0</v>
      </c>
      <c r="BP28" s="36">
        <f t="shared" si="6"/>
        <v>0</v>
      </c>
      <c r="BQ28" s="36">
        <f t="shared" si="6"/>
        <v>0</v>
      </c>
      <c r="BR28" s="36" t="e">
        <f>+K28-#REF!</f>
        <v>#REF!</v>
      </c>
      <c r="BS28" s="36" t="e">
        <f>+#REF!-#REF!</f>
        <v>#REF!</v>
      </c>
      <c r="BT28" s="36" t="e">
        <f>+#REF!-#REF!</f>
        <v>#REF!</v>
      </c>
      <c r="BU28" s="36" t="e">
        <f>+#REF!-#REF!</f>
        <v>#REF!</v>
      </c>
      <c r="BV28" s="36" t="e">
        <f>+#REF!-#REF!</f>
        <v>#REF!</v>
      </c>
      <c r="BW28" s="36" t="e">
        <f>+#REF!-#REF!</f>
        <v>#REF!</v>
      </c>
    </row>
    <row r="29" spans="2:75" ht="12.95" customHeight="1" x14ac:dyDescent="0.2">
      <c r="B29" s="74"/>
      <c r="C29" s="29" t="s">
        <v>1</v>
      </c>
      <c r="D29" s="23">
        <v>1513.819125</v>
      </c>
      <c r="E29" s="22">
        <v>1594.7</v>
      </c>
      <c r="F29" s="22">
        <v>1594.7</v>
      </c>
      <c r="G29" s="22">
        <v>1594.7</v>
      </c>
      <c r="H29" s="22">
        <v>1650.28</v>
      </c>
      <c r="I29" s="22">
        <v>1650.28</v>
      </c>
      <c r="J29" s="22">
        <v>1650.28</v>
      </c>
      <c r="K29" s="22">
        <v>1650.28</v>
      </c>
      <c r="L29" s="22">
        <v>1650.28</v>
      </c>
      <c r="M29" s="22">
        <v>1650.28</v>
      </c>
      <c r="N29" s="22">
        <v>1717.14</v>
      </c>
      <c r="O29" s="22">
        <v>1717.14</v>
      </c>
      <c r="P29" s="22">
        <v>1717.14</v>
      </c>
      <c r="Q29" s="22">
        <v>1717.14</v>
      </c>
      <c r="R29" s="24"/>
      <c r="V29" s="24"/>
      <c r="W29" s="24"/>
      <c r="X29" s="24"/>
      <c r="Y29" s="24"/>
      <c r="Z29" s="24"/>
      <c r="AA29" s="24">
        <f>+$AA$24</f>
        <v>1717.14</v>
      </c>
      <c r="AB29" s="24">
        <f>+Q29-AA29</f>
        <v>0</v>
      </c>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v>1332.08</v>
      </c>
      <c r="BH29" s="24">
        <f t="shared" si="0"/>
        <v>-181.73912500000006</v>
      </c>
      <c r="BI29" s="15">
        <f t="shared" si="5"/>
        <v>0</v>
      </c>
      <c r="BJ29" s="15"/>
      <c r="BK29" s="15">
        <v>1573.9540759199999</v>
      </c>
      <c r="BL29" s="15" t="e">
        <f>+BK29-#REF!</f>
        <v>#REF!</v>
      </c>
      <c r="BM29" s="36"/>
      <c r="BN29" s="36">
        <f t="shared" si="6"/>
        <v>-55.579999999999927</v>
      </c>
      <c r="BO29" s="36">
        <f t="shared" si="6"/>
        <v>0</v>
      </c>
      <c r="BP29" s="36">
        <f t="shared" si="6"/>
        <v>0</v>
      </c>
      <c r="BQ29" s="36">
        <f t="shared" si="6"/>
        <v>0</v>
      </c>
      <c r="BR29" s="36" t="e">
        <f>+K29-#REF!</f>
        <v>#REF!</v>
      </c>
      <c r="BS29" s="36" t="e">
        <f>+#REF!-#REF!</f>
        <v>#REF!</v>
      </c>
      <c r="BT29" s="36" t="e">
        <f>+#REF!-#REF!</f>
        <v>#REF!</v>
      </c>
      <c r="BU29" s="36" t="e">
        <f>+#REF!-#REF!</f>
        <v>#REF!</v>
      </c>
      <c r="BV29" s="36" t="e">
        <f>+#REF!-#REF!</f>
        <v>#REF!</v>
      </c>
      <c r="BW29" s="36" t="e">
        <f>+#REF!-#REF!</f>
        <v>#REF!</v>
      </c>
    </row>
    <row r="30" spans="2:75" ht="12.95" customHeight="1" x14ac:dyDescent="0.2">
      <c r="B30" s="74"/>
      <c r="C30" s="29" t="s">
        <v>2</v>
      </c>
      <c r="D30" s="23">
        <v>1513.819125</v>
      </c>
      <c r="E30" s="22">
        <v>1594.7</v>
      </c>
      <c r="F30" s="22">
        <v>1594.7</v>
      </c>
      <c r="G30" s="22">
        <v>1594.7</v>
      </c>
      <c r="H30" s="22">
        <v>1650.28</v>
      </c>
      <c r="I30" s="22">
        <v>1650.28</v>
      </c>
      <c r="J30" s="22">
        <v>1650.28</v>
      </c>
      <c r="K30" s="22">
        <v>1650.28</v>
      </c>
      <c r="L30" s="22">
        <v>1650.28</v>
      </c>
      <c r="M30" s="22">
        <v>1650.28</v>
      </c>
      <c r="N30" s="22">
        <v>1717.14</v>
      </c>
      <c r="O30" s="22">
        <v>1717.14</v>
      </c>
      <c r="P30" s="22">
        <v>1717.14</v>
      </c>
      <c r="Q30" s="22">
        <v>1717.14</v>
      </c>
      <c r="R30" s="24"/>
      <c r="V30" s="24"/>
      <c r="W30" s="24"/>
      <c r="X30" s="24"/>
      <c r="Y30" s="24"/>
      <c r="Z30" s="24"/>
      <c r="AA30" s="24">
        <f>+$AA$24</f>
        <v>1717.14</v>
      </c>
      <c r="AB30" s="24">
        <f>+Q30-AA30</f>
        <v>0</v>
      </c>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v>1332.08</v>
      </c>
      <c r="BH30" s="24">
        <f t="shared" si="0"/>
        <v>-181.73912500000006</v>
      </c>
      <c r="BI30" s="15">
        <f t="shared" si="5"/>
        <v>0</v>
      </c>
      <c r="BJ30" s="15"/>
      <c r="BK30" s="15">
        <v>1573.9540759199999</v>
      </c>
      <c r="BL30" s="15" t="e">
        <f>+BK30-#REF!</f>
        <v>#REF!</v>
      </c>
      <c r="BM30" s="36"/>
      <c r="BN30" s="36">
        <f t="shared" si="6"/>
        <v>-55.579999999999927</v>
      </c>
      <c r="BO30" s="36">
        <f t="shared" si="6"/>
        <v>0</v>
      </c>
      <c r="BP30" s="36">
        <f t="shared" si="6"/>
        <v>0</v>
      </c>
      <c r="BQ30" s="36">
        <f t="shared" si="6"/>
        <v>0</v>
      </c>
      <c r="BR30" s="36" t="e">
        <f>+K30-#REF!</f>
        <v>#REF!</v>
      </c>
      <c r="BS30" s="36" t="e">
        <f>+#REF!-#REF!</f>
        <v>#REF!</v>
      </c>
      <c r="BT30" s="36" t="e">
        <f>+#REF!-#REF!</f>
        <v>#REF!</v>
      </c>
      <c r="BU30" s="36" t="e">
        <f>+#REF!-#REF!</f>
        <v>#REF!</v>
      </c>
      <c r="BV30" s="36" t="e">
        <f>+#REF!-#REF!</f>
        <v>#REF!</v>
      </c>
      <c r="BW30" s="36" t="e">
        <f>+#REF!-#REF!</f>
        <v>#REF!</v>
      </c>
    </row>
    <row r="31" spans="2:75" ht="12.95" customHeight="1" x14ac:dyDescent="0.2">
      <c r="B31" s="74"/>
      <c r="C31" s="29" t="s">
        <v>3</v>
      </c>
      <c r="D31" s="23">
        <v>1513.819125</v>
      </c>
      <c r="E31" s="22">
        <v>1594.7</v>
      </c>
      <c r="F31" s="22">
        <v>1594.7</v>
      </c>
      <c r="G31" s="22">
        <v>1594.7</v>
      </c>
      <c r="H31" s="22">
        <v>1650.28</v>
      </c>
      <c r="I31" s="22">
        <v>1650.28</v>
      </c>
      <c r="J31" s="22">
        <v>1650.28</v>
      </c>
      <c r="K31" s="22">
        <v>1650.28</v>
      </c>
      <c r="L31" s="22">
        <v>1650.28</v>
      </c>
      <c r="M31" s="22">
        <v>1650.28</v>
      </c>
      <c r="N31" s="22">
        <v>1717.14</v>
      </c>
      <c r="O31" s="22">
        <v>1717.14</v>
      </c>
      <c r="P31" s="22">
        <v>1717.14</v>
      </c>
      <c r="Q31" s="22">
        <v>1717.14</v>
      </c>
      <c r="R31" s="24"/>
      <c r="V31" s="24"/>
      <c r="W31" s="24"/>
      <c r="X31" s="24"/>
      <c r="Y31" s="24"/>
      <c r="Z31" s="24"/>
      <c r="AA31" s="24">
        <f>+$AA$24</f>
        <v>1717.14</v>
      </c>
      <c r="AB31" s="24">
        <f>+Q31-AA31</f>
        <v>0</v>
      </c>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v>1332.08</v>
      </c>
      <c r="BH31" s="24">
        <f t="shared" si="0"/>
        <v>-181.73912500000006</v>
      </c>
      <c r="BI31" s="15">
        <f t="shared" si="5"/>
        <v>0</v>
      </c>
      <c r="BJ31" s="15"/>
      <c r="BK31" s="15">
        <v>1573.9540759199999</v>
      </c>
      <c r="BL31" s="15" t="e">
        <f>+BK31-#REF!</f>
        <v>#REF!</v>
      </c>
      <c r="BM31" s="36"/>
      <c r="BN31" s="36">
        <f t="shared" si="6"/>
        <v>-55.579999999999927</v>
      </c>
      <c r="BO31" s="36">
        <f t="shared" si="6"/>
        <v>0</v>
      </c>
      <c r="BP31" s="36">
        <f t="shared" si="6"/>
        <v>0</v>
      </c>
      <c r="BQ31" s="36">
        <f t="shared" si="6"/>
        <v>0</v>
      </c>
      <c r="BR31" s="36" t="e">
        <f>+K31-#REF!</f>
        <v>#REF!</v>
      </c>
      <c r="BS31" s="36" t="e">
        <f>+#REF!-#REF!</f>
        <v>#REF!</v>
      </c>
      <c r="BT31" s="36" t="e">
        <f>+#REF!-#REF!</f>
        <v>#REF!</v>
      </c>
      <c r="BU31" s="36" t="e">
        <f>+#REF!-#REF!</f>
        <v>#REF!</v>
      </c>
      <c r="BV31" s="36" t="e">
        <f>+#REF!-#REF!</f>
        <v>#REF!</v>
      </c>
      <c r="BW31" s="36" t="e">
        <f>+#REF!-#REF!</f>
        <v>#REF!</v>
      </c>
    </row>
    <row r="32" spans="2:75" ht="12.95" customHeight="1" x14ac:dyDescent="0.2">
      <c r="B32" s="74"/>
      <c r="C32" s="29" t="s">
        <v>4</v>
      </c>
      <c r="D32" s="23">
        <v>2452.3704971415009</v>
      </c>
      <c r="E32" s="22">
        <v>2583.41</v>
      </c>
      <c r="F32" s="22">
        <v>2583.41</v>
      </c>
      <c r="G32" s="22">
        <v>2583.41</v>
      </c>
      <c r="H32" s="22">
        <v>2673.45</v>
      </c>
      <c r="I32" s="22">
        <v>2673.45</v>
      </c>
      <c r="J32" s="22">
        <v>2673.45</v>
      </c>
      <c r="K32" s="22">
        <v>2673.45</v>
      </c>
      <c r="L32" s="22">
        <v>2673.45</v>
      </c>
      <c r="M32" s="22">
        <v>2673.45</v>
      </c>
      <c r="N32" s="22">
        <v>2781.77</v>
      </c>
      <c r="O32" s="22">
        <v>2781.77</v>
      </c>
      <c r="P32" s="22">
        <v>2781.77</v>
      </c>
      <c r="Q32" s="22">
        <v>2781.77</v>
      </c>
      <c r="R32" s="24"/>
      <c r="V32" s="24"/>
      <c r="W32" s="24"/>
      <c r="X32" s="24"/>
      <c r="Y32" s="24"/>
      <c r="Z32" s="24"/>
      <c r="AA32" s="24">
        <f>+AA25</f>
        <v>2781.77</v>
      </c>
      <c r="AB32" s="24">
        <f>+Q32-AA32</f>
        <v>0</v>
      </c>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v>2157.9699999999998</v>
      </c>
      <c r="BH32" s="24">
        <f t="shared" si="0"/>
        <v>-294.40049714150109</v>
      </c>
      <c r="BI32" s="15">
        <f t="shared" si="5"/>
        <v>0</v>
      </c>
      <c r="BJ32" s="15"/>
      <c r="BK32" s="15">
        <v>2549.7894846700001</v>
      </c>
      <c r="BL32" s="15" t="e">
        <f>+BK32-#REF!</f>
        <v>#REF!</v>
      </c>
      <c r="BM32" s="36"/>
      <c r="BN32" s="36">
        <f t="shared" si="6"/>
        <v>-90.039999999999964</v>
      </c>
      <c r="BO32" s="36">
        <f t="shared" si="6"/>
        <v>0</v>
      </c>
      <c r="BP32" s="36">
        <f t="shared" si="6"/>
        <v>0</v>
      </c>
      <c r="BQ32" s="36">
        <f t="shared" si="6"/>
        <v>0</v>
      </c>
      <c r="BR32" s="36" t="e">
        <f>+K32-#REF!</f>
        <v>#REF!</v>
      </c>
      <c r="BS32" s="36" t="e">
        <f>+#REF!-#REF!</f>
        <v>#REF!</v>
      </c>
      <c r="BT32" s="36" t="e">
        <f>+#REF!-#REF!</f>
        <v>#REF!</v>
      </c>
      <c r="BU32" s="36" t="e">
        <f>+#REF!-#REF!</f>
        <v>#REF!</v>
      </c>
      <c r="BV32" s="36" t="e">
        <f>+#REF!-#REF!</f>
        <v>#REF!</v>
      </c>
      <c r="BW32" s="36" t="e">
        <f>+#REF!-#REF!</f>
        <v>#REF!</v>
      </c>
    </row>
    <row r="33" spans="1:81" ht="12.95" customHeight="1" thickBot="1" x14ac:dyDescent="0.25">
      <c r="B33" s="75"/>
      <c r="C33" s="31" t="s">
        <v>5</v>
      </c>
      <c r="D33" s="23">
        <v>2452.3704971415009</v>
      </c>
      <c r="E33" s="22">
        <v>2583.41</v>
      </c>
      <c r="F33" s="22">
        <v>2583.41</v>
      </c>
      <c r="G33" s="22">
        <v>2583.41</v>
      </c>
      <c r="H33" s="22">
        <v>2673.45</v>
      </c>
      <c r="I33" s="22">
        <v>2673.45</v>
      </c>
      <c r="J33" s="22">
        <v>2673.45</v>
      </c>
      <c r="K33" s="22">
        <v>2673.45</v>
      </c>
      <c r="L33" s="22">
        <v>2673.45</v>
      </c>
      <c r="M33" s="22">
        <v>2673.45</v>
      </c>
      <c r="N33" s="22">
        <v>2781.77</v>
      </c>
      <c r="O33" s="22">
        <v>2781.77</v>
      </c>
      <c r="P33" s="22">
        <v>2781.77</v>
      </c>
      <c r="Q33" s="22">
        <v>2781.77</v>
      </c>
      <c r="R33" s="24"/>
      <c r="V33" s="24"/>
      <c r="W33" s="24"/>
      <c r="X33" s="24"/>
      <c r="Y33" s="24"/>
      <c r="Z33" s="24"/>
      <c r="AA33" s="24">
        <f>+AA26</f>
        <v>2781.77</v>
      </c>
      <c r="AB33" s="24">
        <f>+Q33-AA33</f>
        <v>0</v>
      </c>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v>2157.9699999999998</v>
      </c>
      <c r="BH33" s="24">
        <f t="shared" si="0"/>
        <v>-294.40049714150109</v>
      </c>
      <c r="BI33" s="15">
        <f t="shared" si="5"/>
        <v>0</v>
      </c>
      <c r="BJ33" s="15"/>
      <c r="BK33" s="15">
        <v>2549.7894846700001</v>
      </c>
      <c r="BL33" s="15" t="e">
        <f>+BK33-#REF!</f>
        <v>#REF!</v>
      </c>
      <c r="BM33" s="36"/>
      <c r="BN33" s="36">
        <f t="shared" si="6"/>
        <v>-90.039999999999964</v>
      </c>
      <c r="BO33" s="36">
        <f t="shared" si="6"/>
        <v>0</v>
      </c>
      <c r="BP33" s="36">
        <f t="shared" si="6"/>
        <v>0</v>
      </c>
      <c r="BQ33" s="36">
        <f t="shared" si="6"/>
        <v>0</v>
      </c>
      <c r="BR33" s="36" t="e">
        <f>+K33-#REF!</f>
        <v>#REF!</v>
      </c>
      <c r="BS33" s="36" t="e">
        <f>+#REF!-#REF!</f>
        <v>#REF!</v>
      </c>
      <c r="BT33" s="36" t="e">
        <f>+#REF!-#REF!</f>
        <v>#REF!</v>
      </c>
      <c r="BU33" s="36" t="e">
        <f>+#REF!-#REF!</f>
        <v>#REF!</v>
      </c>
      <c r="BV33" s="36" t="e">
        <f>+#REF!-#REF!</f>
        <v>#REF!</v>
      </c>
      <c r="BW33" s="36" t="e">
        <f>+#REF!-#REF!</f>
        <v>#REF!</v>
      </c>
    </row>
    <row r="34" spans="1:81" ht="24.95" customHeight="1" thickTop="1" x14ac:dyDescent="0.2">
      <c r="A34" s="2"/>
      <c r="B34" s="65" t="s">
        <v>12</v>
      </c>
      <c r="C34" s="66"/>
      <c r="D34" s="21">
        <v>42339</v>
      </c>
      <c r="E34" s="21">
        <v>42705</v>
      </c>
      <c r="F34" s="21">
        <v>42736</v>
      </c>
      <c r="G34" s="21">
        <v>42767</v>
      </c>
      <c r="H34" s="21">
        <v>42795</v>
      </c>
      <c r="I34" s="21">
        <v>42826</v>
      </c>
      <c r="J34" s="21">
        <v>42856</v>
      </c>
      <c r="K34" s="21">
        <v>42887</v>
      </c>
      <c r="L34" s="21">
        <v>42917</v>
      </c>
      <c r="M34" s="21">
        <v>42948</v>
      </c>
      <c r="N34" s="21">
        <v>42979</v>
      </c>
      <c r="O34" s="21">
        <v>43009</v>
      </c>
      <c r="P34" s="21">
        <v>43040</v>
      </c>
      <c r="Q34" s="21">
        <v>43070</v>
      </c>
      <c r="R34" s="24"/>
      <c r="V34" s="42"/>
      <c r="W34" s="42"/>
      <c r="X34" s="42"/>
      <c r="Y34" s="42"/>
      <c r="Z34" s="42"/>
      <c r="AA34" s="24"/>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39"/>
      <c r="BH34" s="24">
        <f t="shared" si="0"/>
        <v>-42339</v>
      </c>
      <c r="BI34" s="15"/>
      <c r="BJ34" s="15"/>
      <c r="BK34" s="15"/>
      <c r="BL34" s="15"/>
      <c r="BM34" s="36"/>
      <c r="BN34" s="36"/>
      <c r="BO34" s="36"/>
      <c r="BP34" s="36"/>
      <c r="BQ34" s="36"/>
      <c r="BR34" s="36"/>
      <c r="BS34" s="36"/>
      <c r="BT34" s="36"/>
      <c r="BU34" s="36"/>
      <c r="BV34" s="36"/>
      <c r="BW34" s="36"/>
    </row>
    <row r="35" spans="1:81" s="6" customFormat="1" ht="12.95" customHeight="1" x14ac:dyDescent="0.2">
      <c r="A35" s="2"/>
      <c r="B35" s="61" t="s">
        <v>6</v>
      </c>
      <c r="C35" s="62"/>
      <c r="D35" s="22">
        <v>12050.266876387743</v>
      </c>
      <c r="E35" s="22">
        <v>8552.2199999999993</v>
      </c>
      <c r="F35" s="22">
        <v>8552.2199999999993</v>
      </c>
      <c r="G35" s="22">
        <v>8552.2199999999993</v>
      </c>
      <c r="H35" s="22">
        <v>8867.7999999999993</v>
      </c>
      <c r="I35" s="22">
        <v>8867.7999999999993</v>
      </c>
      <c r="J35" s="22">
        <v>8867.7999999999993</v>
      </c>
      <c r="K35" s="22">
        <v>8867.7999999999993</v>
      </c>
      <c r="L35" s="22">
        <v>8867.7999999999993</v>
      </c>
      <c r="M35" s="22">
        <v>8867.7999999999993</v>
      </c>
      <c r="N35" s="22">
        <v>8867.7999999999993</v>
      </c>
      <c r="O35" s="22">
        <v>8867.7999999999993</v>
      </c>
      <c r="P35" s="22">
        <v>8867.7999999999993</v>
      </c>
      <c r="Q35" s="22">
        <v>8867.7999999999993</v>
      </c>
      <c r="R35" s="24"/>
      <c r="S35" s="24"/>
      <c r="V35" s="24"/>
      <c r="W35" s="24"/>
      <c r="X35" s="24"/>
      <c r="Y35" s="24"/>
      <c r="Z35" s="24"/>
      <c r="AA35" s="24">
        <f>+'[2]tarifas  en Sept $ mar 2017'!D45*2</f>
        <v>8867.7999999999993</v>
      </c>
      <c r="AB35" s="24">
        <f>+Q35-AA35</f>
        <v>0</v>
      </c>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v>11301.413200000001</v>
      </c>
      <c r="BH35" s="24">
        <f t="shared" si="0"/>
        <v>-748.85367638774187</v>
      </c>
      <c r="BI35" s="15">
        <f>+F35-E35</f>
        <v>0</v>
      </c>
      <c r="BJ35" s="15"/>
      <c r="BK35" s="15">
        <v>12528.95167778</v>
      </c>
      <c r="BL35" s="15" t="e">
        <f>+BK35-#REF!</f>
        <v>#REF!</v>
      </c>
      <c r="BM35" s="36"/>
      <c r="BN35" s="36">
        <f>+G35-H35</f>
        <v>-315.57999999999993</v>
      </c>
      <c r="BO35" s="36">
        <f>+H35-I35</f>
        <v>0</v>
      </c>
      <c r="BP35" s="36">
        <f>+I35-J35</f>
        <v>0</v>
      </c>
      <c r="BQ35" s="36">
        <f>+J35-K35</f>
        <v>0</v>
      </c>
      <c r="BR35" s="36" t="e">
        <f>+K35-#REF!</f>
        <v>#REF!</v>
      </c>
      <c r="BS35" s="36" t="e">
        <f>+#REF!-#REF!</f>
        <v>#REF!</v>
      </c>
      <c r="BT35" s="36" t="e">
        <f>+#REF!-#REF!</f>
        <v>#REF!</v>
      </c>
      <c r="BU35" s="36" t="e">
        <f>+#REF!-#REF!</f>
        <v>#REF!</v>
      </c>
      <c r="BV35" s="36" t="e">
        <f>+#REF!-#REF!</f>
        <v>#REF!</v>
      </c>
      <c r="BW35" s="36" t="e">
        <f>+#REF!-#REF!</f>
        <v>#REF!</v>
      </c>
    </row>
    <row r="36" spans="1:81" ht="12.95" customHeight="1" x14ac:dyDescent="0.2">
      <c r="A36" s="2"/>
      <c r="B36" s="61" t="s">
        <v>7</v>
      </c>
      <c r="C36" s="62"/>
      <c r="D36" s="22">
        <v>10523.887219374987</v>
      </c>
      <c r="E36" s="22">
        <v>7468.94</v>
      </c>
      <c r="F36" s="22">
        <v>7468.94</v>
      </c>
      <c r="G36" s="22">
        <v>7468.94</v>
      </c>
      <c r="H36" s="22">
        <v>7744.54</v>
      </c>
      <c r="I36" s="22">
        <v>7744.54</v>
      </c>
      <c r="J36" s="22">
        <v>7744.54</v>
      </c>
      <c r="K36" s="22">
        <v>7744.54</v>
      </c>
      <c r="L36" s="22">
        <v>7744.54</v>
      </c>
      <c r="M36" s="22">
        <v>7744.54</v>
      </c>
      <c r="N36" s="22">
        <v>7744.54</v>
      </c>
      <c r="O36" s="22">
        <v>7744.54</v>
      </c>
      <c r="P36" s="22">
        <v>7744.54</v>
      </c>
      <c r="Q36" s="22">
        <v>7744.54</v>
      </c>
      <c r="R36" s="24"/>
      <c r="V36" s="24"/>
      <c r="W36" s="24"/>
      <c r="X36" s="24"/>
      <c r="Y36" s="24"/>
      <c r="Z36" s="24"/>
      <c r="AA36" s="24">
        <f>+'[2]tarifas  en Sept $ mar 2017'!D46*2</f>
        <v>7744.54</v>
      </c>
      <c r="AB36" s="24">
        <f>+Q36-AA36</f>
        <v>0</v>
      </c>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v>9869.8891199999998</v>
      </c>
      <c r="BH36" s="24">
        <f t="shared" si="0"/>
        <v>-653.99809937498685</v>
      </c>
      <c r="BI36" s="15">
        <f>+F36-E36</f>
        <v>0</v>
      </c>
      <c r="BJ36" s="15"/>
      <c r="BK36" s="15">
        <v>10941.93811528</v>
      </c>
      <c r="BL36" s="15" t="e">
        <f>+BK36-#REF!</f>
        <v>#REF!</v>
      </c>
      <c r="BM36" s="36"/>
      <c r="BN36" s="36">
        <f t="shared" ref="BN36:BQ37" si="7">+G36-H36</f>
        <v>-275.60000000000036</v>
      </c>
      <c r="BO36" s="36">
        <f t="shared" si="7"/>
        <v>0</v>
      </c>
      <c r="BP36" s="36">
        <f t="shared" si="7"/>
        <v>0</v>
      </c>
      <c r="BQ36" s="36">
        <f t="shared" si="7"/>
        <v>0</v>
      </c>
      <c r="BR36" s="36" t="e">
        <f>+K36-#REF!</f>
        <v>#REF!</v>
      </c>
      <c r="BS36" s="36" t="e">
        <f>+#REF!-#REF!</f>
        <v>#REF!</v>
      </c>
      <c r="BT36" s="36" t="e">
        <f>+#REF!-#REF!</f>
        <v>#REF!</v>
      </c>
      <c r="BU36" s="36" t="e">
        <f>+#REF!-#REF!</f>
        <v>#REF!</v>
      </c>
      <c r="BV36" s="36" t="e">
        <f>+#REF!-#REF!</f>
        <v>#REF!</v>
      </c>
      <c r="BW36" s="36" t="e">
        <f>+#REF!-#REF!</f>
        <v>#REF!</v>
      </c>
    </row>
    <row r="37" spans="1:81" ht="12.95" customHeight="1" thickBot="1" x14ac:dyDescent="0.25">
      <c r="A37" s="2"/>
      <c r="B37" s="61" t="s">
        <v>8</v>
      </c>
      <c r="C37" s="62"/>
      <c r="D37" s="22">
        <v>8033.5038866092937</v>
      </c>
      <c r="E37" s="22">
        <v>5701.48</v>
      </c>
      <c r="F37" s="22">
        <v>5701.48</v>
      </c>
      <c r="G37" s="22">
        <v>5701.48</v>
      </c>
      <c r="H37" s="22">
        <v>5911.86</v>
      </c>
      <c r="I37" s="22">
        <v>5911.86</v>
      </c>
      <c r="J37" s="22">
        <v>5911.86</v>
      </c>
      <c r="K37" s="22">
        <v>5911.86</v>
      </c>
      <c r="L37" s="22">
        <v>5911.86</v>
      </c>
      <c r="M37" s="22">
        <v>5911.86</v>
      </c>
      <c r="N37" s="22">
        <v>5911.86</v>
      </c>
      <c r="O37" s="22">
        <v>5911.86</v>
      </c>
      <c r="P37" s="22">
        <v>5911.86</v>
      </c>
      <c r="Q37" s="22">
        <v>5911.86</v>
      </c>
      <c r="R37" s="24"/>
      <c r="V37" s="24"/>
      <c r="W37" s="24"/>
      <c r="X37" s="24"/>
      <c r="Y37" s="24"/>
      <c r="Z37" s="24"/>
      <c r="AA37" s="24">
        <f>+'[2]tarifas  en Sept $ mar 2017'!D47*2</f>
        <v>5911.86</v>
      </c>
      <c r="AB37" s="24">
        <f>+Q37-AA37</f>
        <v>0</v>
      </c>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v>7534.2685600000004</v>
      </c>
      <c r="BH37" s="24">
        <f t="shared" si="0"/>
        <v>-499.23532660929322</v>
      </c>
      <c r="BI37" s="15">
        <f>+F37-E37</f>
        <v>0</v>
      </c>
      <c r="BJ37" s="15"/>
      <c r="BK37" s="15">
        <v>8352.6267950199999</v>
      </c>
      <c r="BL37" s="15" t="e">
        <f>+BK37-#REF!</f>
        <v>#REF!</v>
      </c>
      <c r="BM37" s="36"/>
      <c r="BN37" s="36">
        <f t="shared" si="7"/>
        <v>-210.38000000000011</v>
      </c>
      <c r="BO37" s="36">
        <f t="shared" si="7"/>
        <v>0</v>
      </c>
      <c r="BP37" s="36">
        <f t="shared" si="7"/>
        <v>0</v>
      </c>
      <c r="BQ37" s="36">
        <f t="shared" si="7"/>
        <v>0</v>
      </c>
      <c r="BR37" s="36" t="e">
        <f>+K37-#REF!</f>
        <v>#REF!</v>
      </c>
      <c r="BS37" s="36" t="e">
        <f>+#REF!-#REF!</f>
        <v>#REF!</v>
      </c>
      <c r="BT37" s="36" t="e">
        <f>+#REF!-#REF!</f>
        <v>#REF!</v>
      </c>
      <c r="BU37" s="36" t="e">
        <f>+#REF!-#REF!</f>
        <v>#REF!</v>
      </c>
      <c r="BV37" s="36" t="e">
        <f>+#REF!-#REF!</f>
        <v>#REF!</v>
      </c>
      <c r="BW37" s="36" t="e">
        <f>+#REF!-#REF!</f>
        <v>#REF!</v>
      </c>
    </row>
    <row r="38" spans="1:81" ht="24.95" customHeight="1" thickTop="1" x14ac:dyDescent="0.2">
      <c r="A38" s="2"/>
      <c r="B38" s="65" t="s">
        <v>13</v>
      </c>
      <c r="C38" s="66"/>
      <c r="D38" s="21">
        <v>42339</v>
      </c>
      <c r="E38" s="21">
        <v>42705</v>
      </c>
      <c r="F38" s="21">
        <v>42736</v>
      </c>
      <c r="G38" s="21">
        <v>42767</v>
      </c>
      <c r="H38" s="21">
        <v>42795</v>
      </c>
      <c r="I38" s="21">
        <v>42826</v>
      </c>
      <c r="J38" s="21">
        <v>42856</v>
      </c>
      <c r="K38" s="21">
        <v>42887</v>
      </c>
      <c r="L38" s="21">
        <v>42917</v>
      </c>
      <c r="M38" s="21">
        <v>42948</v>
      </c>
      <c r="N38" s="21">
        <v>42979</v>
      </c>
      <c r="O38" s="21">
        <v>43009</v>
      </c>
      <c r="P38" s="21">
        <v>43040</v>
      </c>
      <c r="Q38" s="21">
        <v>43070</v>
      </c>
      <c r="R38" s="24"/>
      <c r="V38" s="42"/>
      <c r="W38" s="42"/>
      <c r="X38" s="42"/>
      <c r="Y38" s="42"/>
      <c r="Z38" s="42"/>
      <c r="AA38" s="24"/>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39">
        <v>7534.2685600000004</v>
      </c>
      <c r="BH38" s="24">
        <f t="shared" si="0"/>
        <v>-34804.731440000003</v>
      </c>
      <c r="BI38" s="15"/>
      <c r="BJ38" s="15"/>
      <c r="BK38" s="15"/>
      <c r="BL38" s="15"/>
      <c r="BM38" s="36"/>
      <c r="BN38" s="36"/>
      <c r="BO38" s="36"/>
      <c r="BP38" s="36"/>
      <c r="BQ38" s="36"/>
      <c r="BR38" s="36"/>
      <c r="BS38" s="36"/>
      <c r="BT38" s="36"/>
      <c r="BU38" s="36"/>
      <c r="BV38" s="36"/>
      <c r="BW38" s="36"/>
    </row>
    <row r="39" spans="1:81" ht="12.95" customHeight="1" x14ac:dyDescent="0.2">
      <c r="A39" s="2"/>
      <c r="B39" s="61" t="s">
        <v>6</v>
      </c>
      <c r="C39" s="62"/>
      <c r="D39" s="23">
        <v>2406.9584006910004</v>
      </c>
      <c r="E39" s="22">
        <v>2535.5699999999997</v>
      </c>
      <c r="F39" s="22">
        <v>2535.5699999999997</v>
      </c>
      <c r="G39" s="22">
        <v>2535.5699999999997</v>
      </c>
      <c r="H39" s="22">
        <v>2623.9399999999996</v>
      </c>
      <c r="I39" s="22">
        <v>2623.9399999999996</v>
      </c>
      <c r="J39" s="22">
        <v>2623.9399999999996</v>
      </c>
      <c r="K39" s="22">
        <v>2623.9399999999996</v>
      </c>
      <c r="L39" s="22">
        <v>2623.9399999999996</v>
      </c>
      <c r="M39" s="22">
        <v>2623.9399999999996</v>
      </c>
      <c r="N39" s="22">
        <v>2730.25</v>
      </c>
      <c r="O39" s="22">
        <v>2730.25</v>
      </c>
      <c r="P39" s="22">
        <v>2730.25</v>
      </c>
      <c r="Q39" s="22">
        <v>2730.25</v>
      </c>
      <c r="R39" s="24"/>
      <c r="V39" s="24"/>
      <c r="W39" s="24"/>
      <c r="X39" s="24"/>
      <c r="Y39" s="24"/>
      <c r="Z39" s="24"/>
      <c r="AA39" s="24">
        <f>+'[2]tarifas  en Sept $ mar 2017'!J45</f>
        <v>2730.25</v>
      </c>
      <c r="AB39" s="76">
        <f>+Q39-AA39</f>
        <v>0</v>
      </c>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0">
        <v>2118.0100000000002</v>
      </c>
      <c r="BH39" s="24">
        <f t="shared" si="0"/>
        <v>-288.94840069100019</v>
      </c>
      <c r="BI39" s="15">
        <f>+F39-E39</f>
        <v>0</v>
      </c>
      <c r="BJ39" s="15"/>
      <c r="BK39" s="15">
        <v>2502.5735487799998</v>
      </c>
      <c r="BL39" s="15" t="e">
        <f>+BK39-#REF!</f>
        <v>#REF!</v>
      </c>
      <c r="BM39" s="36"/>
      <c r="BN39" s="36">
        <f t="shared" ref="BN39:BQ40" si="8">+G39-H39</f>
        <v>-88.369999999999891</v>
      </c>
      <c r="BO39" s="36">
        <f t="shared" si="8"/>
        <v>0</v>
      </c>
      <c r="BP39" s="36">
        <f t="shared" si="8"/>
        <v>0</v>
      </c>
      <c r="BQ39" s="36">
        <f t="shared" si="8"/>
        <v>0</v>
      </c>
      <c r="BR39" s="36" t="e">
        <f>+K39-#REF!</f>
        <v>#REF!</v>
      </c>
      <c r="BS39" s="36" t="e">
        <f>+#REF!-#REF!</f>
        <v>#REF!</v>
      </c>
      <c r="BT39" s="36" t="e">
        <f>+#REF!-#REF!</f>
        <v>#REF!</v>
      </c>
      <c r="BU39" s="36" t="e">
        <f>+#REF!-#REF!</f>
        <v>#REF!</v>
      </c>
      <c r="BV39" s="36" t="e">
        <f>+#REF!-#REF!</f>
        <v>#REF!</v>
      </c>
      <c r="BW39" s="36" t="e">
        <f>+#REF!-#REF!</f>
        <v>#REF!</v>
      </c>
    </row>
    <row r="40" spans="1:81" ht="12.95" customHeight="1" x14ac:dyDescent="0.2">
      <c r="A40" s="2"/>
      <c r="B40" s="61" t="s">
        <v>7</v>
      </c>
      <c r="C40" s="62"/>
      <c r="D40" s="23">
        <v>2452.3704971415004</v>
      </c>
      <c r="E40" s="22">
        <v>2583.41</v>
      </c>
      <c r="F40" s="22">
        <v>2583.41</v>
      </c>
      <c r="G40" s="22">
        <v>2583.41</v>
      </c>
      <c r="H40" s="22">
        <v>2673.45</v>
      </c>
      <c r="I40" s="22">
        <v>2673.45</v>
      </c>
      <c r="J40" s="22">
        <v>2673.45</v>
      </c>
      <c r="K40" s="22">
        <v>2673.45</v>
      </c>
      <c r="L40" s="22">
        <v>2673.45</v>
      </c>
      <c r="M40" s="22">
        <v>2673.45</v>
      </c>
      <c r="N40" s="22">
        <v>2781.7699999999995</v>
      </c>
      <c r="O40" s="22">
        <v>2781.7699999999995</v>
      </c>
      <c r="P40" s="22">
        <v>2781.7699999999995</v>
      </c>
      <c r="Q40" s="22">
        <v>2781.7699999999995</v>
      </c>
      <c r="R40" s="24"/>
      <c r="V40" s="24"/>
      <c r="W40" s="24"/>
      <c r="X40" s="24"/>
      <c r="Y40" s="24"/>
      <c r="Z40" s="24"/>
      <c r="AA40" s="24">
        <f>+'[2]tarifas  en Sept $ mar 2017'!J46</f>
        <v>2781.77</v>
      </c>
      <c r="AB40" s="76">
        <f>+Q40-AA40</f>
        <v>0</v>
      </c>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v>2157.9699999999998</v>
      </c>
      <c r="BH40" s="24">
        <f t="shared" si="0"/>
        <v>-294.40049714150064</v>
      </c>
      <c r="BI40" s="15">
        <f>+F40-E40</f>
        <v>0</v>
      </c>
      <c r="BJ40" s="15"/>
      <c r="BK40" s="15">
        <v>2549.7894846700001</v>
      </c>
      <c r="BL40" s="15" t="e">
        <f>+BK40-#REF!</f>
        <v>#REF!</v>
      </c>
      <c r="BM40" s="36"/>
      <c r="BN40" s="36">
        <f t="shared" si="8"/>
        <v>-90.039999999999964</v>
      </c>
      <c r="BO40" s="36">
        <f t="shared" si="8"/>
        <v>0</v>
      </c>
      <c r="BP40" s="36">
        <f t="shared" si="8"/>
        <v>0</v>
      </c>
      <c r="BQ40" s="36">
        <f t="shared" si="8"/>
        <v>0</v>
      </c>
      <c r="BR40" s="36" t="e">
        <f>+K40-#REF!</f>
        <v>#REF!</v>
      </c>
      <c r="BS40" s="36" t="e">
        <f>+#REF!-#REF!</f>
        <v>#REF!</v>
      </c>
      <c r="BT40" s="36" t="e">
        <f>+#REF!-#REF!</f>
        <v>#REF!</v>
      </c>
      <c r="BU40" s="36" t="e">
        <f>+#REF!-#REF!</f>
        <v>#REF!</v>
      </c>
      <c r="BV40" s="36" t="e">
        <f>+#REF!-#REF!</f>
        <v>#REF!</v>
      </c>
      <c r="BW40" s="36" t="e">
        <f>+#REF!-#REF!</f>
        <v>#REF!</v>
      </c>
    </row>
    <row r="41" spans="1:81" ht="12.95" customHeight="1" thickBot="1" x14ac:dyDescent="0.25">
      <c r="A41" s="2"/>
      <c r="B41" s="70" t="s">
        <v>8</v>
      </c>
      <c r="C41" s="71"/>
      <c r="D41" s="35">
        <v>1513.8147408930001</v>
      </c>
      <c r="E41" s="35">
        <v>1594.7</v>
      </c>
      <c r="F41" s="35">
        <v>1594.7</v>
      </c>
      <c r="G41" s="35">
        <v>1594.7</v>
      </c>
      <c r="H41" s="35">
        <v>1650.28</v>
      </c>
      <c r="I41" s="22">
        <v>1650.28</v>
      </c>
      <c r="J41" s="22">
        <v>1650.28</v>
      </c>
      <c r="K41" s="22">
        <v>1650.28</v>
      </c>
      <c r="L41" s="22">
        <v>1650.28</v>
      </c>
      <c r="M41" s="22">
        <v>1650.28</v>
      </c>
      <c r="N41" s="22">
        <v>1717.14</v>
      </c>
      <c r="O41" s="22">
        <v>1717.14</v>
      </c>
      <c r="P41" s="22">
        <v>1717.14</v>
      </c>
      <c r="Q41" s="22">
        <v>1717.14</v>
      </c>
      <c r="R41" s="24"/>
      <c r="V41" s="24"/>
      <c r="W41" s="24"/>
      <c r="X41" s="24"/>
      <c r="Y41" s="24"/>
      <c r="Z41" s="24"/>
      <c r="AA41" s="24">
        <f>+'[2]tarifas  en Sept $ mar 2017'!J47</f>
        <v>1717.14</v>
      </c>
      <c r="AB41" s="76">
        <f>+Q41-AA41</f>
        <v>0</v>
      </c>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0">
        <v>1332.08</v>
      </c>
      <c r="BH41" s="24">
        <f t="shared" si="0"/>
        <v>-181.73474089300021</v>
      </c>
      <c r="BI41" s="15">
        <f>+F41-E41</f>
        <v>0</v>
      </c>
      <c r="BJ41" s="15"/>
      <c r="BK41" s="15">
        <v>1573.9540759199999</v>
      </c>
      <c r="BL41" s="15" t="e">
        <f>+BK41-#REF!</f>
        <v>#REF!</v>
      </c>
      <c r="BM41" s="36"/>
      <c r="BN41" s="36">
        <f t="shared" ref="BN41:BQ41" si="9">+G41-H41</f>
        <v>-55.579999999999927</v>
      </c>
      <c r="BO41" s="36">
        <f t="shared" si="9"/>
        <v>0</v>
      </c>
      <c r="BP41" s="36">
        <f t="shared" si="9"/>
        <v>0</v>
      </c>
      <c r="BQ41" s="36">
        <f t="shared" si="9"/>
        <v>0</v>
      </c>
      <c r="BR41" s="36" t="e">
        <f>+K41-#REF!</f>
        <v>#REF!</v>
      </c>
      <c r="BS41" s="36" t="e">
        <f>+#REF!-#REF!</f>
        <v>#REF!</v>
      </c>
      <c r="BT41" s="36" t="e">
        <f>+#REF!-#REF!</f>
        <v>#REF!</v>
      </c>
      <c r="BU41" s="36" t="e">
        <f>+#REF!-#REF!</f>
        <v>#REF!</v>
      </c>
      <c r="BV41" s="36" t="e">
        <f>+#REF!-#REF!</f>
        <v>#REF!</v>
      </c>
      <c r="BW41" s="36" t="e">
        <f>+#REF!-#REF!</f>
        <v>#REF!</v>
      </c>
    </row>
    <row r="42" spans="1:81" ht="17.25" customHeight="1" thickTop="1" x14ac:dyDescent="0.2">
      <c r="A42" s="2"/>
      <c r="B42" s="16" t="s">
        <v>17</v>
      </c>
      <c r="C42" s="9"/>
      <c r="D42" s="24"/>
      <c r="E42" s="25"/>
      <c r="F42" s="24"/>
      <c r="H42" s="57"/>
      <c r="R42" s="24"/>
      <c r="T42" s="24"/>
      <c r="BO42" s="15"/>
      <c r="BP42" s="15"/>
      <c r="BQ42" s="15"/>
      <c r="BR42" s="15"/>
      <c r="BS42" s="36"/>
      <c r="BT42" s="36"/>
      <c r="BU42" s="36"/>
      <c r="BV42" s="36"/>
      <c r="BW42" s="36"/>
      <c r="BX42" s="36"/>
      <c r="BY42" s="36"/>
      <c r="BZ42" s="36"/>
      <c r="CA42" s="36"/>
      <c r="CB42" s="36"/>
      <c r="CC42" s="36"/>
    </row>
    <row r="43" spans="1:81" s="2" customFormat="1" ht="37.5" customHeight="1" x14ac:dyDescent="0.2">
      <c r="A43" s="54"/>
      <c r="B43" s="60" t="str">
        <f>+'AC SOACHA 2017'!B43:Q43</f>
        <v>Nota 1: En el evento en que la variación del IPC, respecto al 28 de febrero de 2017, acumule una variación igual o superior al 3%, los costos de referencia deberán ser actualizados (Artículo 125 de la Ley 142 de 1994 y Artículo 58 de la Resolución CRA 688 de 2014). En febrero de 2017 se presentó una variación del IPC  de 3.69% con respecto al 30 de abril de 2016,  por lo cual los nuevos costos de referencia se reajustaron con un factor de actualización de 1,0396 y se procede a actualizar las tarifas para el mes de marzo de 2017 de acuerdo con los factores de subsidio y aportes vigentes para el año 2017.</v>
      </c>
      <c r="C43" s="60"/>
      <c r="D43" s="60"/>
      <c r="E43" s="60"/>
      <c r="F43" s="60"/>
      <c r="G43" s="60"/>
      <c r="H43" s="60"/>
      <c r="I43" s="60"/>
      <c r="J43" s="60"/>
      <c r="K43" s="60"/>
      <c r="L43" s="60"/>
      <c r="M43" s="60"/>
      <c r="N43" s="60"/>
      <c r="O43" s="60"/>
      <c r="P43" s="60"/>
      <c r="Q43" s="60"/>
      <c r="R43" s="49"/>
      <c r="S43" s="24"/>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56"/>
      <c r="BA43" s="49"/>
      <c r="BB43" s="49"/>
      <c r="BC43" s="51"/>
      <c r="BD43" s="51"/>
    </row>
    <row r="44" spans="1:81" s="2" customFormat="1" ht="53.25" customHeight="1" x14ac:dyDescent="0.2">
      <c r="A44" s="54"/>
      <c r="B44" s="68" t="str">
        <f>+'AC SOACHA 2017'!B44:Q44</f>
        <v>Nota 2. Se excluye de la actualización por IPC los costos de referencia relacionados con el costo medio generado por tasas ambientales.  Lo anterior se realiza teniendo en cuenta el parágrafo 3 del artículo 58 de la Res. CRA 688 de 2014. . En Septiembre de 2017 se actualizan los costos de referencia del componente Costo Medio de Tasa Ambientales en los servicios de acueducto y alcantarillado en los términos del Acuerdo de Junta Directiva No. 10  del 28 de junio de 2017 por tanto las nuevas tarifas para el cargo por consumo se modifican a partir de septiembre.</v>
      </c>
      <c r="C44" s="68"/>
      <c r="D44" s="68"/>
      <c r="E44" s="68"/>
      <c r="F44" s="68"/>
      <c r="G44" s="68"/>
      <c r="H44" s="68"/>
      <c r="I44" s="68"/>
      <c r="J44" s="68"/>
      <c r="K44" s="68"/>
      <c r="L44" s="68"/>
      <c r="M44" s="68"/>
      <c r="N44" s="68"/>
      <c r="O44" s="68"/>
      <c r="P44" s="68"/>
      <c r="Q44" s="68"/>
      <c r="R44" s="49"/>
      <c r="S44" s="24"/>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56"/>
      <c r="BA44" s="49"/>
      <c r="BB44" s="49"/>
      <c r="BC44" s="51"/>
      <c r="BD44" s="51"/>
    </row>
    <row r="45" spans="1:81" s="2" customFormat="1" ht="18.75" customHeight="1" x14ac:dyDescent="0.2">
      <c r="A45" s="54"/>
      <c r="B45" s="60" t="str">
        <f>+'AC SOACHA 2017'!B45:Q45</f>
        <v>Nota 3. Los costos de referencia se definieron mediante los  Acuerdos de Junta Directiva No. 7 de 2016 (Res. CRA 688 de 2014 y 735 de 2015) y  Acuerdo de Junta Directiva No. 10 de 2017.</v>
      </c>
      <c r="C45" s="60"/>
      <c r="D45" s="60"/>
      <c r="E45" s="60"/>
      <c r="F45" s="60"/>
      <c r="G45" s="60"/>
      <c r="H45" s="60"/>
      <c r="I45" s="60"/>
      <c r="J45" s="60"/>
      <c r="K45" s="60"/>
      <c r="L45" s="60"/>
      <c r="M45" s="60"/>
      <c r="N45" s="60"/>
      <c r="O45" s="60"/>
      <c r="P45" s="60"/>
      <c r="Q45" s="60"/>
      <c r="R45" s="51"/>
      <c r="S45" s="24"/>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row>
    <row r="46" spans="1:81" ht="18.75" customHeight="1" x14ac:dyDescent="0.2">
      <c r="B46" s="60" t="str">
        <f>+'AC SOACHA 2017'!B46:Q46</f>
        <v>Nota 4. Los cargos variables (básico y no básico)  incluyen los costos medios de tasas ambientales.</v>
      </c>
      <c r="C46" s="60"/>
      <c r="D46" s="60"/>
      <c r="E46" s="60"/>
      <c r="F46" s="60"/>
      <c r="G46" s="60"/>
      <c r="H46" s="60"/>
      <c r="I46" s="60"/>
      <c r="J46" s="60"/>
      <c r="K46" s="60"/>
      <c r="L46" s="60"/>
      <c r="M46" s="60"/>
      <c r="N46" s="60"/>
      <c r="O46" s="60"/>
      <c r="P46" s="60"/>
      <c r="Q46" s="60"/>
      <c r="R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32"/>
    </row>
    <row r="47" spans="1:81" s="2" customFormat="1" ht="18.75" customHeight="1" x14ac:dyDescent="0.2">
      <c r="B47" s="60" t="str">
        <f>+'AC SOACHA 2017'!B47:K47</f>
        <v>Nota 5. La tarifa del cargo fijo es Bimestral</v>
      </c>
      <c r="C47" s="60"/>
      <c r="D47" s="60"/>
      <c r="E47" s="60"/>
      <c r="F47" s="60"/>
      <c r="G47" s="60"/>
      <c r="H47" s="60"/>
      <c r="I47" s="60"/>
      <c r="J47" s="60"/>
      <c r="K47" s="60"/>
      <c r="L47" s="59"/>
      <c r="M47" s="59"/>
      <c r="N47" s="59"/>
      <c r="O47" s="59"/>
      <c r="P47" s="59"/>
      <c r="Q47" s="59"/>
      <c r="R47" s="26"/>
      <c r="S47" s="24"/>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32"/>
    </row>
    <row r="48" spans="1:81" ht="14.25" customHeight="1" x14ac:dyDescent="0.2">
      <c r="B48" s="60" t="str">
        <f>+'AC SOACHA 2017'!B48:Q48</f>
        <v xml:space="preserve">Fecha actualización: 1 septiembre 2017        </v>
      </c>
      <c r="C48" s="60"/>
      <c r="D48" s="60"/>
      <c r="E48" s="60"/>
      <c r="F48" s="60"/>
      <c r="G48" s="60"/>
      <c r="H48" s="60"/>
      <c r="I48" s="60"/>
      <c r="J48" s="60"/>
      <c r="K48" s="60"/>
      <c r="L48" s="60"/>
      <c r="M48" s="60"/>
      <c r="N48" s="60"/>
      <c r="O48" s="60"/>
      <c r="P48" s="60"/>
      <c r="Q48" s="60"/>
      <c r="R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32"/>
    </row>
    <row r="49" spans="2:80" x14ac:dyDescent="0.2">
      <c r="B49" s="64"/>
      <c r="C49" s="60"/>
      <c r="D49" s="60"/>
      <c r="E49" s="60"/>
      <c r="F49" s="60"/>
      <c r="G49" s="60"/>
      <c r="H49" s="60"/>
      <c r="I49" s="60"/>
      <c r="J49" s="60"/>
      <c r="K49" s="60"/>
      <c r="L49" s="60"/>
      <c r="M49" s="60"/>
      <c r="N49" s="60"/>
      <c r="O49" s="60"/>
      <c r="P49" s="60"/>
      <c r="Q49" s="60"/>
    </row>
    <row r="53" spans="2:80" x14ac:dyDescent="0.2">
      <c r="BQ53" s="17"/>
      <c r="BR53" s="17"/>
      <c r="BS53" s="17"/>
      <c r="BT53" s="17"/>
      <c r="BU53" s="17"/>
      <c r="BV53" s="17"/>
      <c r="BW53" s="17"/>
      <c r="BX53" s="17"/>
      <c r="BY53" s="17"/>
      <c r="BZ53" s="17"/>
      <c r="CA53" s="17"/>
      <c r="CB53" s="17"/>
    </row>
    <row r="60" spans="2:80" x14ac:dyDescent="0.2">
      <c r="BQ60" s="17"/>
      <c r="BR60" s="17"/>
      <c r="BS60" s="17"/>
      <c r="BT60" s="17"/>
      <c r="BU60" s="17"/>
      <c r="BV60" s="17"/>
      <c r="BW60" s="17"/>
      <c r="BX60" s="17"/>
      <c r="BY60" s="17"/>
      <c r="BZ60" s="17"/>
      <c r="CA60" s="17"/>
      <c r="CB60" s="17"/>
    </row>
  </sheetData>
  <mergeCells count="22">
    <mergeCell ref="L47:Q47"/>
    <mergeCell ref="B13:B33"/>
    <mergeCell ref="B36:C36"/>
    <mergeCell ref="B35:C35"/>
    <mergeCell ref="B34:C34"/>
    <mergeCell ref="B47:K47"/>
    <mergeCell ref="B49:Q49"/>
    <mergeCell ref="B6:Q6"/>
    <mergeCell ref="B7:Q7"/>
    <mergeCell ref="B8:Q8"/>
    <mergeCell ref="B10:Q10"/>
    <mergeCell ref="B41:C41"/>
    <mergeCell ref="B40:C40"/>
    <mergeCell ref="B38:C38"/>
    <mergeCell ref="B39:C39"/>
    <mergeCell ref="B45:Q45"/>
    <mergeCell ref="B11:Q11"/>
    <mergeCell ref="B46:Q46"/>
    <mergeCell ref="B48:Q48"/>
    <mergeCell ref="B43:Q43"/>
    <mergeCell ref="B44:Q44"/>
    <mergeCell ref="B37:C37"/>
  </mergeCells>
  <printOptions horizontalCentered="1" verticalCentered="1"/>
  <pageMargins left="0.19685039370078741" right="0.19685039370078741" top="0.15748031496062992" bottom="0.15748031496062992" header="0" footer="0"/>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 SOACHA 2017</vt:lpstr>
      <vt:lpstr>ALC SOACHA 2017</vt:lpstr>
      <vt:lpstr>'AC SOACHA 2017'!Área_de_impresión</vt:lpstr>
      <vt:lpstr>'ALC SOACHA 2017'!Área_de_impresión</vt:lpstr>
    </vt:vector>
  </TitlesOfParts>
  <Company>E.A.A.B. - 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DIRECCION DE INFORMATICA</dc:creator>
  <cp:lastModifiedBy>Fanny Luz Barrera Valero</cp:lastModifiedBy>
  <cp:lastPrinted>2017-09-18T13:29:57Z</cp:lastPrinted>
  <dcterms:created xsi:type="dcterms:W3CDTF">2000-03-10T20:03:48Z</dcterms:created>
  <dcterms:modified xsi:type="dcterms:W3CDTF">2017-09-18T13:30:04Z</dcterms:modified>
</cp:coreProperties>
</file>