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R:\05_AUDITORES\WEB OCIG\Informes 2018\Planes Anuales de Auditoria\"/>
    </mc:Choice>
  </mc:AlternateContent>
  <xr:revisionPtr revIDLastSave="0" documentId="13_ncr:1_{5BBE07C5-1323-4B10-82CC-B619F4B66C5C}" xr6:coauthVersionLast="36" xr6:coauthVersionMax="36" xr10:uidLastSave="{00000000-0000-0000-0000-000000000000}"/>
  <bookViews>
    <workbookView xWindow="0" yWindow="0" windowWidth="12780" windowHeight="8985" xr2:uid="{00000000-000D-0000-FFFF-FFFF00000000}"/>
  </bookViews>
  <sheets>
    <sheet name="PAA" sheetId="1" r:id="rId1"/>
    <sheet name="SEGUIMIENTO" sheetId="4" state="hidden" r:id="rId2"/>
    <sheet name="SEGUIMIENTO2" sheetId="5" state="hidden" r:id="rId3"/>
    <sheet name="Hoja1" sheetId="6" state="hidden" r:id="rId4"/>
    <sheet name="Mapa de Riesgos" sheetId="8" r:id="rId5"/>
  </sheets>
  <definedNames>
    <definedName name="_xlnm._FilterDatabase" localSheetId="0" hidden="1">PAA!$A$14:$U$72</definedName>
    <definedName name="_xlnm._FilterDatabase" localSheetId="1" hidden="1">SEGUIMIENTO!$A$8:$W$67</definedName>
    <definedName name="_xlnm._FilterDatabase" localSheetId="2" hidden="1">SEGUIMIENTO2!$A$26:$Z$26</definedName>
    <definedName name="_xlnm.Print_Area" localSheetId="0">PAA!$A$1:$U$73</definedName>
    <definedName name="_xlnm.Print_Area" localSheetId="1">SEGUIMIENTO!$A$7:$P$67</definedName>
    <definedName name="_xlnm.Print_Area" localSheetId="2">SEGUIMIENTO2!$B$24:$S$84</definedName>
    <definedName name="_xlnm.Print_Titles" localSheetId="0">PAA!$1:$14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58" i="1" l="1"/>
  <c r="S58" i="1"/>
  <c r="R58" i="1"/>
  <c r="Q58" i="1"/>
  <c r="P58" i="1"/>
  <c r="O58" i="1"/>
  <c r="N58" i="1"/>
  <c r="M58" i="1"/>
  <c r="L58" i="1"/>
  <c r="K58" i="1"/>
  <c r="J58" i="1"/>
  <c r="I58" i="1"/>
  <c r="I59" i="1" s="1"/>
  <c r="J59" i="1" l="1"/>
  <c r="K59" i="1" s="1"/>
  <c r="L59" i="1" s="1"/>
  <c r="M59" i="1" s="1"/>
  <c r="N59" i="1" s="1"/>
  <c r="O59" i="1" s="1"/>
  <c r="P59" i="1" s="1"/>
  <c r="Q59" i="1" s="1"/>
  <c r="R59" i="1" s="1"/>
  <c r="S59" i="1" s="1"/>
  <c r="T59" i="1" s="1"/>
  <c r="Z8" i="5"/>
  <c r="N26" i="6"/>
  <c r="L26" i="6"/>
  <c r="L23" i="6"/>
  <c r="J23" i="6"/>
  <c r="P7" i="6"/>
  <c r="T84" i="5"/>
  <c r="L84" i="5" s="1"/>
  <c r="T83" i="5"/>
  <c r="L83" i="5" s="1"/>
  <c r="T82" i="5"/>
  <c r="L82" i="5" s="1"/>
  <c r="T81" i="5"/>
  <c r="L81" i="5" s="1"/>
  <c r="T80" i="5"/>
  <c r="L80" i="5" s="1"/>
  <c r="T79" i="5"/>
  <c r="L79" i="5" s="1"/>
  <c r="T78" i="5"/>
  <c r="L78" i="5" s="1"/>
  <c r="T77" i="5"/>
  <c r="L77" i="5" s="1"/>
  <c r="T76" i="5"/>
  <c r="L76" i="5" s="1"/>
  <c r="T75" i="5"/>
  <c r="L75" i="5" s="1"/>
  <c r="T74" i="5"/>
  <c r="L74" i="5" s="1"/>
  <c r="T73" i="5"/>
  <c r="L73" i="5" s="1"/>
  <c r="T72" i="5"/>
  <c r="L72" i="5" s="1"/>
  <c r="T71" i="5"/>
  <c r="L71" i="5" s="1"/>
  <c r="T70" i="5"/>
  <c r="L70" i="5" s="1"/>
  <c r="T69" i="5"/>
  <c r="L69" i="5" s="1"/>
  <c r="T68" i="5"/>
  <c r="L68" i="5" s="1"/>
  <c r="T67" i="5"/>
  <c r="L67" i="5" s="1"/>
  <c r="T66" i="5"/>
  <c r="L66" i="5" s="1"/>
  <c r="T64" i="5"/>
  <c r="T63" i="5"/>
  <c r="L63" i="5" s="1"/>
  <c r="T62" i="5"/>
  <c r="L62" i="5" s="1"/>
  <c r="T61" i="5"/>
  <c r="L61" i="5" s="1"/>
  <c r="T60" i="5"/>
  <c r="L60" i="5" s="1"/>
  <c r="T59" i="5"/>
  <c r="L59" i="5" s="1"/>
  <c r="T58" i="5"/>
  <c r="L58" i="5" s="1"/>
  <c r="T57" i="5"/>
  <c r="L57" i="5" s="1"/>
  <c r="T56" i="5"/>
  <c r="L56" i="5" s="1"/>
  <c r="T55" i="5"/>
  <c r="L55" i="5" s="1"/>
  <c r="T53" i="5"/>
  <c r="L53" i="5" s="1"/>
  <c r="T52" i="5"/>
  <c r="L52" i="5" s="1"/>
  <c r="T51" i="5"/>
  <c r="L51" i="5" s="1"/>
  <c r="T50" i="5"/>
  <c r="L50" i="5" s="1"/>
  <c r="T45" i="5"/>
  <c r="L45" i="5" s="1"/>
  <c r="T44" i="5"/>
  <c r="L44" i="5" s="1"/>
  <c r="T43" i="5"/>
  <c r="L43" i="5" s="1"/>
  <c r="T42" i="5"/>
  <c r="L42" i="5" s="1"/>
  <c r="T41" i="5"/>
  <c r="L41" i="5" s="1"/>
  <c r="T40" i="5"/>
  <c r="L40" i="5" s="1"/>
  <c r="R40" i="5"/>
  <c r="T39" i="5"/>
  <c r="L39" i="5" s="1"/>
  <c r="T37" i="5"/>
  <c r="T36" i="5"/>
  <c r="L36" i="5" s="1"/>
  <c r="T34" i="5"/>
  <c r="L34" i="5" s="1"/>
  <c r="T33" i="5"/>
  <c r="L33" i="5" s="1"/>
  <c r="T32" i="5"/>
  <c r="L32" i="5" s="1"/>
  <c r="T31" i="5"/>
  <c r="L31" i="5" s="1"/>
  <c r="T30" i="5"/>
  <c r="L30" i="5" s="1"/>
  <c r="T29" i="5"/>
  <c r="L29" i="5" s="1"/>
  <c r="T28" i="5"/>
  <c r="L28" i="5" s="1"/>
  <c r="T27" i="5"/>
  <c r="L27" i="5" s="1"/>
  <c r="T35" i="5"/>
  <c r="L35" i="5" s="1"/>
  <c r="R33" i="5"/>
  <c r="P33" i="5"/>
  <c r="P34" i="5"/>
  <c r="R44" i="5"/>
  <c r="R30" i="5"/>
  <c r="R51" i="5"/>
  <c r="L65" i="5"/>
  <c r="L64" i="5"/>
  <c r="P40" i="5"/>
  <c r="P44" i="5"/>
  <c r="R36" i="5"/>
  <c r="R39" i="5"/>
  <c r="R42" i="5"/>
  <c r="R27" i="5"/>
  <c r="F12" i="6"/>
  <c r="P30" i="5"/>
  <c r="N34" i="5"/>
  <c r="R53" i="5"/>
  <c r="P27" i="5"/>
  <c r="N30" i="5"/>
  <c r="R45" i="5"/>
  <c r="R52" i="5"/>
  <c r="P52" i="5"/>
  <c r="N44" i="5"/>
  <c r="N40" i="5"/>
  <c r="N27" i="5"/>
  <c r="P53" i="5"/>
  <c r="N33" i="5"/>
  <c r="R32" i="5"/>
  <c r="R29" i="5"/>
  <c r="R35" i="5"/>
  <c r="P36" i="5"/>
  <c r="P51" i="5"/>
  <c r="N53" i="5"/>
  <c r="N36" i="5"/>
  <c r="N51" i="5"/>
  <c r="R50" i="5"/>
  <c r="R43" i="5"/>
  <c r="N28" i="5"/>
  <c r="P35" i="5"/>
  <c r="N52" i="5"/>
  <c r="P45" i="5"/>
  <c r="P43" i="5"/>
  <c r="N45" i="5"/>
  <c r="N43" i="5"/>
  <c r="P42" i="5"/>
  <c r="R57" i="5"/>
  <c r="R37" i="5"/>
  <c r="P37" i="5"/>
  <c r="N35" i="5"/>
  <c r="P29" i="5"/>
  <c r="R28" i="5"/>
  <c r="P50" i="5"/>
  <c r="N50" i="5"/>
  <c r="R31" i="5"/>
  <c r="L47" i="5"/>
  <c r="N46" i="5"/>
  <c r="L46" i="5"/>
  <c r="N42" i="5"/>
  <c r="P39" i="5"/>
  <c r="N39" i="5"/>
  <c r="N37" i="5"/>
  <c r="P32" i="5"/>
  <c r="N32" i="5"/>
  <c r="P31" i="5"/>
  <c r="N31" i="5"/>
  <c r="N29" i="5"/>
  <c r="P28" i="5"/>
  <c r="A20" i="4"/>
  <c r="Q48" i="4"/>
  <c r="I48" i="4" s="1"/>
  <c r="Q47" i="4"/>
  <c r="I47" i="4" s="1"/>
  <c r="Q30" i="4"/>
  <c r="I30" i="4" s="1"/>
  <c r="Q57" i="4"/>
  <c r="I57" i="4" s="1"/>
  <c r="Q25" i="4"/>
  <c r="I25" i="4" s="1"/>
  <c r="Q20" i="4"/>
  <c r="I20" i="4" s="1"/>
  <c r="Q60" i="4"/>
  <c r="I60" i="4" s="1"/>
  <c r="Q61" i="4"/>
  <c r="I61" i="4" s="1"/>
  <c r="Q62" i="4"/>
  <c r="I62" i="4" s="1"/>
  <c r="Q63" i="4"/>
  <c r="I63" i="4" s="1"/>
  <c r="Q64" i="4"/>
  <c r="I64" i="4" s="1"/>
  <c r="Q65" i="4"/>
  <c r="I65" i="4" s="1"/>
  <c r="Q67" i="4"/>
  <c r="I67" i="4" s="1"/>
  <c r="Q58" i="4"/>
  <c r="I58" i="4" s="1"/>
  <c r="Q55" i="4"/>
  <c r="I55" i="4" s="1"/>
  <c r="Q54" i="4"/>
  <c r="I54" i="4" s="1"/>
  <c r="Q51" i="4"/>
  <c r="I51" i="4" s="1"/>
  <c r="Q52" i="4"/>
  <c r="I52" i="4" s="1"/>
  <c r="Q53" i="4"/>
  <c r="I53" i="4" s="1"/>
  <c r="Q50" i="4"/>
  <c r="I50" i="4" s="1"/>
  <c r="Q44" i="4"/>
  <c r="I44" i="4" s="1"/>
  <c r="Q45" i="4"/>
  <c r="I45" i="4" s="1"/>
  <c r="Q46" i="4"/>
  <c r="I46" i="4" s="1"/>
  <c r="Q49" i="4"/>
  <c r="I49" i="4" s="1"/>
  <c r="Q43" i="4"/>
  <c r="I43" i="4" s="1"/>
  <c r="Q22" i="4"/>
  <c r="I22" i="4" s="1"/>
  <c r="Q15" i="4"/>
  <c r="I15" i="4" s="1"/>
  <c r="Q14" i="4"/>
  <c r="I14" i="4" s="1"/>
  <c r="Q11" i="4"/>
  <c r="I11" i="4" s="1"/>
  <c r="M22" i="4"/>
  <c r="K12" i="4"/>
  <c r="M11" i="4"/>
  <c r="K25" i="4"/>
  <c r="Q12" i="4"/>
  <c r="I12" i="4" s="1"/>
  <c r="I41" i="4"/>
  <c r="I40" i="4"/>
  <c r="I39" i="4"/>
  <c r="I38" i="4"/>
  <c r="I29" i="4"/>
  <c r="I24" i="4"/>
  <c r="K11" i="4"/>
  <c r="M13" i="4"/>
  <c r="M14" i="4"/>
  <c r="M15" i="4"/>
  <c r="M16" i="4"/>
  <c r="M17" i="4"/>
  <c r="M18" i="4"/>
  <c r="M19" i="4"/>
  <c r="M23" i="4"/>
  <c r="M26" i="4"/>
  <c r="M27" i="4"/>
  <c r="M28" i="4"/>
  <c r="M30" i="4"/>
  <c r="M31" i="4"/>
  <c r="M34" i="4"/>
  <c r="M35" i="4"/>
  <c r="K29" i="4"/>
  <c r="K30" i="4"/>
  <c r="K31" i="4"/>
  <c r="K34" i="4"/>
  <c r="K13" i="4"/>
  <c r="K14" i="4"/>
  <c r="K15" i="4"/>
  <c r="K16" i="4"/>
  <c r="K17" i="4"/>
  <c r="K20" i="4"/>
  <c r="K22" i="4"/>
  <c r="K23" i="4"/>
  <c r="K2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lapenagos</author>
  </authors>
  <commentList>
    <comment ref="B11" authorId="0" shapeId="0" xr:uid="{00000000-0006-0000-0000-000001000000}">
      <text>
        <r>
          <rPr>
            <b/>
            <sz val="8"/>
            <color indexed="81"/>
            <rFont val="Tahoma"/>
            <family val="2"/>
          </rPr>
          <t>Describa el presupuesto con el que cuenta la Oficina de Control Interno para el desarrollo de las actividades de este programa</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7" authorId="0" shapeId="0" xr:uid="{00000000-0006-0000-0200-000001000000}">
      <text>
        <r>
          <rPr>
            <sz val="11"/>
            <color rgb="FF000000"/>
            <rFont val="Calibri"/>
            <family val="2"/>
            <charset val="1"/>
          </rPr>
          <t>Escribir las Fechas en las que se encuentra programada la ejeución de  la Auditoria de acuerdo con le  Programa Anual de Auditorías en formato de fecha (DD-MM-AA) (desde - hasta)</t>
        </r>
      </text>
    </comment>
    <comment ref="Q7" authorId="0" shapeId="0" xr:uid="{00000000-0006-0000-0200-000002000000}">
      <text>
        <r>
          <rPr>
            <sz val="11"/>
            <color rgb="FF000000"/>
            <rFont val="Calibri"/>
            <family val="2"/>
            <charset val="1"/>
          </rPr>
          <t>Fecha efectiva de realización de la auditoría y/o informe de acuerdo a las evidencias, en formato (DD-MM-AA</t>
        </r>
      </text>
    </comment>
    <comment ref="R7" authorId="0" shapeId="0" xr:uid="{00000000-0006-0000-0200-000003000000}">
      <text>
        <r>
          <rPr>
            <sz val="11"/>
            <color rgb="FF000000"/>
            <rFont val="Calibri"/>
            <family val="2"/>
            <charset val="1"/>
          </rPr>
          <t>Informe si el proceso auditado suscribió Plan de Mejoramiento frente a los resultados de la auditoría</t>
        </r>
      </text>
    </comment>
    <comment ref="U7" authorId="0" shapeId="0" xr:uid="{00000000-0006-0000-0200-000004000000}">
      <text>
        <r>
          <rPr>
            <sz val="11"/>
            <color rgb="FF000000"/>
            <rFont val="Calibri"/>
            <family val="2"/>
            <charset val="1"/>
          </rPr>
          <t>Relacione las evidencias de las auditorías y/o informe, tipo de documento y fecha (ej. memorando, acta). Dichos documentos NO se requiere que los adjunte</t>
        </r>
      </text>
    </comment>
    <comment ref="V7" authorId="0" shapeId="0" xr:uid="{00000000-0006-0000-0200-000005000000}">
      <text>
        <r>
          <rPr>
            <sz val="11"/>
            <color rgb="FF000000"/>
            <rFont val="Calibri"/>
            <family val="2"/>
            <charset val="1"/>
          </rPr>
          <t>Mencione si tiene algún aspecto relevante sobre la realización de la auditoría y/o informe; sobre la suscripción del plan de mejoramiento; en caso de haber realizado la auditoría en fecha diferente a la programada, justificar la demora entre otros aspectos que considere necesarios</t>
        </r>
      </text>
    </comment>
    <comment ref="T8" authorId="0" shapeId="0" xr:uid="{00000000-0006-0000-0200-000006000000}">
      <text>
        <r>
          <rPr>
            <sz val="11"/>
            <color rgb="FF000000"/>
            <rFont val="Calibri"/>
            <family val="2"/>
            <charset val="1"/>
          </rPr>
          <t>Son aquellos que por la fecha de realización de la auditoría se encuentran en términos para presentar el plan de mejoramiento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lapenagos</author>
    <author/>
  </authors>
  <commentList>
    <comment ref="X1" authorId="0" shapeId="0" xr:uid="{00000000-0006-0000-0300-000001000000}">
      <text>
        <r>
          <rPr>
            <b/>
            <sz val="8"/>
            <color indexed="81"/>
            <rFont val="Tahoma"/>
            <family val="2"/>
          </rPr>
          <t>Escribir el añopara el cual se suscribe el PAA</t>
        </r>
        <r>
          <rPr>
            <sz val="8"/>
            <color indexed="81"/>
            <rFont val="Tahoma"/>
            <family val="2"/>
          </rPr>
          <t xml:space="preserve">
</t>
        </r>
      </text>
    </comment>
    <comment ref="B6" authorId="0" shapeId="0" xr:uid="{00000000-0006-0000-0300-000002000000}">
      <text>
        <r>
          <rPr>
            <b/>
            <sz val="8"/>
            <color indexed="81"/>
            <rFont val="Tahoma"/>
            <family val="2"/>
          </rPr>
          <t>Humano. Equipo de trabajo de la Ofician de Control Interno- Fianancieros Presupuesto Asignado
Tecnologicos Equipo de computo, sistemas de informacion, sistemas de redes y correo elctronico de la empresa</t>
        </r>
        <r>
          <rPr>
            <sz val="8"/>
            <color indexed="81"/>
            <rFont val="Tahoma"/>
            <family val="2"/>
          </rPr>
          <t xml:space="preserve">
</t>
        </r>
      </text>
    </comment>
    <comment ref="G7" authorId="0" shapeId="0" xr:uid="{00000000-0006-0000-0300-000003000000}">
      <text>
        <r>
          <rPr>
            <b/>
            <sz val="8"/>
            <color indexed="81"/>
            <rFont val="Tahoma"/>
            <family val="2"/>
          </rPr>
          <t>informaciona a 4 de febrero de 2016 por nomina.
Directivos, a alabor estudiantes y termino indefinido</t>
        </r>
        <r>
          <rPr>
            <sz val="8"/>
            <color indexed="81"/>
            <rFont val="Tahoma"/>
            <family val="2"/>
          </rPr>
          <t xml:space="preserve">
</t>
        </r>
      </text>
    </comment>
    <comment ref="B9" authorId="0" shapeId="0" xr:uid="{00000000-0006-0000-0300-000004000000}">
      <text>
        <r>
          <rPr>
            <b/>
            <sz val="8"/>
            <color indexed="81"/>
            <rFont val="Tahoma"/>
            <family val="2"/>
          </rPr>
          <t>Describa el presupuesto con eql que cuenta la Oficina de Control Interno para el desarrrolo de las actividades de este programa</t>
        </r>
        <r>
          <rPr>
            <sz val="8"/>
            <color indexed="81"/>
            <rFont val="Tahoma"/>
            <family val="2"/>
          </rPr>
          <t xml:space="preserve">
</t>
        </r>
      </text>
    </comment>
    <comment ref="I9" authorId="0" shapeId="0" xr:uid="{00000000-0006-0000-0300-000005000000}">
      <text>
        <r>
          <rPr>
            <b/>
            <sz val="8"/>
            <color indexed="81"/>
            <rFont val="Tahoma"/>
            <family val="2"/>
          </rPr>
          <t>lDescriba los recursos tecnologicos que se requiere para al ejecuion de las actividades programadas</t>
        </r>
        <r>
          <rPr>
            <sz val="8"/>
            <color indexed="81"/>
            <rFont val="Tahoma"/>
            <family val="2"/>
          </rPr>
          <t xml:space="preserve">
</t>
        </r>
      </text>
    </comment>
    <comment ref="T24" authorId="1" shapeId="0" xr:uid="{00000000-0006-0000-0300-000006000000}">
      <text>
        <r>
          <rPr>
            <sz val="11"/>
            <color rgb="FF000000"/>
            <rFont val="Calibri"/>
            <family val="2"/>
            <charset val="1"/>
          </rPr>
          <t>Fecha efectiva de realización de la auditoría y/o informe de acuerdo a las evidencias, en formato (DD-MM-AA</t>
        </r>
      </text>
    </comment>
    <comment ref="U24" authorId="1" shapeId="0" xr:uid="{00000000-0006-0000-0300-000007000000}">
      <text>
        <r>
          <rPr>
            <sz val="11"/>
            <color rgb="FF000000"/>
            <rFont val="Calibri"/>
            <family val="2"/>
            <charset val="1"/>
          </rPr>
          <t>Informe si el proceso auditado suscribió Plan de Mejoramiento frente a los resultados de la auditoría</t>
        </r>
      </text>
    </comment>
    <comment ref="W25" authorId="1" shapeId="0" xr:uid="{00000000-0006-0000-0300-000008000000}">
      <text>
        <r>
          <rPr>
            <sz val="11"/>
            <color rgb="FF000000"/>
            <rFont val="Calibri"/>
            <family val="2"/>
            <charset val="1"/>
          </rPr>
          <t>Son aquellos que por la fecha de realización de la auditoría se encuentran en términos para presentar el plan de mejoramiento</t>
        </r>
      </text>
    </comment>
    <comment ref="S30" authorId="0" shapeId="0" xr:uid="{00000000-0006-0000-0300-000009000000}">
      <text>
        <r>
          <rPr>
            <b/>
            <sz val="8"/>
            <color indexed="81"/>
            <rFont val="Tahoma"/>
            <family val="2"/>
          </rPr>
          <t>pendiente definir plan de mejoramiento</t>
        </r>
        <r>
          <rPr>
            <sz val="8"/>
            <color indexed="81"/>
            <rFont val="Tahoma"/>
            <family val="2"/>
          </rPr>
          <t xml:space="preserve">
</t>
        </r>
      </text>
    </comment>
    <comment ref="O36" authorId="0" shapeId="0" xr:uid="{00000000-0006-0000-0300-00000A000000}">
      <text>
        <r>
          <rPr>
            <b/>
            <sz val="8"/>
            <color indexed="81"/>
            <rFont val="Tahoma"/>
            <family val="2"/>
          </rPr>
          <t>PENDIENTE ESCANEAR INFOPRME CONSECUTIVO 565</t>
        </r>
        <r>
          <rPr>
            <sz val="8"/>
            <color indexed="81"/>
            <rFont val="Tahoma"/>
            <family val="2"/>
          </rPr>
          <t xml:space="preserve">
</t>
        </r>
      </text>
    </comment>
    <comment ref="S36" authorId="0" shapeId="0" xr:uid="{00000000-0006-0000-0300-00000B000000}">
      <text>
        <r>
          <rPr>
            <b/>
            <sz val="8"/>
            <color indexed="81"/>
            <rFont val="Tahoma"/>
            <family val="2"/>
          </rPr>
          <t>PENDIENTE REVISION WILLIAM</t>
        </r>
        <r>
          <rPr>
            <sz val="8"/>
            <color indexed="81"/>
            <rFont val="Tahoma"/>
            <family val="2"/>
          </rPr>
          <t xml:space="preserve">
</t>
        </r>
      </text>
    </comment>
    <comment ref="T36" authorId="0" shapeId="0" xr:uid="{00000000-0006-0000-0300-00000C000000}">
      <text>
        <r>
          <rPr>
            <b/>
            <sz val="8"/>
            <color indexed="81"/>
            <rFont val="Tahoma"/>
            <family val="2"/>
          </rPr>
          <t>PENDIENTE ESCANEAR INFOPRME CONSECUTIVO 565</t>
        </r>
        <r>
          <rPr>
            <sz val="8"/>
            <color indexed="81"/>
            <rFont val="Tahoma"/>
            <family val="2"/>
          </rPr>
          <t xml:space="preserve">
</t>
        </r>
      </text>
    </comment>
    <comment ref="M40" authorId="0" shapeId="0" xr:uid="{00000000-0006-0000-0300-00000D000000}">
      <text>
        <r>
          <rPr>
            <b/>
            <sz val="8"/>
            <color indexed="81"/>
            <rFont val="Tahoma"/>
            <family val="2"/>
          </rPr>
          <t>ESTA INTEGRADA AL ITEM 18, DESVINCULACION</t>
        </r>
      </text>
    </comment>
    <comment ref="M44" authorId="0" shapeId="0" xr:uid="{00000000-0006-0000-0300-00000E000000}">
      <text>
        <r>
          <rPr>
            <b/>
            <sz val="8"/>
            <color indexed="81"/>
            <rFont val="Tahoma"/>
            <family val="2"/>
          </rPr>
          <t>ESTA VINCULADO ALITEM 14. ADM. DE TALENTO HUMANO</t>
        </r>
        <r>
          <rPr>
            <sz val="8"/>
            <color indexed="81"/>
            <rFont val="Tahoma"/>
            <family val="2"/>
          </rPr>
          <t xml:space="preserve">
</t>
        </r>
      </text>
    </comment>
    <comment ref="O51" authorId="0" shapeId="0" xr:uid="{00000000-0006-0000-0300-00000F000000}">
      <text>
        <r>
          <rPr>
            <b/>
            <sz val="8"/>
            <color indexed="81"/>
            <rFont val="Tahoma"/>
            <family val="2"/>
          </rPr>
          <t>YA</t>
        </r>
        <r>
          <rPr>
            <sz val="8"/>
            <color indexed="81"/>
            <rFont val="Tahoma"/>
            <family val="2"/>
          </rPr>
          <t xml:space="preserve">
</t>
        </r>
      </text>
    </comment>
    <comment ref="Q51" authorId="0" shapeId="0" xr:uid="{00000000-0006-0000-0300-000010000000}">
      <text>
        <r>
          <rPr>
            <b/>
            <sz val="8"/>
            <color indexed="81"/>
            <rFont val="Tahoma"/>
            <family val="2"/>
          </rPr>
          <t>pendiente remitir a calidad y procesos</t>
        </r>
      </text>
    </comment>
  </commentList>
</comments>
</file>

<file path=xl/sharedStrings.xml><?xml version="1.0" encoding="utf-8"?>
<sst xmlns="http://schemas.openxmlformats.org/spreadsheetml/2006/main" count="1145" uniqueCount="482">
  <si>
    <t>EMPRESA DE ACUEDUCTO, ALCANTARILLADO Y ASEO DE BOGOTA</t>
  </si>
  <si>
    <t>Título de Auditoría</t>
  </si>
  <si>
    <t>Tipo de Proceso</t>
  </si>
  <si>
    <t>Coordinador de la Auditoría</t>
  </si>
  <si>
    <t>Equipo Auditor</t>
  </si>
  <si>
    <t>Cronograma</t>
  </si>
  <si>
    <t>Responsable: Líder del proceso auditado</t>
  </si>
  <si>
    <t>Estratégico</t>
  </si>
  <si>
    <t>Misional</t>
  </si>
  <si>
    <t>Facilitadores</t>
  </si>
  <si>
    <t>Evaluación y control</t>
  </si>
  <si>
    <t>Enero</t>
  </si>
  <si>
    <t>Febrero</t>
  </si>
  <si>
    <t>Marzo</t>
  </si>
  <si>
    <t>Abril</t>
  </si>
  <si>
    <t>Mayo</t>
  </si>
  <si>
    <t>Junio</t>
  </si>
  <si>
    <t>Julio</t>
  </si>
  <si>
    <t>Agosto</t>
  </si>
  <si>
    <t>Septiembre</t>
  </si>
  <si>
    <t>Octubre</t>
  </si>
  <si>
    <t>Noviembre</t>
  </si>
  <si>
    <t>Diciembre</t>
  </si>
  <si>
    <t>ID</t>
  </si>
  <si>
    <t>   PLAN DE ACCION PRIORIZACION</t>
  </si>
  <si>
    <t>X</t>
  </si>
  <si>
    <t>Gabino Hernandez, Alejandro Penagos</t>
  </si>
  <si>
    <t>Servicios de Automotores Livianos</t>
  </si>
  <si>
    <t>Faustino Chaves, Rodrigo Millan</t>
  </si>
  <si>
    <t>Gestión del sistema integrado de información empresarial</t>
  </si>
  <si>
    <t>Gabino Hernandez, William Rodriguez</t>
  </si>
  <si>
    <t>Eduardo Pinto, Gustavo Turriago</t>
  </si>
  <si>
    <t>Gestión de desarrollo organizacional</t>
  </si>
  <si>
    <t>Luz Dary Valbuena</t>
  </si>
  <si>
    <t>Eduardo Pinto, Rodrigo Millan</t>
  </si>
  <si>
    <t>Faustino Chavez, Rodrigo Millan</t>
  </si>
  <si>
    <t xml:space="preserve">Recolección de aguas residuales y lluvias a través de las redes locales y secundarias  de los sistemas sanitario y pluvial </t>
  </si>
  <si>
    <t>Eduardo Pinto, Alejandro Penagos</t>
  </si>
  <si>
    <t>Seguridad y salud en el trabajo</t>
  </si>
  <si>
    <t>William Rodriguez, Gustavo Turriago</t>
  </si>
  <si>
    <t>Jaime Garcia, Esperanza Perdomo</t>
  </si>
  <si>
    <t>Jaime Garcia</t>
  </si>
  <si>
    <t>Administración del Talento Humano</t>
  </si>
  <si>
    <t xml:space="preserve">Eva Peña, Edwar Jativa </t>
  </si>
  <si>
    <t>Adquisición Y Administración Predial</t>
  </si>
  <si>
    <t>Alejandro Penagos</t>
  </si>
  <si>
    <t>Servicio de Apoyo Logístico</t>
  </si>
  <si>
    <t>Eva Peña,Xiomara Roa</t>
  </si>
  <si>
    <t>Faustino Chavez, Eva Peña</t>
  </si>
  <si>
    <t>Desvinculación</t>
  </si>
  <si>
    <t>Maribel Roncancio, Esperanza Perdomo</t>
  </si>
  <si>
    <t>Rodrigo Millan, Faustino Chavez</t>
  </si>
  <si>
    <t>Auditoría Interna SGC</t>
  </si>
  <si>
    <t>Betha Sofia Ortiz</t>
  </si>
  <si>
    <t>Auditoría de seguimiento- Gerencia de
Planeamiento y Control - Dirección de Calidad y
Procesos - Oficina de Control Interno. PM</t>
  </si>
  <si>
    <t>Auditoría Externa - ICONTEC</t>
  </si>
  <si>
    <t xml:space="preserve">   AUDITORIAS ESPECIALES</t>
  </si>
  <si>
    <t>Ingresos Misionales de Aseo</t>
  </si>
  <si>
    <t>Maribel Roncancio, Judith Gomez</t>
  </si>
  <si>
    <t>Gestión Ambiental en Cuencas Abastecedoras</t>
  </si>
  <si>
    <t>Rodrigo Millan</t>
  </si>
  <si>
    <t xml:space="preserve">   INFOREMES DE LEY</t>
  </si>
  <si>
    <t>Arqueo Abastecimiento</t>
  </si>
  <si>
    <t>Arqueo Central de Operaciones</t>
  </si>
  <si>
    <t>Encuesta Decreto 371 de 2010</t>
  </si>
  <si>
    <t>Edwar Jativa</t>
  </si>
  <si>
    <t xml:space="preserve">luz Dary Valbuena, </t>
  </si>
  <si>
    <t>Evaluación SCI - DAFP</t>
  </si>
  <si>
    <t>Judit Gomez</t>
  </si>
  <si>
    <t>GERENTE CORPORATIVO DE PLANEAMIENTO Y CONTROL</t>
  </si>
  <si>
    <t>Evaluación SCIC - Contaduría General Nación</t>
  </si>
  <si>
    <t>Maribel Roncancio</t>
  </si>
  <si>
    <t>Derechos de Autor - Dirección Nacional de Derechos de Autor.</t>
  </si>
  <si>
    <t>Seguimiento a Planes Mejoramiento Auditorias OCIG</t>
  </si>
  <si>
    <t>Gabino Hernadez</t>
  </si>
  <si>
    <t>Eva Peña, Alejandro Penagos</t>
  </si>
  <si>
    <t>Informe Semestral Estudio Acciones de Repetición</t>
  </si>
  <si>
    <t>Faustino Chavez</t>
  </si>
  <si>
    <t>Seguimiento Plan Anticorrupción y Atención al Ciudadano 2641/12</t>
  </si>
  <si>
    <t>Gustavo Turriago</t>
  </si>
  <si>
    <t>Gabino Hernadez, Alejandro Penagos</t>
  </si>
  <si>
    <t>Seguimiento Directiva 003 de 2013 de la Alcaldía Mayor de Bogotá</t>
  </si>
  <si>
    <t>Gestión Control Procesos Judiciales a través SIPROJ WEB</t>
  </si>
  <si>
    <t>Atención al Cliente, Ley 1474 de 2011</t>
  </si>
  <si>
    <t>Gustavo Turriago, William Rodriguez</t>
  </si>
  <si>
    <t>Divulgación fomento cultura del autocontrol</t>
  </si>
  <si>
    <t>Austeridad en el Gasto Decreto 984 de 2012</t>
  </si>
  <si>
    <t>Seguimiento Ley 951 de 2005</t>
  </si>
  <si>
    <t>Gabino Hernandez</t>
  </si>
  <si>
    <t>Informe Pormenorizado del SCI Ley 1474 de 2011</t>
  </si>
  <si>
    <t>Dto Distrital 076 de 2007 y 367 de 2014 SIDEAP</t>
  </si>
  <si>
    <t>Seguimiento Implementación Dto 943 de Mayo 2014 Fase 5</t>
  </si>
  <si>
    <t>Dto Distrital 370 de 2014 Avance PGE</t>
  </si>
  <si>
    <t xml:space="preserve"> Dto Distrital 370 de 2014 Mapa Riesgos</t>
  </si>
  <si>
    <t>Dto Distrital 370 de 2014 Avance SIG</t>
  </si>
  <si>
    <t>Dto Distrital 370 de 2014 Informes OCIG</t>
  </si>
  <si>
    <t>Cargue y Verificación de la Cuenta Fiscal</t>
  </si>
  <si>
    <t>Seguimientos Controles de Advertencia</t>
  </si>
  <si>
    <t>Eva Peña</t>
  </si>
  <si>
    <t>Primer Informe de Seguimiento al Programa Anual de Auditoría del perior comprendido entre el 1 de Febrero al 31 de Julio del 2015</t>
  </si>
  <si>
    <t>Fecha programada para la realización de la auditoría y/o informe</t>
  </si>
  <si>
    <t xml:space="preserve">ETAPAS DE LA AUDITORIA </t>
  </si>
  <si>
    <t>Fecha de realización de la auditoría y/o informe</t>
  </si>
  <si>
    <t>Plan de Mejoramiento</t>
  </si>
  <si>
    <t>Evidencias</t>
  </si>
  <si>
    <t>Observaciones</t>
  </si>
  <si>
    <t>DIAS</t>
  </si>
  <si>
    <t>PRESENTACION EQUIPO AUDITOR
(AAAA-MM-DD)</t>
  </si>
  <si>
    <t>INFORME PRELIMINAR 
(AAAA-MM-DD)</t>
  </si>
  <si>
    <t>INFORME FINAL 
(AAAA-MM-DD)</t>
  </si>
  <si>
    <t>PLAN DE MEJORAMIENTO
(AAAA-MM-DD)</t>
  </si>
  <si>
    <t>SI</t>
  </si>
  <si>
    <t>NO</t>
  </si>
  <si>
    <t>En proceso</t>
  </si>
  <si>
    <t>Se encuentra en el Archivo Elecronico</t>
  </si>
  <si>
    <t xml:space="preserve">No hay un procedimiento, en donde se identifiquen  los riesgos por proceso y los riesgos por operación asociados, al manejo, administración y control del parque automotor que permita garantizar el buen uso, de manera racional, y eficaz de los vehículos y que estos sean asignados únicamente para el cumplimiento de las actividades propias de la Empresa
Dentro del Subproceso denominado “Gestión de Servicios Administrativos – Servicios de Automotores Livianos” se encuentra el Procedimiento  M4F40201P, mediante el cual se registran las características técnicas de los vehículo que adquiere la EAB-ESP, por una sola vez en el Sistema SAP, pero la caracterización no cuenta con los puntos de control, el responsables de las actividades, solo en la inicial, ni los documentos y registros correspondientes, se sugiere revisar la pertinencia del mismo.
Los indicadores solo hacen referencia al mantenimiento del parque automotor  y no hay un indicador relacionado con el uso adecuado de los mismos.
Frente a los controles que se aplicaron al uso de los vehículos livianos no se evidenció su eficacia para el uso racional. Al solicitar el informe de actividades desarrolladas para establecer la necesidad de dichos vehículos, mediante el Memorando Interno 1050001-2015-312 del 4 de mayo 2015, se remitió a esta oficina por parte del área responsable nuevamente el formato de “Autorización de salida de vehículos
No pueden utilizar accesorios que no sean originales de los vehículos
La asignación de vehículos de manera permanente a Jefes de División debe estar relacionada con las actividades propias de la Empresa.
Los documentos remitidos por el área e identificados con el código FA0602F01-01 denominado “Formato Autorización Salida de Vehículos” no se encuentran en el Listado Maestro de Documentos Internos del Sistema Integrado de Gestión, es decir no corresponden a documentos vigentes y no aportan elementos que permitan evidenciar el uso adecuado de estos recursos.
</t>
  </si>
  <si>
    <t>Se encuentra en el Archivo Elecronico y en los papeles de trabajo de la Auditoria</t>
  </si>
  <si>
    <t>No se evidencia ejercicios de autoevaluación que generen acciones de mejora en el subproceso de Gestión de Información Integrada Empresarial.
Se evidención que algunos indicadores se encontraban desactualizados situación que no permite la correspondiente toma de decisiones en caso de desviaciones del subproceso.
Se evidenció que no se cumplen estrictamente las actividades y controles de los procedimientos.</t>
  </si>
  <si>
    <t xml:space="preserve">Del resultado del ejercicio auditor realizado en la Dirección de Desarrollo Organizacional, se evidencia el cumplimiento parcial de los procedimientos, ya que algunas de las actividades descritas en los mismos no aplicaban para la muestra seleccionada. 
Se observa que la Dirección Desarrollo Organizacional ha venido realizando una gestión, la cual no se ha podido oficializar en la Empresa, como consecuencia de que el CODHE no ha sesionado. Es importante debido a la dinámica de la Empresa que los procesos y procedimientos sigan su curso normal y se mantengan actualizados para así apoyar el cumplimiento de los objetivos organizacionales.
Se encuentran actividades desarrolladas por el área, las cuales no se están documentadas formalmente como lo son:  la inclusión de disciplinas académicas en los perfiles y las actividades necesarias para la realización de la Distribución de Cargos en la Planta Global.  
Es necesario un fortalecimiento de los componentes y elementos del MECI, ya que el resultado total de la encuesta es de 3.34
</t>
  </si>
  <si>
    <t>En la  auditoría se tuvo en cuenta la gestión realizada por el área de Hidrología Básica relacionado con el procedimiento toma de datos de hidrometeorologia, aforos y calibración de estructuras hidráulicas, identificado con el código  M4FCO101P, el cual lo están realizando según los parámetros establecidos en el procedimiento en mención, se solicitó a la Gerencia de Gestión Humana proveer de recurso humano y de equipos suficientes,  para mejorar el desarrollo de las actividades del Área de Hidrología Básica.</t>
  </si>
  <si>
    <t>Se encuentra en el Archivo Electronico y en la carpeta de de la auditoria</t>
  </si>
  <si>
    <t xml:space="preserve">La auditoria se desarrolló y se encuentra en elaboración el Informe Preliminar </t>
  </si>
  <si>
    <t>Las Auditorias a la contratación de prestación de servicios y a la supervisión e interventoria (líneas 11 y 12), se unificacron. Se evidencia que la Empresa no tiene establecido un procedimiento para la contratación de prestación de servicios para que se atienda el principio de la selección objetiva, pues no se evidencia que se este efectuando una escogencia del contratista entre varias opciones, se refleja una selección dirgida solamente a una persona. Se solicitó analizar alguna forma técnica para que se de cumplimiento a las normas constitucionales y legales.  </t>
  </si>
  <si>
    <t>Producto de la revisión  de las carpetas de los contratos selecciondos se pudo evidenciar que en algunas de ellas no reposan los documentos correspondientes a los registros presupuestales, como tampoco el Balance Financiero a pesar de tener Acta de Terminación. Es importante precisar, que la información producto de la gestión de la Empresa debe garantizar la consulta oportuna de cualquier ente fiscalizador o cuidadano-</t>
  </si>
  <si>
    <t xml:space="preserve">El subproceso de Gestión de Pérdidas se limita a gestionar la defraudación de fluidos.
Para la vigencia evaluada año 2014 se observó que no existia una estructura organizacional definida para el desarrollo de la gestión en la defraudación de fluidos. Igualmente no se aplicaba de manera estricta el Manual de Defraudación oficializado con la Resolución 337 de 2009, debido en parte a que este no consideraba algunas circunstancias puntuales.
No se observó seguimiento a la gestión de los liquidadores por parte del coordinador de área de defraudación de fluidos.
</t>
  </si>
  <si>
    <t>Se encuentra en en le Archivo Electronico y en la carpeta de seguimiento</t>
  </si>
  <si>
    <t>Se realizo el seguimiento a los plan de mejoramiento de la Contraloria de Bogotá, en relacion a los hallazgos abiertos de la Direccionde Bienes raices, estableciendose compromisos entre los cuales se tiene los siguientes: aclara temas de sanciones, presentar un plan de trabajo y revision del procedimiento del impuesto predial.</t>
  </si>
  <si>
    <t xml:space="preserve">Se encuentra en el archivo Elecronico y la carpeta de la Auditoria </t>
  </si>
  <si>
    <t>El suproceso de servicios de apoyo logistico coordina la prestación de diferentes servicios a las áreas de la Empresa entre ellos los proveeduria integral, telefonia celular y casinos.
Para el periodo evaluado en el 2015 se realizaron observaciones en cada uno de los  procedimiento evaluados:
* Proveeduria Integral, el procedimiento debe ser revisado en cuanto a sus puntos de control y docuemtnos registros e igualmente se e mantiene la observación evidenciada en la Auditoria de Austeridad en el Gasto Fase I, en cuanto a la falta de controles y  filtros en los pedidos realizados por las áreas, dado que no se da una verificación con el stock de papelería y útiles con los que cuentan. 
*Telefonia Celular, no se da cumplimiento a lo estipulado en la Resolución 0927 de 2011 en cuanto a los funcionarios se les asigne lineas de celulares y que no pertenecen al nivel direcitvo, a las solicitudes debidamentes justificadas de acuerdo a las funciones a realizar y que estas solicitudes deben venir firmadas por el respectivo Gerente de Area.
* Servicio de Casino: Un incumplimiento en la labor de supervisión e interventoria por parte del funcionario asignado al no utlizar los formatos que estan estipulados en el sistema de gestión de la empresa para el desarrollo de este procedimiento.</t>
  </si>
  <si>
    <t>Se encuentra en el Archivo Electronico y en la carpeta de la Auditoria</t>
  </si>
  <si>
    <t>Informe Preliminar en revision por parte de la Jefe de la Oficina de Control Interno y Gestion</t>
  </si>
  <si>
    <t>Esta en proceso de analisis y ajustes el informe preliminar</t>
  </si>
  <si>
    <t>Se encuentra en el archivo electronico, Sistema Integrado de Gestion, implementacion MECI, Plan de Mejoramiento</t>
  </si>
  <si>
    <t xml:space="preserve">En el informe de auditoria se  identificaron hallazgos transversales a los cuales se les da tratamiento de manera institucional. </t>
  </si>
  <si>
    <t>En el informe se resalto que los procesos han evolucionado el susbsitema de Gestion, ademas han generado el 19% de planes de mejoramiento producto de otras fuentes diferentes a las de  auditorias  tales como auto evaluacion y revision de por la Direccion . Igualmente esta auditoria de seguimiento a los planes de mejoramiento se desarrolo en algunos procesos de manera conjunta con la Oficina de Control Interno.</t>
  </si>
  <si>
    <t>Se radico en las aréas objeto de la auditoría el informe Preliminar,  con el objeto de realizar la mesa de trabajo para discutir el mismo.</t>
  </si>
  <si>
    <t>Esta en proceso de realizacion de pruebas</t>
  </si>
  <si>
    <t>Se encuentra en el Archivo Electronico y en la carpeta de Arqueos</t>
  </si>
  <si>
    <t xml:space="preserve">Producto de los arqueos realizados por esta Oficina a los títulos judiciales en custodia de la Dirección Jurisdicción Coactiva, se han evidenciado debilidades en los controles y autocontroles implementados en su gestión, que no permiten conocer las acciones adelantadas para cada uno y las razones por las cuales aparecen títulos con antigüedad de más de diez (10) años. 
De otra parte, realizar la revisión de los títulos incluidos en las diferentes relaciones, que permita establecer su estado actual y proceder a adelantar las acciones necesarias para su depuración.   
</t>
  </si>
  <si>
    <t>Al realizar el arqueo no hubo observaciones</t>
  </si>
  <si>
    <t xml:space="preserve">Revisada la Resolución de reglamentación de la constitución y funcionamiento de las cajas menores de la Empresa para 2015, Resolución No.0071 del 10 de febrero de 2015, se recomienda revisar los artículos 2 y 12, con el fin de establecer la razón de ser de cada uno y así se de su estricto cumplimiento.
Artículo 2, establece los porcentajes de gasto por cada rubro y a mayo de 20015, cuando se realizó el arqueo ya había rubros cercanos al tope establecido y otros ya lo habían sobrepasado.
</t>
  </si>
  <si>
    <t>Se encuentra en el archivo Elecronico y la carpeta de seguimiento</t>
  </si>
  <si>
    <t xml:space="preserve">Una vez revisada la información relacionada con los riesgos de la EAB-ESP, la Oficina de Control Interno y Gestión, presenta las siguientes sugerencias, con el objeto de fortalecer el componente del MECI, Administración de Riesgos:
• Continuar las sensibilizaciones en cuanto a la gestión de riesgos a todas las partes interesadas en especial a la alta Gerencia.
• Es importante mantener la calidad y oportunidad de la información consignada en las matrices de riesgos de la Empresa, todos los funcionarios de la Empresa deben participar activamente del Proceso,  atender los requerimientos realizados por la Dirección Gestión de Calidad y Procesos y por la Oficina de Control Interno y Gestión.
• Es necesario que los facilitadores de la Gestión de Riesgos en cada área, repliquen a los diferentes niveles las sensibilizaciones recibidas en Administración de Riesgos, para que se apropie el conocimiento y su aplicación en todos y cada uno de las personas que laboran para la Empresa.
• Se deben crear mecanismos que permitan que cada proceso guarde la trazabilidad de sus riesgos indicando la evolución de los mismos, la efectividad de las acciones implementadas y en cuanto a los riesgos que se materializaron, cuáles fueron sus planes de contingencia y efectividad de los mismos, que riesgos se redefinieron, y cuales se eliminaron. 
• Se recomienda realizar mesas de trabajo prioritarias con las Gerencias que aún no han definido dentro de sus procesos si tienen riesgos institucionales y de corrupción.  
• Se recomienda que todos los procesos revisen el diseño de sus controles asociados a sus riesgos e identifiquen claramente la causa que controlan y su efectividad. 
• En conclusión no se logra evidenciar que para todos los procesos de la Empresa, la matriz de riesgos sea una herramienta que apoye la toma de decisiones.
</t>
  </si>
  <si>
    <t>Se encuentra en en le Archivo Electronico y en la carpeta de la auditoria</t>
  </si>
  <si>
    <t>No se tiene un procedimientpo guia para desarrollar la actividad de conciliacion de operaciones reciprocas con las diferntes entidades publicas 
No se ha socializado las políticas y procedimientos del área contable ya que si estan documentadas pero no se conocen por parte del personal de la compañía
No se ha socializado adecuadamente los indicadores de la gestión de la dirección de contabilidad por lo cual se desconoce que dentro de los acuerdos de gestión están incluidos los indicadores de gestión de la dirección de contabilidad</t>
  </si>
  <si>
    <t>El Software instalado en todos los equipos de la EAAB-ESP se encuentran debidamante licenciados</t>
  </si>
  <si>
    <t>Se encuentra el Archivo Electronico y en la carpeta de seguimiento</t>
  </si>
  <si>
    <t xml:space="preserve">Se han realizado dos seguimiento a los planes de mejoramiento de las evaluaciones realizados por la OCIG, a la fecha hay 172 hallazgos abiertos </t>
  </si>
  <si>
    <t>En la actualidad exiten 158 hallazgo, en las cuales se reiteran debillidades en temas como ejecucion del PAC, vigencias futuras y la planeacion contractual.</t>
  </si>
  <si>
    <t>El comité de Conciliacion durante el semestre reportado aprobo 28 conciliaciones por un valor de $1,846,291,184, de igual manera se estudio la pertinencia de tramitar acciones de repeticion en 12 de estos casos.</t>
  </si>
  <si>
    <t>Se evidenció cumplimiento general al Plan Anticorrupción y de Atención al Ciudadano en todas sus estrategias: Riesgos de Corrupción, Campañas de prevención y lucha contra la corrupción, Mecanismos de lucha contra la corrupción, Antitramites, Atención al Ciudadano y Rendición de Cuentas.
Algunas actividades se encontraban vencidas no terminadas al momento del seguimiento tales como: Revisión, actualización socialización y verificación de la Matriz de Riesgos de Corrupción; Implementación del Link de quejas de corrupción; adopción del Código de Ética; adopción del Modelo de Incentivos para Servidores Públicos; Rendición Individual de Cuentas por recomendación del DAFP.</t>
  </si>
  <si>
    <t xml:space="preserve">Actualmente se conforme el Comité de Gobierno en Linea en el EAB-ESP y se asignaro responsabilidades para el desarrollo de las actividades para la cual se realizan reuniones periodicas de seguimiento </t>
  </si>
  <si>
    <t>Se evidencia que en el ultimo seguimiento que la Direccion de Bienes Raices esta actualizando en el Siproj Web todos los procesos de expropiacion  que llevan los Abogados tanto interno como extenos que elaboran en esta Direccion</t>
  </si>
  <si>
    <t>El seguimiento a la Atención al Ciudadano para el segundo semestre de 2014 mostró indicadores con una tendencia estable y dentro de los parametros de ley. Sin embargo se observa que hallazgos de evaluaciones o segumientos anteriores son reiterativos como son los relacionadas con el aplicativo para el manejo de la correspondencia y la generación de factura con el consumo promedio para usuarios en reclamación. Igualmente se plantea la necesidad de incluir "Preguntas Frecuentes" en la página WEB de la Empresa en el tema de atención de PQR.
Se observa debilidad en la retroalimentación, de acuerdo con el comportamiento de las PQR, de los procesos de Atención al Cliente, asi como políticas institucionales para la centralización en la gestión de la Atención al Ciudadano.</t>
  </si>
  <si>
    <t>Se encuentra en el Archivo Elecronico y en la carpeta de seguimiento</t>
  </si>
  <si>
    <t xml:space="preserve">La encuesta se aplico  a 790 funcionarios de todos los niveles  de un total de 3300, que pertenece a una muestra de participación del 24% , los resultados obtenidos evidencian el compromiso, sentido de pertenencia y la motivación de los servidores de la Empresa para el  fortalecimiento de la cultura del autocontrol en este proceso para cada uno de los niveles, concluyendo el fortalecimiento en socializar, forltalecer el tema con alta Dirección e  inclusión a los niveles operativos 
</t>
  </si>
  <si>
    <t>Se encuentra en revision la informacion sumintrada por la Gerencia de Planemiento y Control</t>
  </si>
  <si>
    <t>Se evidenció que los funcionarios realizaron la entrega y recepción formal de los cargos, el diligenciamiento de las Actas, incluyendo además su firma y anexos correspondientes, verificacion que realiza la OCIG periodicamente</t>
  </si>
  <si>
    <t>La Dirección de Contratación y Compras reporta los contratos de prestación de servicio al SIDEAP y la Dirección De Mejoramiento De Calidad De Vida reporta los empleos información que se reportan en los términos establecido para ello</t>
  </si>
  <si>
    <t xml:space="preserve">Se realizo segumiento con corte junio 30 a las metas del plan de desarrollo de acuerdo al aplicativo de reporte de causas del la Alcadia Mayor de Bogotá,  evidenciando el avance de los diferentes proyectos que se encuentra desarrollando la EAB-ESP que pertenecen a los tres ejes seguimiento de ejecución presupuestal y ejecución fisica . </t>
  </si>
  <si>
    <t>• Es importante mantener la calidad y oportunidad de la información consignada en las matrices de riesgos de la Empresa, todos los funcionarios de la Empresa deben participar activamente del Proceso,  atender los requerimientos realizados por la Dirección Gestión de Calidad y Procesos y por la Oficina de Control Interno y Gestión.
• Se deben crear mecanismos que permitan que cada proceso guarde la trazabilidad de sus riesgos indicando la evolución de los mismos, la efectividad de las acciones implementadas y en cuanto a los riesgos que se materializaron, cuáles fueron sus planes de contingencia y efectividad de los mismos, que riesgos se redefinieron, y cuales se eliminaron. 
• Se recomienda realizar mesas de trabajo prioritarias con las Gerencias que aún no han definido dentro de sus procesos si tienen riesgos institucionales y de corrupción.  
• Se recomienda que todos los procesos revisen el diseño de sus controles asociados a sus riesgos e identifiquen claramente la causa que controlan y su efectividad. 
• En conclusión no se logra evidenciar que para todos los procesos de la Empresa, la matriz de riesgos sea una herramienta que apoye la toma de decisiones.</t>
  </si>
  <si>
    <t>se realizarón mesas de trabajo con las areas para evaluar cada uno de los elementos del subsistema con el fin de ingresar la información al aplicativo de evaluación SIG de la alcaldia Mayor de Bogotá</t>
  </si>
  <si>
    <t>se encuentra en el archivo Eletcronico</t>
  </si>
  <si>
    <t>Se carga la informacion mensualmente por la plataforma de SIVICOF, dibido a difu¿icukltades enla palataforma de la Contraloria en lcargue de la Cuenta mensual de julio de 2015, se amplio el plazo hasta el dia 19 de agosto.
En esta cuenta mendual se carga por parte de las areas responsables los siguientes informes: Presupuesta, Deuda Publica, Inversiones, Gestion y Resultados, Contratacion e ingresos</t>
  </si>
  <si>
    <t xml:space="preserve">La Oficina de Control Interno y Gestión, concluye que la audiencia se realizó bajo los parámetros que para estos eventos ha emitido el Departamento Administrativo de la Función Pública, en cuanto a metodología.
En cuanto al nivel de participación de organizaciones sociales no se tiene certeza de cuantas asistieron al no contar con un registro de asistencia.
En lo concerniente a la gestión administrativa es importante que hacia el futuro se dejen documentadas todas las decisiones que se toman al interior del grupo de apoyo para la Rendición de Cuentas.
Para lo relacionado con los espacios de interlocución con la ciudadanía, la Empresa habilitó un correo electrónico, foro en la página web y línea abierta entre otros, con los resultados señalados anteriormente.
La Estrategia de Comunicación motivó a participar a la ciudadanía utilizando para el efecto carta personalizada a los invitados, también se acudió a la publicación de avisos informativos en medios periodísticos de amplia circulación y en la página web de la entidad. 
Teniendo en cuenta que la rendición de cuentas es un espacio transmitido a través de los canales de televisión y que llega a los ciudadanos, sería importante contemplar la población con discapacidad auditiva, no se evidenció esta ayuda.
Es necesario que se formalice el proceso de rendición de cuentas a nivel de la entidad, ya que se realiza la actividad pero no se encuentra documentada.
La Empresa ha trabajado el Sistema Integrado de Gestión Social en la Dirección de Gestión Comunitaria,  el cual contiene el Modulo de Participación y Control Social, para la Rendición de Cuentas realizada, no se observa que se haya utilizado este Sistema por ejemplo en lo relacionado con las bases de datos de las partes interesadas y demás datos necesarios.  Es importante para esta Oficina conocer el avance de la Empresa en lo relacionado con este Sistema.
</t>
  </si>
  <si>
    <r>
      <rPr>
        <b/>
        <sz val="10"/>
        <color rgb="FFFF0000"/>
        <rFont val="Arial"/>
        <family val="2"/>
      </rPr>
      <t>CIRCULAR 011 DE 2015
(Enero 29)
* Seguimiento al Programa Anual de Auditoría</t>
    </r>
    <r>
      <rPr>
        <sz val="10"/>
        <color theme="1"/>
        <rFont val="Arial"/>
        <family val="2"/>
      </rPr>
      <t xml:space="preserve">
Tal como lo dispone el artículo 4° del Decreto 370 de 2014, es necesario realizar seguimiento a la gestión realizada por el Jefe de la Oficina de Control Interno o quien haga sus veces en cumplimiento del Programa Anual de Auditoría adoptado para cada una de las entidades del Distrito Capital, para lo cual se ha dispuesto la presentación de dos (2) informes semestrales, en las siguientes fechas:
Primer informe sobre la ejecución del PAA: corresponde al período comprendido </t>
    </r>
    <r>
      <rPr>
        <sz val="10"/>
        <color rgb="FFFF0000"/>
        <rFont val="Arial"/>
        <family val="2"/>
      </rPr>
      <t>entre el primero (1) de febrero y el treinta y uno (31) de julio de cada año</t>
    </r>
    <r>
      <rPr>
        <sz val="10"/>
        <color theme="1"/>
        <rFont val="Arial"/>
        <family val="2"/>
      </rPr>
      <t xml:space="preserve"> y deberá ser presentado a más tardar el </t>
    </r>
    <r>
      <rPr>
        <sz val="10"/>
        <color rgb="FFFF0000"/>
        <rFont val="Arial"/>
        <family val="2"/>
      </rPr>
      <t>quince (15) de agosto del mismo año, y</t>
    </r>
    <r>
      <rPr>
        <sz val="10"/>
        <color theme="1"/>
        <rFont val="Arial"/>
        <family val="2"/>
      </rPr>
      <t xml:space="preserve">
</t>
    </r>
    <r>
      <rPr>
        <b/>
        <sz val="10"/>
        <color theme="1"/>
        <rFont val="Arial"/>
        <family val="2"/>
      </rPr>
      <t>Segundo informe sobre la ejecución del PAA</t>
    </r>
    <r>
      <rPr>
        <sz val="10"/>
        <color theme="1"/>
        <rFont val="Arial"/>
        <family val="2"/>
      </rPr>
      <t xml:space="preserve">: corresponde al período comprendido </t>
    </r>
    <r>
      <rPr>
        <sz val="10"/>
        <color rgb="FFFF0000"/>
        <rFont val="Arial"/>
        <family val="2"/>
      </rPr>
      <t xml:space="preserve">entre el primero (1) de agosto y el treinta y uno (31) de enero </t>
    </r>
    <r>
      <rPr>
        <sz val="10"/>
        <color theme="1"/>
        <rFont val="Arial"/>
        <family val="2"/>
      </rPr>
      <t xml:space="preserve">del año siguiente y deberá ser presentado a más tardar el </t>
    </r>
    <r>
      <rPr>
        <sz val="10"/>
        <color rgb="FFFF0000"/>
        <rFont val="Arial"/>
        <family val="2"/>
      </rPr>
      <t>quince (15) de febrero de cada año.</t>
    </r>
    <r>
      <rPr>
        <sz val="10"/>
        <color theme="1"/>
        <rFont val="Arial"/>
        <family val="2"/>
      </rPr>
      <t xml:space="preserve">
</t>
    </r>
    <r>
      <rPr>
        <b/>
        <sz val="10"/>
        <color theme="1"/>
        <rFont val="Arial"/>
        <family val="2"/>
      </rPr>
      <t>El informe sobre la ejecución del PAA deberá contener</t>
    </r>
    <r>
      <rPr>
        <sz val="10"/>
        <color theme="1"/>
        <rFont val="Arial"/>
        <family val="2"/>
      </rPr>
      <t>: 1) informe sobre el cumplimiento de lo planeado versus lo ejecutado; 2) conclusiones del ejercicio de las funciones de auditoría llevadas a cabo en la entidad durante el período; 3) descripción de las acciones adelantadas por el responsable de control interno en relación con el resultado del proceso auditor y, 4) descripción de obstáculos y/u oportunidades que se presentan en la entidad para el cumplimiento de sus funciones' de control interno.</t>
    </r>
  </si>
  <si>
    <t>Primer Informe de Seguimiento al Programa Anual de Auditoría del periodo comprendido entre el 1 de Febrero al 31 de Julio del 2015</t>
  </si>
  <si>
    <t>Objetivo del Programa : Establecer el grado de avance en la implementación, mantenimiento y mejora del SIG en la EAB-ESP, a través de la ejecución de auditorías y seguimientos independientes y objetivos, identificando oportunidades de mejora que permitan el fortalecimiento de la gestión de la Empresa.</t>
  </si>
  <si>
    <t>Alcance del Programa:  Auditorías a los subprocesos priorizados, realización de los informes de ley, capacitación, asistencia a comités, atención a entes de control (CB) seguimiento a planes de acción y plan de mejoramiento institucional, y temas especiales que surjan en el transcurso de la vigencia, de acuerdo con la disponibilidad de personal de la OCIG.</t>
  </si>
  <si>
    <t>Criterios: Normograma, fichas de caracterización de los procesos, procedimientos, mapa de riesgos, indicadores, políticas de operación, planes, presupuesto y demás criterios aplicables al tema auditado.</t>
  </si>
  <si>
    <t>Recursos:
Humanos: Equipo de la Oficina de Control Interno. Auditores Internos de Calidad.
Financieros: Los asignados a la OCIG, para su funcionamiento.
Tecnológicos: Equipos disponibles el la OCIG, sistemas de información, sistemas de redes y correo electrónico de la Empresa.</t>
  </si>
  <si>
    <t>Gestión del servicio, operación, aplicaciones y comunicaciones de tecnología</t>
  </si>
  <si>
    <t>Gerente Corporativo  de Tecnología</t>
  </si>
  <si>
    <t>Gerente Gestión Humana y Administrativa</t>
  </si>
  <si>
    <t>Se encuentra en el Archivo Electrónico y en los papeles de trabajo de la Auditoria</t>
  </si>
  <si>
    <t xml:space="preserve">No hay un procedimiento, en donde se identifiquen  los riesgos por proceso y los riesgos por operación asociados, al manejo, administración y control del parque automotor que permita garantizar el buen uso, de manera racional, y eficaz de los vehículos y que estos sean asignados únicamente para el cumplimiento de las actividades propias de la Empresa
Dentro del Subproceso denominado “Gestión de Servicios Administrativos – Servicios de Automotores Livianos” se encuentra el Procedimiento  M4F40201P, mediante el cual se registran las características técnicas de los vehículo que adquiere la EAB-ESP, por una sola vez en el Sistema SAP, pero la caracterización no cuenta con los puntos de control, el responsables de las actividades, solo en la inicial, ni los documentos y registros correspondientes, se sugiere revisar la pertinencia del mismo.
Los indicadores solo hacen referencia al mantenimiento del parque automotor  y no hay un indicador relacionado con el uso adecuado de los mismos.
Frente a los controles que se aplicaron al uso de los vehículos livianos no se evidenció su eficacia para el uso racional. Al solicitar el informe de actividades desarrolladas para establecer la necesidad de dichos vehículos, mediante el Memorando Interno 1050001-2015-312 del 4 de mayo 2015, se remitió a esta oficina por parte del área responsable nuevamente el formato de “Autorización de salida de vehículos
No pueden utilizar accesorios que no sean originales de los vehículos
La asignación de vehículos de manera permanente a Jefes de División debe estar relacionada con las actividades propias de la Empresa.
Los documentos remitidos por el área e identificados con el código FA0602F01-01 denominado “Formato Autorización Salida de Vehículos” no se encuentran en el Listado Maestro de Documentos Internos del Sistema Integrado de Gestión, es decir no corresponden a documentos vigentes y no aportan elementos que permitan evidenciar el uso adecuado de estos recursos.
Se presentaron demoras en la ejecución de la Auditoria debido a que las áreas dueñas de los procesos demoraban en entregar la información
</t>
  </si>
  <si>
    <t>Gestión de Laboratorios</t>
  </si>
  <si>
    <t xml:space="preserve">Del resultado del ejercicio auditor realizado en la Dirección de Desarrollo Organizacional, se evidencia el cumplimiento parcial de los procedimientos, ya que algunas de las actividades descritas en los mismos no aplicaban para la muestra seleccionada. 
Se observa que la Dirección Desarrollo Organizacional ha venido realizando una gestión, la cual no se ha podido oficializar en la Empresa, como consecuencia de que el CODHE no ha sesionado. Es importante debido a la dinámica de la Empresa que los procesos y procedimientos sigan su curso normal y se mantengan actualizados para así apoyar el cumplimiento de los objetivos organizacionales.
Se encuentran actividades desarrolladas por el área, las cuales no se están documentadas formalmente como lo son:  la inclusión de disciplinas académicas en los perfiles y las actividades necesarias para la realización de la Distribución de Cargos en la Planta Global.  
Es necesario un fortalecimiento de los componentes y elementos del MECI, ya que el resultado total de la encuesta es de 3.34
Se presentaron demoras en la ejecución de la Auditoria debido a que las áreas dueñas de los procesos demoraban en entregar la información
</t>
  </si>
  <si>
    <t>Hidrología</t>
  </si>
  <si>
    <t>Gestión de Desarrollo Urbano</t>
  </si>
  <si>
    <t>Gerente Corporativo Servicio al Cliente</t>
  </si>
  <si>
    <t>Gestión de Compensaciones</t>
  </si>
  <si>
    <t>20/08/2015</t>
  </si>
  <si>
    <t>Se encuentra en el Archivo Electrónico y en la carpeta de  la auditoria</t>
  </si>
  <si>
    <t>contratación y compras</t>
  </si>
  <si>
    <t>Gerentes Corporativos</t>
  </si>
  <si>
    <t>18/08/2015</t>
  </si>
  <si>
    <t>Se encuentra en el Archivo Electrónico y en la carpeta de la auditoria</t>
  </si>
  <si>
    <t xml:space="preserve">Las Auditorias a la contratación de prestación de servicios y a la supervisión e interventoría (líneas 11 y 12), se unificaron. Se evidencia que la Empresa no tiene establecido un procedimiento para la contratación de prestación de servicios para que se atienda el principio de la selección objetiva, pues no se evidencia que se este efectuando una escogencia del contratista entre varias opciones, se refleja una selección dirigida solamente a una persona. Se solicitó analizar alguna forma técnica para que se de cumplimiento a las normas constitucionales y legales.  </t>
  </si>
  <si>
    <t>Supervisión e interventoría</t>
  </si>
  <si>
    <t>Producto de la revisión  de las carpetas de los contratos seleccionados se pudo evidenciar que en algunas de ellas no reposan los documentos correspondientes a los registros presupuestales, como tampoco el Balance Financiero a pesar de tener Acta de Terminación. Es importante precisar, que la información producto de la gestión de la Empresa debe garantizar la consulta oportuna de cualquier ente fiscalizador o ciudadano.</t>
  </si>
  <si>
    <t>Gestión de Perdidas</t>
  </si>
  <si>
    <t>Gerente  Corporativo Sistema Maestro</t>
  </si>
  <si>
    <t>Se encuentra en el Archivo Electrónico y en la carpeta de seguimiento</t>
  </si>
  <si>
    <t xml:space="preserve">Se encuentra en el archivo Electrónico y la carpeta de la Auditoria </t>
  </si>
  <si>
    <t xml:space="preserve">El subproceso de servicios de apoyo logístico coordina la prestación de diferentes servicios a las áreas de la Empresa entre ellos los proveeduría integral, telefonía celular y casinos.
Para el periodo evaluado en el 2015 se realizaron observaciones en cada uno de los  procedimiento evaluados:
* Proveeduría Integral, el procedimiento debe ser revisado en cuanto a sus puntos de control y documentos registros e igualmente se e mantiene la observación evidenciada en la Auditoria de Austeridad en el Gasto Fase I, en cuanto a la falta de controles y  filtros en los pedidos realizados por las áreas, dado que no se da una verificación con el stock de papelería y útiles con los que cuentan. 
*Telefonía Celular, no se da cumplimiento a lo estipulado en la Resolución 0927 de 2011 en cuanto a los funcionarios se les asigne líneas de celulares y que no pertenecen al nivel directivo, a las solicitudes debidamente justificadas de acuerdo a las funciones a realizar y que estas solicitudes deben venir firmadas por el respectivo Gerente de Área.
* Servicio de Casino: Un incumplimiento en la labor de supervisión e interventoría por parte del funcionario asignado al no utilizar los formatos que están estipulados en el sistema de gestión de la empresa para el desarrollo de este procedimiento.
Se presentaron demoras en la ejecución de la Auditoria debido a que las áreas dueñas de los procesos demoraban en entregar la información
</t>
  </si>
  <si>
    <t>Servicios de Planta Física</t>
  </si>
  <si>
    <t>Se encuentra en el Archivo Electrónico y en la carpeta de la Auditoria</t>
  </si>
  <si>
    <t xml:space="preserve">Representación Judicial y actuación administrativa </t>
  </si>
  <si>
    <t>Gerente   Jurídico</t>
  </si>
  <si>
    <t>Se encuentra en el archivo electrónico, Sistema Integrado de Gestión, implementación MECI, Plan de Mejoramiento</t>
  </si>
  <si>
    <t xml:space="preserve">En el informe de auditoría se  identificaron hallazgos transversales a los cuales se les da tratamiento de manera institucional. </t>
  </si>
  <si>
    <t>En el informe se resaltó que los procesos han evolucionado el subsistema de Gestión, además han generado el 19% de planes de mejoramiento producto de otras fuentes diferentes a las de  auditorías  tales como auto evaluación y revisión de por la Dirección . Igualmente esta auditoría de seguimiento a los planes de mejoramiento se desarrolló en algunos procesos de manera conjunta con la Oficina de Control Interno.</t>
  </si>
  <si>
    <t>Gerente Corporativo Residuos Solidos</t>
  </si>
  <si>
    <t>Ruta Escolar Colegio Ramón B Jimeno</t>
  </si>
  <si>
    <t>Colegio Ramón B Jimeno</t>
  </si>
  <si>
    <t>Revisión Estado Financiero (Auditoria Externa)</t>
  </si>
  <si>
    <t>Gerente Corporativo Financiera</t>
  </si>
  <si>
    <t>Gerente Corporativo Ambiental</t>
  </si>
  <si>
    <t>Arqueo Títulos Judiciales</t>
  </si>
  <si>
    <t>Se encuentra en el Archivo Electrónico y en la carpeta de Arqueos</t>
  </si>
  <si>
    <t xml:space="preserve">Producto de los arqueos realizados por esta Oficina a los títulos judiciales en custodia de la Dirección Jurisdicción Coactiva, se han evidenciado debilidades en los controles y autocontroles implementados en su gestión, que no permiten conocer las acciones adelantadas para cada uno y las razones por las cuales aparecen títulos con antigüedad de más de diez (10) años. 
De otra parte, realizar la revisión de los títulos incluidos en las diferentes relaciones, que permita establecer su estado actual y proceder a adelantar las acciones necesarias para su depuración
</t>
  </si>
  <si>
    <t xml:space="preserve">Revisada la Resolución de reglamentación de la constitución y funcionamiento de las cajas menores de la Empresa para 2015, Resolución No.0071 del 10 de febrero de 2015, se recomienda revisar los artículos 2 y 12, con el fin de establecer la razón de ser de cada uno y así se de su estricto cumplimiento.
Artículo 2, establece los porcentajes de gasto por cada rubro y a mayo de 20015, cuando se realizó el arqueo ya había rubros cercanos al tope establecido y otros ya lo habían sobrepasado.
</t>
  </si>
  <si>
    <t>Arqueo Tesorería</t>
  </si>
  <si>
    <t>La Veeduría Distrital no envío encuesta, cambio la metodología y los términos a través  de la Circular 009 del 15 de Julio 2015, la cual se encuentra en desarrollo, el plazo vence el 28 de agosto de los corrientes.</t>
  </si>
  <si>
    <t>Gestión de Riesgos (por Proceso, Institucionales y de Corrupción)</t>
  </si>
  <si>
    <t>Se encuentra en el archivo Electrónico y la carpeta de seguimiento</t>
  </si>
  <si>
    <t>Gerente Corporativo de Planeamiento y Control</t>
  </si>
  <si>
    <t>Se encuentra en el Archivo Electrónico y en el Archivo de Gestión</t>
  </si>
  <si>
    <t xml:space="preserve">El Sistema de Control Interno se encuentra documentado formalmente, pero es necesario la apropiación de las herramientas de gestión, por parte de la Alta Dirección y demás niveles de la Empresa.
La gestión de riesgos requiere ser atendida por los responsables de los procesos, y utilización "estratégica"  de la gestión de la Empresa.
Revisar los elementos del MECI que se actualizaron en el marco del Decreto 943 de 2014 así como los que no se revisaron.
No se ha implementado el Programa de Incentivos. 
 </t>
  </si>
  <si>
    <t>Se encuentra en le Archivo Electrónico y en la carpeta de la auditoria</t>
  </si>
  <si>
    <t xml:space="preserve">No se tiene un procedimiento guía para desarrollar la actividad de conciliación de operaciones reciprocas con las diferentes entidades públicas 
No se ha socializado las políticas y procedimientos del área contable ya que si están documentadas pero no se conocen por parte del personal de la compañía
No se ha socializado adecuadamente los indicadores de la gestión de la dirección de contabilidad por lo cual se desconoce que dentro de los acuerdos de gestión están incluidos los indicadores de gestión de la dirección de contabilidad
</t>
  </si>
  <si>
    <t>El Software instalado en todos los equipos de la EAAB-ESP se encuentran debidamente licenciados</t>
  </si>
  <si>
    <t>Se encuentra el Archivo Electrónico y en la carpeta de seguimiento</t>
  </si>
  <si>
    <t>Seguimiento a Planes Mejoramiento Auditorias Contraloría  Bogotá</t>
  </si>
  <si>
    <t>Gerente Jurídico</t>
  </si>
  <si>
    <t>Gerente Corporativo de Planeamiento Y Control</t>
  </si>
  <si>
    <t xml:space="preserve">Se evidenció cumplimiento general al Plan Anticorrupción y de Atención al Ciudadano en todas sus estrategias: Riesgos de Corrupción, Campañas de prevención y lucha contra la corrupción, Mecanismos de lucha contra la corrupción, Anti tramites, Atención al Ciudadano y Rendición de Cuentas.
Algunas actividades se encontraban vencidas no terminadas al momento del seguimiento tales como: Revisión, actualización socialización y verificación de la Matriz de Riesgos de Corrupción; Implementación del Link de quejas de corrupción; adopción del Código de Ética; adopción del Modelo de Incentivos para Servidores Públicos; Rendición Individual de Cuentas por recomendación del DAFP.
</t>
  </si>
  <si>
    <t>Seguimiento Estrategia de Gobierno en Línea Dto 2573/14</t>
  </si>
  <si>
    <t>Gerente Corporativo De Planeamiento y Control</t>
  </si>
  <si>
    <t xml:space="preserve">Como se ha señalado en varios escenarios, el SCI en la EAB-ESP se encuentra documentado, pero es necesaria la apropiación de los diferentes elementos en el quehacer institucional. Se requiere el compromiso de la alta dirección para fortalecimiento del control interno.
En la actualización del MECI 2014, quedaron elementos pendientes de ajustes o desarrollo que a la fecha no se ha evidenciado avances importantes.
Finalmente, esta Oficina sugiere que se le de relevancia y mayor difusión al Sistema de Control Interno.
</t>
  </si>
  <si>
    <t xml:space="preserve">Se cumplió con cada una de las fases para la actualización del MECI de acuerdo con lo establecido en el Decreto 943 de 2014, pero es necesario revisar los elementos del sistema y establecer su aplicación y uso en la gestión de la Empresa.
Quedaron elementos del MECI sin actualizar los cuales se encuentran en el Plan de Mejoramiento.
</t>
  </si>
  <si>
    <t>Gerentes Corporativos - Responsables Subsistemas</t>
  </si>
  <si>
    <t xml:space="preserve">Es importante mantener la calidad y oportunidad de la información consignada en las matrices de riesgos de la Empresa, todos los funcionarios de la Empresa deben participar activamente del Proceso,  atender los requerimientos realizados por la Dirección Gestión de Calidad y Procesos y por la Oficina de Control Interno y Gestión.
Se deben crear mecanismos que permitan que cada proceso guarde la trazabilidad de sus riesgos indicando la evolución de los mismos, la efectividad de las acciones implementadas y en cuanto a los riesgos que se materializaron, cuáles fueron sus planes de contingencia y efectividad de los mismos, que riesgos se redefinieron, y cuales se eliminaron. 
Se recomienda realizar mesas de trabajo prioritarias con las Gerencias que aún no han definido dentro de sus procesos si tienen riesgos institucionales y de corrupción.  
Se recomienda que todos los procesos revisen el diseño de sus controles asociados a sus riesgos e identifiquen claramente la causa que controlan y su efectividad. 
En conclusión no se logra evidenciar que para todos los procesos de la Empresa, la matriz de riesgos sea una herramienta que apoye la toma de decisiones.
</t>
  </si>
  <si>
    <t>se realizaron mesas de trabajo con las áreas para evaluar cada uno de los elementos del subsistema con el fin de ingresar la información al aplicativo de evaluación SIG de la alcaldía Mayor de Bogotá</t>
  </si>
  <si>
    <t>Jefe Oficina de Control Interno y Gestión</t>
  </si>
  <si>
    <t xml:space="preserve">Se envió a la Secretaría General  la relación de informes elaborados por la OCIG durante el primer semestre de 2015.  Reportados 31 informes. </t>
  </si>
  <si>
    <t>Seguimiento Mecanismos Participación Ciudadana</t>
  </si>
  <si>
    <t>PRESENTACION EQUIPO AUDITOR
(DD-MM-AAAA)</t>
  </si>
  <si>
    <t>INFORME PRELIMINAR 
(DD-MM-AAAA)</t>
  </si>
  <si>
    <t>INFORME FINAL 
(DD-MM-AAAA)</t>
  </si>
  <si>
    <t>PLAN DE MEJORAMIENTO
(DD-MM-AAAA)</t>
  </si>
  <si>
    <r>
      <t xml:space="preserve">Jaime Garcia, </t>
    </r>
    <r>
      <rPr>
        <sz val="10"/>
        <color rgb="FFFF0000"/>
        <rFont val="Calibri"/>
        <family val="2"/>
      </rPr>
      <t>Esperanza Perdomo</t>
    </r>
  </si>
  <si>
    <r>
      <rPr>
        <sz val="10"/>
        <color rgb="FFFF0000"/>
        <rFont val="Calibri"/>
        <family val="2"/>
      </rPr>
      <t>Norberto Ribero Caden</t>
    </r>
    <r>
      <rPr>
        <sz val="10"/>
        <color rgb="FF000000"/>
        <rFont val="Calibri"/>
        <family val="2"/>
      </rPr>
      <t>a, Esperanza Perdomo</t>
    </r>
  </si>
  <si>
    <t>Se evidenció que para los procedimientos relacionados con Cuotas Partes Pensionales por Cobrar y por Pagar, se encuentran dos  procedimientos con el mismo objetivo para dos subprocesos diferentes, estos son “Desvinculación y Gestión de Compensaciones” observando que no se da cumplimiento a lo establecido en la Norma Técnica de Calidad para la Gestión Pública NTCGP 1000:2009 en el Numeral 4.2.3 Control de Documentos. 
Se observó que para las actividades críticas de los procedimientos relacionados con cuotas partes pensionales por cobrar y por pagar, no se describen los controles que se realizan. 
La directriz no da claridad en la forma de proceder para llevar a cabo las mesas de trabajo con las diferentes entidades, se recomienda revisar la redacción de esta política,
La Dirección de Compensaciones no  está dando cumplimiento estricto a la política de pagos de cuotas partes pensionales establecida en el procedimiento.
Al verificar el registro contable de la causación de cuotas partes por pagar en lo corrido de la vigencia 2015, se observa que para el mes de septiembre fue registrado en SAP un valor diferente al reportado por la Dirección de Compensaciones.
Se recomienda a la Dirección de Contabilidad, en su rol de orientadores ante las diferentes áreas de la Empresa sobre los registros contables de las diferentes operaciones que se realizan, indicar a la Dirección de Compensaciones la forma de registrar las cuotas partes por pagar según las prácticas contables adecuadas, con el fin de tener una información útil y oportuna en el momento que se requiera. 
Para el pago de las cuotas partes el soporte de giro es un oficio interno firmado por la Gerente de Gestión Humana y copia de la liquidación realizada por el área de Compensaciones, la cual es presentada en hoja blanca sin logotipo de la EAB-ESP, sin firma alguna que avale la información allí contenida y sin código de formato, incumpliendo con el Sistema de Calidad adoptado por la Empresa.</t>
  </si>
  <si>
    <t> Realizadas las verificaciones programadas para esta evaluación, se evidencio que la implementación del Sistema de Control Interno en el área a pesar de haber alcanzado una calificación de aceptable, se deben adelantar las acciones necesarias para fortalecer algunos elementos que se situaron en el rango de regular, tales como: Modelo de Operación por Procesos, Autoevaluación del Control y Gestión e Información y Comunicación Interna y realizar una sensibilización a todos los trabajadores sobre la importancia y beneficio de su implementación, para el logro de los objetivos del área. 
 Respecto al seguimiento a las acciones adelantadas por la EAB-ESP, frente a algunas de las observaciones y recomendaciones realizadas por la firma auditora, es responsabilidad de la Empresa atenderlas con la mayor celeridad e implementar las acciones de mejora que permitan subsanarlas y prevenir su ocurrencia. 
 La Dirección de Contabilidad debe dar a conocer el informe de la firma auditora a todas las áreas de origen encargadas de la contabilización de las cuentas observadas, incluyendo Aguas de Bogotá, relacionada con algunas observaciones.  Adicionalmente, documentar las acciones adelantadas producto de los seguimientos realizados.
 Producto del seguimiento realizado no se evidencia que las gestiones adelantadas por la Empresa, para la recuperación de dineros que adeudan a la EAB-ESP, hayan logrado resultados efectivos. 
 Con relación al comportamiento de las cuentas contables seleccionadas del Balance General con corte a diciembre 31 de 2014 y marzo 31 de 2015, se considera que en cabeza de la Dirección de Contabilidad, se reclasifiquen  los valores registrados en la cuenta de Estudios y Proyectos, se depuren la cuenta de Retención sobre Contratos por concepto de retención del 5% y se cierren las partidas de años anteriores y se implemente políticas para evitar que dichas partidas queden abiertas, por concepto de Venta de agua en bloque a Carrotanque; lo anterior con el fin de que los registros contables se ajusten para la implementación a partir de enero de 2016, de las Normas internacionales de Información Financiera (NIIF).</t>
  </si>
  <si>
    <t>Diciembre: - El consecutivo de los formatos de inscripción a giro electrónico, estaban mal numerados por lo que se realizó Acta aclaratoria. De otra parte se debe legalizar el formato de inscripción ante la dirección de Calidad y Procesos para su incorporación al Sistema Integrado de Gestión de la Empresa.
- Revisado el físico de los títulos valores que reposan en la caja fuerte de Pagaduría, se encontró el título de la Empresa de Energía de Bogotá, acciones suscritas 1.339.700, por valor de $ 71.807.920, acompañado de  certificación de DECEVAL del 15-12-2014. Al verficar el reporte de Portafolio por depositante de DECEVAL, se evidencia que se relacionan 553.600 acciones de la EEB, faltando incluir en dicho inventario 786.100 acciones, las cuales se encuentran debidamente certificadas en el oficio de DECEVAL ENT-14-088214. Se solicitó a la Dirección de Tesorería adelantar las acciones pertinentes ante DECEVAL y a la EEB S.A. ESP, para que en el reporte de Tesorería "Inventario por Depositante" de DECEVAL S.A., figuren la totalidad de acciones (1.339.700).</t>
  </si>
  <si>
    <t xml:space="preserve"> Es importante mencionar que a pesar de las recomendaciones efectuadas por esta Oficina en informes de seguimientos realizados en vigencias anteriores, relacionadas con el ajuste de la Resolución 0927 del 30 de noviembre de 2011, que no incluye todos los aspectos establecidos en la normatividad vigente, aún no han sido tomadas en cuenta.
 Revisada la Resolución se observa que se establecen algunos controles y responsabilidades en cuanto a autorizaciones e informes detallados a presentar mensualmente, que requieren ser fortalecidos, como los mencionados para las horas extras, uso de vehículos oficiales, suministro de combustibles, asignación de celulares, servicios de impresión y fotocopiado y eventos especiales, que garanticen la ejecución de los recursos destinados a estos gastos con eficiencia, economía y eficacia.
 No se esta dando cumplimiento en su totalidad a la normatividad vigente, tanto interna como externa, en lo relacionado con austeridad del gasto, por cuanto como se expreso se definió una política dentro de la cual se establecieron unos techos de gasto, los cuales se sobrepasaron en casos como como horas extras, honorarios, dotación, combustibles, lubricantes y llantas y específicamente promoción institucional que aumentaron, este último rubro en un 25% a costa de la disminución en la inversión en el 28%.
 La Resolución 927 de 2011 incluye en varios de sus artículos excepciones las cuales se han convertido en regla general para la toma de decisiones.
 Es importante hacer mención al resultado de la auditoria realizada por esta Oficina al “Servicio Automotores Livianos”, producto de la cual se evidenciaron situaciones que fueron puestas en conocimiento del área responsable para que se implementarán las acciones de mejora necesarias que permitieran el manejo y control efectivo del parque automotor liviano de la Empresa, que afecta directamente varios de los rubros y medidas a implementar relacionadas con la austeridad del gasto y el uso racional de los recursos. 
Entre las situaciones evidenciadas están: Falta de un procedimiento en donde se identifiquen los riesgos por proceso y los riesgos por operación asociados, al manejo, administración y control del parque automotor que permita garantizar el buen uso, de manera racional, y eficaz de los vehículos y su asignación únicamente para el cumplimiento de las actividades propias de la Empresa. Controles en la asignación de vehículos de manera permanente a Jefes de División. Adicionalmente, los indicadores con que cuenta solo hacen referencia al mantenimiento del parque automotor, no hay uno relacionado con el uso adecuado de los mismos.
</t>
  </si>
  <si>
    <t>Con base en la verificación efectuada en tema de indicadores en el proceso de Gestion de Monitoreo y Operaciones y Gestion de Catalogo y Acuerdos de Niveles de Servicio en los cuales se  establece la disponibilidad de los sistemas informaticos es necesario retroalimentar el indicador de la Direccion de Servicios de Informatica con la informacion que genera la heramienta BMC. 
De acuerdo con lo observado en entrevista con trabajadores de la Dirección de Servcios de Informatica, el código de conducta  no es de conocimiento general, se recomienda su divulgación en concordancia con el elemento de control “Acuerdos, Compromisos y Protocolos Éticos”, el cual se encuentra disponible a través del nomograma de la Empresa.</t>
  </si>
  <si>
    <t xml:space="preserve">No se evidenció ejercicios de autoevaluación que generen acciones de mejora en el subproceso de Gestión de Información Integrada Empresarial.
Se evidenció que algunos indicadores se encontraban desactualizados situación que no permite la correspondiente toma de decisiones en caso de desviaciones del subproceso.
Se evidenció que no se cumplen estrictamente las actividades y controles de los procedimientos.
No se evidenció la existencia de un mecanismo efectivo que permita evaluar permanentemente la satisfacción de los clientes respecto a los servicios atendidos y que genere insumos para el seguimiento y mejoramiento correspondiente.
No se garantiza que todos  los requerimientos atendidos tengan un seguimiento bilateral que permitan conlleve al cumplimiento de los objetivos trazados.
Se presentaron demoras en la ejecución de la Auditoria debido a que las áreas dueñas de los procesos no entregaron la información a tiempo.
</t>
  </si>
  <si>
    <t xml:space="preserve">La definición de los indicadores existentes, no corresponde con la esencia de lo que pretender evaluar, no se evidenció revisión en la pertinencia de los mismos.
No se evidenció un mecanismo formal para la realización de ejercicios de autoevaluación a la gestión que permita tomar correctivos necesarios en casos de desviación.
No se cumple el numeral 14 del Artículo 31 del Acuerdo 11 de 2013, en cuanto a la realización de auditorías a todos los contratistas en la aplicación al Sistema Integrado de Gestión en Seguridad Industrial y Salud en el Trabajo por parte dela División Salud Ocupacional.
No se cuenta con un plan  de trabajo (planificación, cronograma, estructuración de acciones, metas, etc.) que garantice la implementación real y efectiva del Sistema de Seguridad y Salud en el Trabajo (SG-SST) conforme  al Decreto 1443 de 2014.
No se identificó que se hayan contemplado  o definido en forma clara riesgos estratégicos, operativos, de cumplimiento legal que puedan afectar el objetivo del Proceso desde la perspectiva de los 2 procedimientos evaluados. 
No hay seguimiento posterior ni algún mecanismo que permita evaluar si las acciones correctivas y preventivas realizadas  en casos de accidentes generaron valor.
</t>
  </si>
  <si>
    <t xml:space="preserve">El subproceso de Gestión de Pérdidas se limita a gestionar la defraudación de fluidos.
Para la vigencia evaluada año 2014 se observó que no existía una estructura organizacional definida para el desarrollo de la gestión en la defraudación de fluidos. Igualmente no se aplicaba de manera estricta el Manual de Defraudación oficializado con la Resolución 337 de 2009, debido en parte a que este no consideraba algunas circunstancias puntuales.
No se observó seguimiento a la gestión de los liquidadores por parte del coordinador de área de defraudación de fluidos.
</t>
  </si>
  <si>
    <t xml:space="preserve">El seguimiento a la Atención al Ciudadano para el segundo semestre de 2014 mostró indicadores con una tendencia estable y dentro de los parámetros de ley. Sin embargo se observa que hallazgos de evaluaciones o seguimientos anteriores son reiterativos como son los relacionadas con el aplicativo para el manejo de la correspondencia y la generación de factura con el consumo promedio para usuarios en reclamación. Igualmente se plantea la necesidad de incluir "Preguntas Frecuentes" en la página WEB de la Empresa en el tema de atención de PQR.
Se observa debilidad en la retroalimentación, de acuerdo con el comportamiento de las PQR, de los procesos de Atención al Cliente, así como políticas institucionales para la centralización en la gestión de la Atención al Ciudadano.
El seguimiento para el primer semestere de 2015, se evidenció en cuanto a las PQR de Aseo no se cumple estrictamente la Resolución 365 de 2013  expedida por la UAESP en cuanto a la trazablidad de la recepción y trámite de PQR y solicitudes.No se evidenció un número único que permita el seguimiento de las PQR.
La pagina web en el mes de marzo se encontraba funcionando correctamente, sin embargo en el mes de noviembre presentaba inconvenientes para la recepción de PQR.
Pasados 8 meses de la terminación del contrato 2-10-26500-1559-2013 no ha sido posible la implementación de la solución documental de correo interno y externo de la Empresa.
Permanece el hallazgo sobre la no generación de la factura con consumo por promedio para las cuentas en proceso de reclamación.
</t>
  </si>
  <si>
    <t xml:space="preserve">Se identificó a través del resultado de las encuestas MECI-OCIG la necesidad de fortalecer el conocimiento de los elementos de control del MECI en desarrollo del Subproceso, incluyendo la divulgación  e  interiorización  de  la  Resolución 0164 de 2015 en todos los niveles de la DST.
Se evidencio que   la  tercera parte del personal del Laboratorio de Aguas corresponde a personal con contrato a término indefinido, lo  que  puede conllevar a  afectar la acreditación por no contar con personal suficientemente entrenado,  es  necesario  tomar las medidas necesarias en conjunto con la Gerencia Corporativa de Gestión Humana para solventar este inconveniente.
Es necesario analizar los tiempos de  retención documental y proceder a efectuar las transferencias documentales del caso de acuerdo con el cronograma de traslado de documentos del archivo de la Dirección al archivo general por parte de la DST.
</t>
  </si>
  <si>
    <t>Es importanela acutalizacion delos procedimientos, pues se evidencia que en varias de las actividades no tien puntos de control , de igual forma foralecer el Sistema de Control Interno en la Direccion de Apoyo Tecnico</t>
  </si>
  <si>
    <t>Se realizó el seguimiento a los plan de mejoramiento de la Contraloría de Bogotá, en relación a los hallazgos abiertos de la Dirección de Bienes raíces, estableciéndose debilidades en el cumplimiento de las actividades propuestas con la contraloria</t>
  </si>
  <si>
    <t xml:space="preserve">La encuesta se aplicó  a 790 funcionarios de todos los niveles  de un total de 3300, que pertenece a una muestra de participación del 24% , los resultados obtenidos evidencian el compromiso, sentido de pertenencia y la motivación de los servidores de la Empresa para el  fortalecimiento de la cultura del autocontrol en este proceso para cada uno de los niveles, concluyendo el fortalecimiento en socializar, fortalecer el tema con alta Dirección e  inclusión a los niveles operativos 
Se han realizado charlas de sensibilización en las zonas 1 y 4 al personal operativo y administrativo
</t>
  </si>
  <si>
    <t xml:space="preserve">Dentro de la evaluación realizada, se observa que la Dirección Gestión de Compensaciones realiza las actividades de liquidación para el pago de la nómina de activos y pensionados, sus respectivos descuentos y pagos a terceros dentro del marco normativo vigente y de forma oportuna.
Algunas de las actividades realizadas en el área se ejecutan de manera manual como se describe en este informe, a pesar de que el sistema SAP lo pueda calcular automáticamente, esto se debe en algunos casos a la fecha en que se recepciona la novedad, es necesario verificar dichas novedades y fortalecer las políticas de operación del procedimiento.
Se evidencian actividades de liquidación  que el sistema no calcula automáticamente y que requieren un alto componente de trabajo manual, lo cual puede conllevar a errores involuntarios en el desarrollo del proceso, es importante analizar dichas actividades y construir estrategias que permitan menos probabilidad de error en los mismos.
Se observa que algunas áreas no cumplen con el cronograma establecido para el reporte de las novedades y en otros casos los funcionarios no cumplen con la entrega oportuna de la información como en el caso de incapacidades e informes de comisiones de servicio, al área de Compensaciones como se señala en el desarrollo del informe.
Es necesaria la depuración pronta de los recursos recibidos por parte de terceros relacionados con el recobro de incapacidades. 
Se evidencio que el área se encuentra en la actualización de sus procedimientos, ifus y demás guías para el desarrollo de sus actividades, en este punto es importante formalizar toda la documentación de manera prioritaria.  
</t>
  </si>
  <si>
    <t xml:space="preserve">Una vez revisada la información relacionada con los riesgos de la EAB-ESP, la Oficina de Control Interno y Gestión, presenta las siguientes sugerencias, con el objeto de fortalecer el componente del MECI, Administración de Riesgos:
• Fortalecer la claridad conceptual en lo relacionado con lo que es un riesgo, una causa, una consecuencia y un control.
• Analizar el riesgo en cuanto a su impacto y probabilidad de ocurrencia basados en información verificable y que la misma soporte la calificación otorgada.
• Mantener la calidad y oportunidad de la información consignada en las matrices de riesgos de la Empresa.
• Todos los funcionarios de la Empresa deben participar activamente del Proceso,  atender los requerimientos realizados por la Dirección Gestión de Calidad y Procesos y por la Oficina de Control Interno y Gestión.
• Es necesario que los facilitadores de la Gestión de Riesgos en cada área, repliquen a los diferentes niveles las sensibilizaciones recibidas en Administración de Riesgos, para que se apropie el conocimiento y su aplicación en todos y cada uno de las personas que laboran para la Empresa.
• Documentar por parte de cada proceso la trazabilidad de sus riesgos indicando la evolución de los mismos, la efectividad de las acciones implementadas y en cuanto a los riesgos que se materializaron, cuáles fueron sus planes de contingencia, que riesgos se redefinieron, y cuales se eliminaron. 
• Se recomienda realizar seguimiento a los riesgos institucionales y de corrupción por parte de la Alta Gerencia, con una periodicidad mínima de 3 veces en el año. 
• Robustecer los procesos de comunicación de la Gestión de Riesgos en la Empresa y partes interesadas.
• Fortalecer la gestión de riesgos en la Empresa con el fin de lograr que la matriz de riesgos sea una herramienta que apoye la toma de decisiones.
</t>
  </si>
  <si>
    <t xml:space="preserve">La Oficina de Control Interno y Gestión, concluye que la audiencia se realizó bajo los parámetros que para estos eventos ha emitido el Departamento Administrativo de la Función Pública, en cuanto a metodología.
En cuanto al nivel de participación de organizaciones sociales no se tiene certeza de cuantas asistieron al no contar con un registro de asistencia.
En lo concerniente a la gestión administrativa es importante que hacia el futuro se dejen documentadas todas las decisiones que se toman al interior del grupo de apoyo para la Rendición de Cuentas.
Para lo relacionado con los espacios de interlocución con la ciudadanía, la Empresa habilitó un correo electrónico, foro en la página web y línea abierta entre otros, con los resultados señalados anteriormente.
La Estrategia de Comunicación motivó a participar a la ciudadanía utilizando para el efecto carta personalizada a los invitados, también se acudió a la publicación de avisos informativos en medios periodísticos de amplia circulación y en la página web de la entidad. 
Teniendo en cuenta que la rendición de cuentas es un espacio transmitido a través de los canales de televisión y que llega a los ciudadanos, sería importante contemplar la población con discapacidad auditiva, no se evidenció esta ayuda.
Es necesario que se formalice el proceso de rendición de cuentas a nivel de la entidad, ya que se realiza la actividad pero no se encuentra documentada.
La Empresa ha trabajado el Sistema Integrado de Gestión Social en la Dirección de Gestión Comunitaria,  el cual contiene el Modulo de Participación y Control Social, para la Rendición de Cuentas realizada, no se observa que se haya utilizado este Sistema por ejemplo en lo relacionado con las bases de datos de las partes interesadas y demás datos necesarios.  Es importante para esta Oficina conocer el avance de la Empresa en lo relacionado con este Sistema.
Durante el año 2015 no se evidencio rendición de cuentas como la realizada en Diciembre del 2014
</t>
  </si>
  <si>
    <t>En la gestión de permisos se evidencio la falta de cumplimiento en los terminos requeridos por los sindicato de la Empresa para solicitar los permisos sindicales e igualmente no estan debidamente justificados la solicitud de dichos permisos.</t>
  </si>
  <si>
    <t>El Comité de Conciliación durante el semestre reportado aprobó 28 conciliaciones por un valor de $1.846.291.184.oo, de igual manera se estudió la pertinencia de tramitar acciones de repetición en 12 de estos casos.
Para el segundo informe y de acuerdo con la información contenida en el formato suministrado, el Comité de Conciliación durante el semestre reportado, aprobó 9 conciliaciones por valor de $ 28.978.274.937.oo.
Frente al vencimiento de plazos, la Oficina de Control Interno y Gestión evidencia la falta de seguimiento y control por parte de las áreas responsables de garantizar la gestión oportuna y eficaz frente a la salvaguarda de los recursos comprometidos en los diferentes procesos legales en los cuales se involucre a la Empresa.
Nuevamente se reitera al Comité de Conciliación, su deber de iniciar las acciones de repetición de conformidad con lo ordenado por el artículo 4 de la Ley 678 de 2001, en aquellos casos en los cuales a la Empresa se le generen costos por concepto de condenas, conciliaciones o de cualquier otra forma de terminación de conflictos.</t>
  </si>
  <si>
    <t>En virtud de la Circular No. 139 de 2015, de la Secretaría General de la Alcaldía Mayor de Bogotá se presentó un informe del estado de los controles de advertencia que se encontraban abiertos en la EAB-ESP, con corte a 30 de octubre de 2015.</t>
  </si>
  <si>
    <t xml:space="preserve">Se realizó el seguimiento a las metas del Plan de desarrollo “Bogotá Humana” 2012-2016, con corte a 30 de septiembre de 2015, a los ejes 2 y 3 “Un territorio que enfrenta el cambio climático y se ordena alrededor del agua y Una Bogotá que defiende y fortalece lo público”, respectivamente, habiéndose selecciona para el seguimiento los proyectos:
Proyecto 68: “Construcción de redes de las empresas de servicios públicos asociados a la infraestructura vial”, evidenciándose que la Empresa realizó 72.3 kilómetros de redes troncales, matices, secundarias y locales de los 70 kilómetros programados.
Proyecto 55: “Fortalecimiento administrativo y operativo empresarial-gestión” se evidenció un avance del 85% en la implementación del sistema Integrado de Gestión.
</t>
  </si>
  <si>
    <t xml:space="preserve">Se están aplicando los lineamientos de la Directiva 03 por parte de las áreas correspondientes.
Se cuenta con el contrato No. 1-05-11500-00203-2014 entre la EAB-ESP y la empresa de vigilancia y seguridad privada, cuyo objeto principal establece “proteger y custodiar las personas, las operaciones y el patrimonio en todas las sedes de la Empresa".
Los riesgos sobre los activos de la entidad resgitran controles y planes de tratamiento, sin embargo el área encargada manifiesta que entra en un proceso de reidentificación de los mismos.
La Empresa a través del contrato de seguridad, cuenta con controles de seguridad en los puntos de obras y almacén.
En el Acuerdo de Gestión suscrito para la vigencia 2015 por la Dirección de Activos fijos se programó en el proyecto   GESTIÓN DE SERVICIOS ADMINISTRATIVOS / GESTIÓN DE ACTIVOS FIJOS, las siguientes actividades:  31F01E12M4FA04.1 - 14710 INVENTARIO, COMPONETIZACIÓN Y AVALÚO PARA EFECTOS DE IMPLEMENTACIÓN DE LAS NORMAS NIIF, y 31F01E12M4FA04.2 - ACTUALIZACIÓN DE LA BASE DE PROPIEDAD PLANTA Y EQUIPO E INVENTARIO Y DESARROLLO DE LAS ACTIVIDADES REQUERIDAS POR EL PROYECTO NIIF PARA LA IMPLEMENTACIÓN EN SAP.  Las fechas para culminar su ejecución se encuentran previstas para el mes de noviembre y diciembre de la presente vigencia, fecha en la cual se realizará el seguimiento correspondiente.
En los contratos que se suscriben quedan claramente detalladas las obligaciones relacionadas con la custodia de bienes y las responsabilidades del contratista
La Dirección de seguros con la asesoría de los corredores de seguros  realizó los análisis y estudios necesarios para la  adecuada contratación de las pólizas que amparen los bienes e intereses de propiedad de la EAB ESP y de los que sea o llegare a ser legalmente responsable. 
</t>
  </si>
  <si>
    <t>Se realizaron dos informes en el año 2015 respecto a la Ley 951 de 2005 "entrega de cargos".
- En el primer semestre se evidenció que los funcionarios realizaron la entrega y recepción formal de los cargos, exepto la entrega del cargo de Director Operativo de la Dirección Comunitaria perteneciente a la Gerencia de  Corporativa de Servicio al Cliente se presentó un retraso de 2 días hábiles  para la entrega del Informe de Gestión del funcionario y para la entrega del cargo de Director Administrativo de la Gerencia de Gestión Humana y administrativa se incumplió con el tiempo establecido por el artículo 4 de la ley 951 ya que el acta de informe de gestión se rindió a los 16 días hábiles. 
- En el segundo semestre Se evidenció que los funcionarios realizaron la entrega y recepción formal de los cargos, el diligenciamiento de las actas, incluyendo además su firma y anexos correspondientes.</t>
  </si>
  <si>
    <t xml:space="preserve">El proceso 11001333400420150011600 fue rechazado por no haber sido subsanado.
Dentro del proceso 11001333400620140021600, la demanda es rechazada por caducidad de la acción.
Respecto a los registros en la página de Siptoj-web y la página de la rama judicial, no coinciden las fechas de su inicio, no se registran las actuaciones relevantes, en algunos casos no coinciden los trámites registrados, los registros no se hacen de manera oportuna ni consecuente.
En las carpetas revisadas no se encontraron todas las actuaciones efectuadas dentro de los procesos.
Los indicadores revisados no permiten medir la gestión del proceso auditado. </t>
  </si>
  <si>
    <t>La oportunidad en las atenciones a los servicios solicitados mediante aviso SAP, presentan un rezago que se fue incrementando hacia los meses de abril y mayo, lo cual se originó principalmente por la demora en el proceso del contrato de ferretería.
 Es de vital importancia que se culmine con el proceso de inventario de la totalidad de las instalaciones de la Empresa para que se implemente un plan de mantenimiento preventivo para las mismas, dado el deterioro que se evidencia en las visitas realizadas en especial a las plantas de tratamiento.
 Igualmente se revisaron las políticas de operación y estas se vienen cumpliendo.
No se están utilizando los formatos establecidos en el procedimiento (cronograma anual de inspección a planta física e inspección planta física)
 En las visitas adelantadas a algunas instalaciones se observa un deterioro, por lo que se debe priorizar la intervención, dada la importancia de las mismas (plantas de tratamiento).
 En cumplimiento de la actividad establecida en el procedimiento de Administración de Riesgos M4EE0505P, se realizó la revisión a la matriz de que aparece colgada en el Archivo Electrónico de la Empresa/ Sistema Integrado de Gestión/ Cumplimiento implementación MECI/ Identificación de riesgos/ Matriz de riesgos por procesos/ 2015/ Primer Seguimiento, evidenciándose que la Dirección de Servicios Administrativos no tiene asociado ningún riesgo a este subproceso.
 Se sugiere revisar el indicador de efectividad ya que como esta formulado no está midiendo realmente las solicitudes realizadas contra las efectivamente atendidas.</t>
  </si>
  <si>
    <t xml:space="preserve">Para darle cumplimiento a las normas convencionales de las dos (2) organizaciones sindicales, hoy en día, se hace necesario la elaboración de un reglamento que contenga todo lo relacionado con el manejo y disposición del 60% de los dineros que se entregan para el transporte escolar del Colegio Ramón B. Jimeno, situación que por lo tanto obliga a la administración a remitir las correspondientes recomendaciones en donde se determine no sola la manera de la escogencia de la empresa transportadora, sino también la forma de pago, los controles que se deben desarrollar por parte de la Interventoría para que se cumpla dicho contrato y demás estipulaciones pertinentes para este tipo de actividad.
La administración debe en primer lugar elaborar todas las indicaciones, advertencias o sugerencias pertinentes para la disposición de estos recursos públicos y entregárselas a los dos (2) Sindicatos quienes deberás elaborar la reglamentación y así se podrá satisfacer plenamente las estipulaciones establecidas en la norma convencional.
La administración de la Empresa no podrá contradecir las estipulaciones establecidas en una norma convencional, por cuanto son ley para la partes firmantes y de estricto cumplimiento, a no ser que el texto de la norma convencional se modifique y se apruebe la forma como viene realizándose hoy en día, de lo contrario deberá seguir girando a los sindicatos los recursos relacionados con el transporte escolar tal como están concebidas las normas convencionales, pues de no hacerse de esta manera estaría expuesta a eventuales acciones legales por parte de uno u otro sindicato o de cualquier persona interesada en los mismos; por lo que se hace necesario y se recomienda que se eleven las consultas pertinentes a la Gerencia Jurídica para que de una vez por todas aclare estas situaciones tan especiales.  
Respecto a los Acuerdos de Gestión, se observa que para 2014 y 2015, la Gerencia Corporativa de Gestión Humana y Administrativa y la Dirección de Mejoramiento Calidad de Vida, no incluyeron ningún  proyecto relacionado con el Colegio Ramón B. Jimeno, por lo se recomienda incluir en la planeación de la gestión de la Gerencia Corporativa de Gestión Humana y Administrativa y la Dirección de Mejoramiento Calidad de Vida al Colegio Ramón B. Jimeno.
Igualmente en cuanto a los indicadores se recomienda su diseño, de tal que permitan realizar el autocontrol de la gestión del colegio, el cumplimiento de los procedimientos a su cargo y el fortalecimiento en la implementación del Sistema de Control Interno en el área.
Adicionalmente, incluir dentro de la administración de riesgos de la Empresa (Identificación, y análisis y valoración), los relacionados con la gestión del Colegio Ramón B. Jimeno y el giro de recursos que realiza la Empresa para la prestación del servicio de transporte de los alumnos del Colegio, de tal manera que se garantice la gestión y el logro de los objetivos, como el fortalecimiento del Sistema de Control Interno.
</t>
  </si>
  <si>
    <t xml:space="preserve">Los pagos relacionados por. de la Dirección de Tesorería llamado “Giros operadores, prestadores y otros”, a los diferentes prestadores de servicio de enero a mayo de 2015, corresponden a operación realizada, en su mayoría  en la vigencia 2014, y a falta de Estados Financieros del esquema de aseo, que presenten una información de la realidad económica, entre otras, de las cuentas por pagar por servicios prestados, se realizó una proyección de éstas durante el mismo periodo, tomando como base el pago promedio que se realiza mensualmente a cada uno de los prestadores de servicio, arrojando:
La sumatoria de las posibles cuentas por pagar a mayo 31 de 2015 de los operadores prestadores de servicio, con cargo al recaudo por concepto del esquema de aseo, asciende a una cifra aproximada de  $90.973.931.333.
Si se tiene en cuenta el saldo en bancos de las cuentas recaudadoras, rentables y de giro con a corte de mayo 31 de 2015, reportado por la Dirección de Tesorería, corresponde a $37.649.849.279 y las cuentas por pagar $90.973.931.333, se presenta una diferencia en el esquema de aseo por $53.324.082.054.
Aunque en los informes de gestión mensual, presentados por la firma CUPIC S.A., se reporta recuperación de cartera correspondiente a Concesiones de Aseo anteriores al 18 de diciembre de 2012, por valor de $778.339.551, durante lo corrido del año y hasta mayo 31 de 2015, la UAESP no ha autorizado giro alguno a estas concesiones, como tampoco se evidencia que dicho valor se encuentre específicamente en alguna cuenta bancaria.  Por lo anterior, se recomienda que la EAB-ESP adopte los controles adecuados para informar a la UAESP sobre esta situación con el objeto de optimizar el uso y destinación de los recursos del recaudo de aseo para cumplir oportunamente con las obligaciones y evitar posibles sobrecostos.
La información entregada por la Gerencia de Residuos Sólidos no facilita la revisión de la información, se recomienda crear los mecanismos adecuados para tener la información completa y oportuna sobre los pagos realizados con ocasión del contrato interadministrativo No. 1-07-10200-0809-2012, informando los giros por anticipos, descuentos de anticipos y retenciones practicadas.
Se observó, que el valor girado por la EAB-ESP al contratista de Aguas de Bogotá por la prestación del servicio de aseo de enero a mayo del 2015, es la suma de $54.511.548.420 y de acuerdo con la información entregada por la Dirección de Tesorería, referente a los giros autorizados por la UAESP durante el periodo evaluado, se observa que de enero a mayo de 2015 la Empresa de Acueducto, Alcantarillado y Aseo de Bogotá, no  ha recibido ningún pago por la gestión y operación del servicio de aseo realizada de enero a mayo de 2015, creando así una cuenta por cobrar a la UAESP por el mismo valor.
La EAB-ESP viene asumiendo con recursos propios los costos que genera la operación del servicio de aseo que presta Aguas de Bogotá, como puede observarse se ha financiado los últimos cinco meses de operación con recursos de la EAB ESP, sin que se evidencie un cobro efectivo ante la UAESP, quien incumple lo establecido en el contrato interadministrativo 017 de 2012 en Otrosí número 5, firmado el día 30 de octubre de 2013. Por lo anterior se recomienda establecer políticas de cobro efectivo ante la UAEPS, con el fin de cumplir lo señalado contractualmente.
La UAESP autorizó el pago al prestador EAB-ESP,  el 19 de agosto de 2015, por conceptos de: Comercialización de enero a abril de 2015. Servicio RBL de enero a mayo de 2015. </t>
  </si>
  <si>
    <t>Como resultado de la auditoria se resalta:. 1 Se recomendo realizar la actualización de los procedimientos teniendo en cuenta la participación de los tres grupos de trabajo. 2. No se esta cumpliendo con el numeral 13 del artículo  4 y numeral 11 y 23 del artículo 13 donde “se manifiesta que se debe mantener la documentación generada durante el acuerdo de voluntades de conformidad con el manual operativo de archivo de la Empresa” , “mantener actualizado y debidamente actualizada la información física del contrato la cual deberá reposar en el área de origen” del manual  de interventoría resolución 798 del 22 de noviembre de 2013. 3. Se recomendo que para los proyectos en general de restauraciones ecosistémicas en su etapa de planificación de la contratación, se documente si es a corto, mediano o largo plazo de acuerdo al objetivo del proyecto, esto con el fin de tipificar la madurez en la continuidad del proyecto y así mitigar el riesgo de pérdida de la inversión.
Rrevisadas las carpetas de interventoría y/o supervisión de los contratos suscritos para la gestión ambiental en cuencas abastecedoras, esta oficina evidencio que estas  no cumplen con el numeral  13  del artículo 4 y numerales 11 y 23 del artículo 13 del Manual  de Interventoría de la Empresa, Resolución 798 de 2013, que señala “…se manifiesta que se debe mantener la documentación generada durante el acuerdo de voluntades de conformidad con el manual operativo de archivo de la Empresa”, “…mantener actualizado y debidamente actualizada la información física del contrato la cual deberá reposar en el área de origen”.
Esta oficina recomienda que de acuerdo a los productos del contrato No. 2-01-24-300-0789-2014 específicamente el vivero de 2500 metros cuadrados con capacidad de 100.000 vegetales arbóreos y dado la importancia del proyecto para la conservación, reconversión productiva, protección de fuentes corredores rifarías, implementación del paisaje, restauración y sostenibilidad de los ecosistema en la área de influencia del de la cuenca rio Bogotá y  la inversión realizada por la Empresa, se hace necesario que la Gerencia Corporativa Ambiental gestione una política y/o mecanismo con fin de garantizar la sostenibilidad del mismo hacia el futuro y que permita la aplicabilidad a otros proyectos con características  técnicas similares.
Esta oficina recomienda que resultado del producto del contrato en ejecución 2-02-24300-0663-2015, se debe desarrollar una política para el uso público concerniente al  ecoturismo de áreas protegidas que hacen parte del recurso hídrico involucrando las Instituciones de orden Nacional, Distrital, Municipal, Organismos autónomos, Fundaciones y Comunidad.
Del resultado del ejerció auditor, esta oficina evidenció que la gestión de las intervenciones en la cuenca del río Bogotá, que está desarrollando la Gerencia Corporativa Ambiental a través de los 7 contratos y/o convenios suscritos por la EAB-ESP., objeto del análisis de la auditoría, están alineados al cumplimiento del numeral 4.34 de la Sentencia del Consejo de Estado Sala de lo Contencioso Administrativo Sección Primera AP-2500-23-27-000-2001-90479-01 Río Bogotá.</t>
  </si>
  <si>
    <t xml:space="preserve">Se han realizado tres seguimientos a los planes de mejoramiento de las evaluaciones realizadas por la OCIG; a la fecha con corte 30 de octubre   de 2015 existían 243 hallazgos abiertos, de los cuales 124 se encontraban vencidos. Después del seguimiento efectuado se verifico el cierre de 61 hallazgos vencidos dando como indicador el 49%, el cual mejoro en un 19% respecto a la última medición.
Es importante precisar que las áreas dueñas de los procesos se deben comprometer a plantear acciones que efectivamente logren subsanar los hallazgos evidenciados por al OCIG.
</t>
  </si>
  <si>
    <t xml:space="preserve">La Oficina de Control Interno verifica que la Empresa cargue la cuenta mensual y anual según Resolución Reglamentaria No. 011 del 2014 la cual tiene por objeto prescribir los métodos, la forma y términos de rendir la cuenta por parte de los responsables del manejo de fondos, bienes o recursos públicos del Distrito Capital y unificar la información que se presenta a la Contraloría de Bogotá, D.C. El término máximo para la rendición de la cuenta, mensual (séptimo día hábil siguiente al mes reportado) y la anual (décimo primer día hábil del mes de febrero).
A la fecha cada responsable del cargue de los informes respectivos  de cada cuenta remiten a la Oficina de Control Interno las cartas de responsabilidad  certificando que han presentado la cuenta  en la forma, términos, contenido y firma digital establecidos en la Resolución No. 011 del 2014.
En la Auditoria Regular la Contraloría de Bogotá, evaluara el contenido de la información reportada por la Empresa.
</t>
  </si>
  <si>
    <t xml:space="preserve">En el rol de Relaciones con los Organismos Externos de Control, la Oficina de Control Interno y Gestión, se efectuó el seguimiento al consolidado de la matriz de plan de mejoramiento de la Contraloría de Bogotá, con corte 31 de diciembre  de 2015. De este resultado se evidencian acciones de mejora para 189 hallazgos de las cuales 68 acciones están por iniciar, 25  se encuentran en desarrollo y 96 acciones se encuentran cumplidas y están pendientes de revisión por parte de la Contraloría de Bogotá.
Actualmente la Contraloría de Bogotá adelanta la Auditoría Especial al Impacto Financiero e Incidencia Fiscal del pliego de peticiones presentados por Sintraendes
</t>
  </si>
  <si>
    <t>En los seguimientos  realizados por la Oficina de Control Interno se evidencio que en las carpetas de los diferentes procesos, los soportes que existen no coinciden con las actuaciones registradas en el sistema SIPROJ –WEB y Lupa Jurídica, pues falta actualizar cada una de las carpetas con las actuaciones procesales más relevantes</t>
  </si>
  <si>
    <t xml:space="preserve">A noviembre de 2015, no se evidenciaron acciones concretas para la implementación de la Ley  de Transparencia, que de acuerdo con el artículo 33° señala que para las entidades territoriales la ley entrará en vigencia un año después de su promulgación, es decir el 6 de marzo de 2015, pese a que la página WEB de la empresa se cuenta con elementos contenidos en esta ley, es importante actualizarlos en el contexto de la misma.
Aunque ya se tiene un Plan de proyecto, la WBS ”Estructura de  descomposición del trabajo”, fechas y porcentajes para la implementación de la Estrategia Gel en la EAB-ESP, a la fecha del informe no se tenía definido los recursos humanos para el desarrollo del proyecto
</t>
  </si>
  <si>
    <t xml:space="preserve">Se evidenció que el área de Histología básica, actualmente no cuenta con el recurso humano suficiente para el desarrollo efectivo de las labores programadas.
Se sugiere a la Dirección de Activos fijos complementar e inventariar la totalidad de los equipos instalados en las estaciones de la red Hidrometeoro.
Se sugiere estructurar y definir las políticas  de operación  del procedimiento  evaluado (M4F00101P).
</t>
  </si>
  <si>
    <t xml:space="preserve">Se observa el incumplimiento en  la instalación de tapas circulares en los pozos de alcantarillado en algunos de los avisos reportados por las zonas evaluadas, el cual está establecido en 6 horas.
Los materiales requeridos en la reposición de faltantes de alcantarillado (tapas a pozos, rejillas a sumideros, cargues y tapas de concreto de sumideros) no siempre están disponibles para la realización de las labores de las zonas evaluadas.
Los puntos de control en el procedimiento  no garantizan que el faltante fue instalado y se cuenten con las evidencias contundentes frente a una posible demanda contra la Empresa por parte de los usuarios.
</t>
  </si>
  <si>
    <t>Equipo Auditor/responsable de la actividad</t>
  </si>
  <si>
    <t>Total de personas que condformanel equipo de Control Interno</t>
  </si>
  <si>
    <t>Cantidad personas que conforman la entidad</t>
  </si>
  <si>
    <t>Talento humano y cantidad</t>
  </si>
  <si>
    <t>Nombre de la entidad</t>
  </si>
  <si>
    <t>Nombre jefe de control interno o quien haga sus veces</t>
  </si>
  <si>
    <t>Objetivo del PAA</t>
  </si>
  <si>
    <t>Alcance del PAA</t>
  </si>
  <si>
    <t>Criterios</t>
  </si>
  <si>
    <t>Recursos</t>
  </si>
  <si>
    <t xml:space="preserve">Fecha programada </t>
  </si>
  <si>
    <t>fecha de inicio</t>
  </si>
  <si>
    <t>Fecha de terminacion</t>
  </si>
  <si>
    <t>Productos esperados</t>
  </si>
  <si>
    <t>Seguimiento</t>
  </si>
  <si>
    <t>Fecha en culmina la activiadad
(DD/MM/AÑO)</t>
  </si>
  <si>
    <t>N°  Auxilir (es) Adminsitrativos</t>
  </si>
  <si>
    <t>N° de Tecnico (s)</t>
  </si>
  <si>
    <t>N° de profesional (es)</t>
  </si>
  <si>
    <t>N° de profesional (es) Especializado (s)</t>
  </si>
  <si>
    <t>N° de Asesores</t>
  </si>
  <si>
    <t>Vigencia</t>
  </si>
  <si>
    <t>Cargo</t>
  </si>
  <si>
    <t>JUDITH ESPERANZA GOMEZ  ZAMBRANO</t>
  </si>
  <si>
    <t>JEFE OFICINA DE CONTROL INTERNO Y GESTION</t>
  </si>
  <si>
    <t>Establecer el grado de avance en la implementación, mantenimiento y mejora del SIG en la EAB-ESP, a través de la ejecución de auditorías y seguimientos independientes y objetivos, identificando oportunidades de mejora que permitan el fortalecimiento de la gestión de la Empresa.</t>
  </si>
  <si>
    <t>Auditorías a los subprocesos priorizados, realización de los informes de ley, capacitación, asistencia a comités, atención a entes de control (CB) seguimiento a planes de acción y plan de mejoramiento institucional, y temas especiales que surjan en el transcurso de la vigencia, de acuerdo con la disponibilidad de personal de la OCIG.</t>
  </si>
  <si>
    <t>Normograma, fichas de caracterización de los procesos, procedimientos, mapa de riesgos, indicadores, políticas de operación, planes, presupuesto y demás criterios aplicables al tema auditado.</t>
  </si>
  <si>
    <t>Auditoria/Actividad</t>
  </si>
  <si>
    <t>Recusrsos Financieros</t>
  </si>
  <si>
    <t>Recursos Tecnológicos</t>
  </si>
  <si>
    <r>
      <t xml:space="preserve">Humanos: Equipo de la Oficina de Control Interno. Auditores Internos de Calidad - Financieros: </t>
    </r>
    <r>
      <rPr>
        <b/>
        <sz val="10"/>
        <color rgb="FFFF0000"/>
        <rFont val="Arial"/>
        <family val="2"/>
      </rPr>
      <t>No tiene asignado recursos financieros</t>
    </r>
    <r>
      <rPr>
        <b/>
        <sz val="10"/>
        <color theme="1"/>
        <rFont val="Arial"/>
        <family val="2"/>
      </rPr>
      <t xml:space="preserve"> - Tecnológicos: </t>
    </r>
    <r>
      <rPr>
        <b/>
        <sz val="10"/>
        <color rgb="FFFF0000"/>
        <rFont val="Arial"/>
        <family val="2"/>
      </rPr>
      <t xml:space="preserve">Equipos disponibles el la OCIG, sistemas de información, sistemas de redes y correo electrónico de la Empresa. </t>
    </r>
  </si>
  <si>
    <t>No tiene asignado recusros financieros</t>
  </si>
  <si>
    <t>14 computadores, 1 Vehiculo, Red, Internet, Intranet y Sap</t>
  </si>
  <si>
    <t>Dto. Distrital 076 de 2007 y 367 de 2014 SIDEAP</t>
  </si>
  <si>
    <t>Gabino Hernández</t>
  </si>
  <si>
    <t>PROPUESTA PROGRAMA ANUAL DE AUDITORÍA VIGENCIA 2016 EAB-ESP</t>
  </si>
  <si>
    <t>Total de personas que conforman el equipo de Control Interno</t>
  </si>
  <si>
    <t>Recursos Financieros</t>
  </si>
  <si>
    <t>No tiene asignado recursos financieros</t>
  </si>
  <si>
    <t>Planeación de la gestión empresarial</t>
  </si>
  <si>
    <t>Planeación de recursos</t>
  </si>
  <si>
    <t>Estructura tarifaria</t>
  </si>
  <si>
    <t>Seguimiento a la gestión</t>
  </si>
  <si>
    <t>Cuentas por Cobrar</t>
  </si>
  <si>
    <t>Gestion Portafolio de Servicios</t>
  </si>
  <si>
    <t>Arqueo Caja Menor Abastecimiento</t>
  </si>
  <si>
    <t>Arqueo Caja Menor Central de Operaciones</t>
  </si>
  <si>
    <t>OTRAS AUDITORIAS</t>
  </si>
  <si>
    <t>contratacion y compras / Supervision e Interventoria</t>
  </si>
  <si>
    <t>OCIG</t>
  </si>
  <si>
    <t>OCIG - Consolida Edwar Jativa</t>
  </si>
  <si>
    <t>TRANSVERSALES</t>
  </si>
  <si>
    <t>Gestion del servicio, operación, aplicaciones y comunicaciones de tecnologia</t>
  </si>
  <si>
    <t>Seguridad y Salud en el Trabajo</t>
  </si>
  <si>
    <t>Moderado</t>
  </si>
  <si>
    <t>Extremo</t>
  </si>
  <si>
    <t>Alto</t>
  </si>
  <si>
    <t>Bajo</t>
  </si>
  <si>
    <t>Riesgos de Acuerdo con la Matriz de Riesgos de la Empresa</t>
  </si>
  <si>
    <t>Riesgos Identificados de acuerdo al análisis de la OCIG</t>
  </si>
  <si>
    <t>   PLAN DE ACCION PRIORIZACION BASADO EN RIESGOS</t>
  </si>
  <si>
    <t>Gerente Corporativo de Tecnología</t>
  </si>
  <si>
    <t>Gerente Corporativo de Servicio al Cliente</t>
  </si>
  <si>
    <t>Gerente Corporativo Financiero</t>
  </si>
  <si>
    <t>Gerente Corporativo Sistema Maestro</t>
  </si>
  <si>
    <t xml:space="preserve">   INFORMES DE LEY</t>
  </si>
  <si>
    <t>Objetivo: Establecer el grado de avance en la implementación, mantenimiento y mejora del SIG en la EAB-ESP, a través de la ejecución de auditorías y seguimientos independientes y objetivos, identificando oportunidades de mejora que permitan el fortalecimiento de la gestión de la Empresa.</t>
  </si>
  <si>
    <t>Alcance:  Auditorías a los subprocesos priorizados, realización de los informes de ley, capacitación, asistencia a comités, atención a entes de control (CB) seguimiento a planes de acción y plan de mejoramiento institucional, y temas especiales que surjan en el transcurso de la vigencia, de acuerdo con la disponibilidad de personal de la OCIG.</t>
  </si>
  <si>
    <t>GERENTE CORPORATIVO  DE TECNOLOGÍA</t>
  </si>
  <si>
    <t>GERENTE GESTIÓN HUMANA Y ADMINISTRATIVA</t>
  </si>
  <si>
    <t>Gestion de Laboratorios</t>
  </si>
  <si>
    <t>Hidrologia</t>
  </si>
  <si>
    <t>Gestion de Desarrollo Urbano</t>
  </si>
  <si>
    <t>GERENTE CORPORATIVO SERVICIO AL CLIENTE</t>
  </si>
  <si>
    <t>contratacion y compras</t>
  </si>
  <si>
    <t>GERENTES CORPORATIVOS</t>
  </si>
  <si>
    <t>Supervision e interventoria</t>
  </si>
  <si>
    <t>Gestion de Perdidas</t>
  </si>
  <si>
    <t>GERENTE  CORPORATIVO SISTEMA MAESTRO</t>
  </si>
  <si>
    <t>Servicios de Planta Fisica</t>
  </si>
  <si>
    <t xml:space="preserve">Representacion Judicial y actuaciòn administrativa </t>
  </si>
  <si>
    <t>GERENTE   JURÍDICO</t>
  </si>
  <si>
    <t>GERENTE CORPORATIVO RESIDUOS SOLIDOS</t>
  </si>
  <si>
    <t>Ruta Escolar Colegio Ramon B Jimeno</t>
  </si>
  <si>
    <t>COLEGIO RAMON B JIMENO</t>
  </si>
  <si>
    <t>Revision Estado Financiero (Auditoria Externa)</t>
  </si>
  <si>
    <t>GERENTE CORPORATIVO FINANCIERA</t>
  </si>
  <si>
    <t>GERENTE CORPORATIVO AMBIENTAL</t>
  </si>
  <si>
    <t>Arqueo Titulos Judiciales</t>
  </si>
  <si>
    <t>Arqueo Tesoreria</t>
  </si>
  <si>
    <t>Seguimiento a Planes Mejoramiento Auditorias Contraloria  Bogotá</t>
  </si>
  <si>
    <t>GERENTE JURÍDICO</t>
  </si>
  <si>
    <t>Seguimiento Estrategia de Gobierno en Linea Dto 2573/14</t>
  </si>
  <si>
    <t>GERENTES CORPORATIVOS - RESPONSABLES SUBSISTEMAS</t>
  </si>
  <si>
    <t>JEFE OFICINA DE CONTROL INTERNO Y GESTIÓN</t>
  </si>
  <si>
    <t>Seguimiento Mecanismos Participacion Ciudadana</t>
  </si>
  <si>
    <t>Gestión de Comunicaciones</t>
  </si>
  <si>
    <t>Gestión de Mantenimiento – Mantenimiento Electromecánico</t>
  </si>
  <si>
    <t>Gestión Comercial - Gestión de Desarrollo Urbano</t>
  </si>
  <si>
    <t>Gestión de Seguridad de la Información</t>
  </si>
  <si>
    <t xml:space="preserve">Piedad Roa Carrero </t>
  </si>
  <si>
    <t>Edwin Bermudez - Eduardo Pinto</t>
  </si>
  <si>
    <t xml:space="preserve">Gestión del Talento Humano - Bienestar </t>
  </si>
  <si>
    <t xml:space="preserve">Oficina Asesora de Imagen Corporativa  y Comunicciones </t>
  </si>
  <si>
    <t>Gerencia Corporativa de Servicio al Cliente</t>
  </si>
  <si>
    <t>Gerencia de Tecnología</t>
  </si>
  <si>
    <t xml:space="preserve">Gerencia Jurídica </t>
  </si>
  <si>
    <t>Gerente de Tecnología</t>
  </si>
  <si>
    <t xml:space="preserve">Gerencia Corporativa de Gestión Humana y Administrativa </t>
  </si>
  <si>
    <t xml:space="preserve">Gabino Hernández </t>
  </si>
  <si>
    <t>Edward Jativa</t>
  </si>
  <si>
    <t xml:space="preserve"> </t>
  </si>
  <si>
    <t xml:space="preserve">PIEDAD ROA CARRERO </t>
  </si>
  <si>
    <t>Evaluar el avance de las metas del Plan de Desarrollo Distrital "Bogotá Mejor para Todos" de la EAB-ESP y el Sistema Integrado de Gestión (SIG), impulsando el fortalecimiento de la gestión de riesgos a través de la revisión de los controles, las recomendaciones para la protección de los activos, la optimización de los recursos disponibles y el cumplimiento de las leyes, regulaciones y normas internas, agregando valor a la gestión institucional y fortaleciendo los elementos del gobierno corporativo.</t>
  </si>
  <si>
    <t>Gestión Legal – Representación Judicial
 y Actuaciones Administrativas - Seguimiento SIPROJ WEB - Gestión Comité Conciliación</t>
  </si>
  <si>
    <t>AUDITORIAS O ACOMPAÑAMIENTOS SOLICITADOS</t>
  </si>
  <si>
    <t>Evaluación SCI - FURAG II</t>
  </si>
  <si>
    <t>Avance  Metas Plan Desarrollo Distrital</t>
  </si>
  <si>
    <t>Seguimiento SIG</t>
  </si>
  <si>
    <t>Acompañamiento diseño e implementación de MIPG</t>
  </si>
  <si>
    <t>OCIG - Gustavo Turriago</t>
  </si>
  <si>
    <t>Atención al Cliente, Ley 1474 de 2011 PQRS</t>
  </si>
  <si>
    <t>Seguimientos Planes de Mejoramiento Auditorias OCIG - Seguimiento Plan de Mejoramiento de archivo Decreto 106 de 2015 - Seguimiento a Planes Mejoramiento Auditorias Contraloría  Bogotá</t>
  </si>
  <si>
    <t>Luz Marina Cruz</t>
  </si>
  <si>
    <t xml:space="preserve">Normograma, Plan Estratégico 2016 -2020, fichas de caracterización de los procesos, procedimientos, mapa de riesgos, indicadores, políticas de operación, planes, presupuesto, Metas Plan de Desarrollo Distrital y contratos asociados, y demás criterios aplicables al tema auditado, que permitan cumplir el objetivo del trabajo auditor y seguimiento. NTD -SIG 001:2011, Normas Internacionales para el Ejercicio Profesional de la Actividad de Auditoría Interna, estatuto de Auditoría OCIG Resolución 23 de 2017. </t>
  </si>
  <si>
    <t>Desde la verificación de la existencia, nivel de desarrollo y grado de eficiencia, eficacia y economía de los controles,  así como la gestión de riesgos para el logro de los objetivos organizacionales, frente a los procesos priorizados, metas del Plan de Desarrollo Distrital "Bogotá Mejor para Todos" de la EAB-ESP, Plan Estratégico 2016 - 2020, requerimientos de la alta dirección e informes de ley.</t>
  </si>
  <si>
    <t xml:space="preserve">N° de técnicos </t>
  </si>
  <si>
    <t xml:space="preserve">Jefe  de Oficina </t>
  </si>
  <si>
    <t>Gerencia Servicio Cliente / Gerencia Sistema Maestro</t>
  </si>
  <si>
    <t>Contrato 2-05-40200-0784-2015 Mantenimiento Compactadores Aseo</t>
  </si>
  <si>
    <t>Proceso Gestión Contractual /Subproceso Contratación y Compras</t>
  </si>
  <si>
    <t>Xiomara Roa - Norberto Ribero</t>
  </si>
  <si>
    <t>Evaluacion y Seguimiento al PAAC 2018</t>
  </si>
  <si>
    <t>Operación por Cupo de Endeudamiento</t>
  </si>
  <si>
    <t>Maribel Roncancio - Luz  Dary Valbuena</t>
  </si>
  <si>
    <t>Gerencia Financiera</t>
  </si>
  <si>
    <t>Secretaria Genereal</t>
  </si>
  <si>
    <t xml:space="preserve">Gabino Hernández - Iván Hernández </t>
  </si>
  <si>
    <t>Luz Dary Valbuena  - Maribel Roncancio</t>
  </si>
  <si>
    <t>Luz Dary Valbuena - Rodrígo Millán - Maribel Roncancio</t>
  </si>
  <si>
    <t>Edward Jativa  - Gabino Hernández</t>
  </si>
  <si>
    <t>Gustavo Turriago
William Rodríguez</t>
  </si>
  <si>
    <t>Edwin  Bermudez</t>
  </si>
  <si>
    <t>OCIG - Consolida Gustavo Turriago -  Luz Dary Valbuena</t>
  </si>
  <si>
    <t>Xiomara Roa - Norberto Ribero  - RodrÍgo Millán</t>
  </si>
  <si>
    <t>William Rodríguez - Gustavo Turriago - Alejandro Penagos - Xiomara Roa</t>
  </si>
  <si>
    <t>Luz Dary Valbuena - Iván 
Hernández</t>
  </si>
  <si>
    <t>Eduardo Pinto - Edwin Bermudez - Gabino Hernández - Eva Peña - Jaime García</t>
  </si>
  <si>
    <t>Auditoría Interna al SG-SST de la EAB.</t>
  </si>
  <si>
    <t>Ampliación alcance de la acreditación IDEAM (externa).</t>
  </si>
  <si>
    <t>Auditoría interna NTC-ISO/IEC 17025:2005 Sistema de Gestión Dirección Servicios Técnicos Laboratorio de Fisicoquímica (tratada y residual),  Laboratorio de Microbiología Incluye Biología Molecular), Laboratorio de Biología, Laboratorio de Suelos y Materiales y Laboratorio de Medidores.</t>
  </si>
  <si>
    <t>Evaluación de Vigilancia acreditación ONAC 09 – LAB-020 (Ensayos incluye: laboratorio fisicoquímica agua tratada y residual, laboratorio de microbiología, laboratorio de biología, laboratorio de suelos y materiales y ensayos realizadas en el laboratorio de medidores) (Externa).</t>
  </si>
  <si>
    <t>Evaluación de vigilancia acreditación ONAC 09-LAC-020 (Calibración laboratorio de medidores) (Externa).</t>
  </si>
  <si>
    <t>Auditoria de verificación del inventario de gases efecto invernadero bajo la NTC ISO 14064-1  y de neutralización de la huella de carbono corporativa bajo la Guía de Neutralidad de ICONTEC para el periodo 2016-2017</t>
  </si>
  <si>
    <t>Auditoria de verificación y certificación del proyecto de mecanismos de desarrollo limpio (MDL) sombrilla centrales hidroeléctricas de Suba y Usaquén bajo las orientaciones de la junta ejecutiva de MDL de las naciones unidas (ONU) para el periodo 2016-2017</t>
  </si>
  <si>
    <t>Auditoria de verificación del proyecto central hidroeléctrica de Santa Ana Bajo la NTC ISO 14064-2  para el periodo 2015-2017</t>
  </si>
  <si>
    <t>Auditoría interna de evaluación del cumplimiento de los requisitos de la NTC ISO 14001:2015 en el alcance a definir.</t>
  </si>
  <si>
    <t>Auditoría interna de Calidad bajo la norma ISO 9001:2015</t>
  </si>
  <si>
    <t>Auditoria de seguimiento al plan de mejoramiento.</t>
  </si>
  <si>
    <t>Auditoría externa de Calidad bajo la norma ISO 9001:2015 ICONTEC.</t>
  </si>
  <si>
    <t xml:space="preserve">William Rodríguez-
Gustavo Turriago
Eduardo Pinto 
Xiomara Roa 
</t>
  </si>
  <si>
    <t>Canoas Saneamiento Río Bogotá</t>
  </si>
  <si>
    <t>Gerencia Sistema Maestro</t>
  </si>
  <si>
    <t>Gerencia Corportativa Financiera</t>
  </si>
  <si>
    <t xml:space="preserve">William Rodriguez -  Gustavo Turriago 
</t>
  </si>
  <si>
    <t xml:space="preserve">Faustino Chaves - Eva Peña </t>
  </si>
  <si>
    <t xml:space="preserve">PROGRAMA ANUAL DE AUDITORÍA VIGENCIA 2018 EAB-ESP </t>
  </si>
  <si>
    <t xml:space="preserve">Decreto 215 de 2017-Plan Anual de Auditoria Primer entrega de avance con corte a junio 30 (A más tardar 31 de julio)
</t>
  </si>
  <si>
    <t>Verificación de la rendición de la Cuenta Fiscal Contraloríade Bogotá</t>
  </si>
  <si>
    <t>Gestión de Riesgos (Proceso, Institucionales y de Corrupción)</t>
  </si>
  <si>
    <t>Seguimiento Estrategia de Gobierno en Línea Dto. 2573/14-Ley de Transparencia</t>
  </si>
  <si>
    <r>
      <rPr>
        <b/>
        <sz val="16"/>
        <rFont val="Arial"/>
        <family val="2"/>
      </rPr>
      <t xml:space="preserve">Pilar - 2 – 050 – </t>
    </r>
    <r>
      <rPr>
        <sz val="16"/>
        <rFont val="Arial"/>
        <family val="2"/>
      </rPr>
      <t xml:space="preserve">Renovación, Rehabilitación o Reposición de los Sistemas de Abastecimiento Distribución Matriz y Red Local de Acueducto. </t>
    </r>
  </si>
  <si>
    <t>Dirección Gestión de Calidad y Procesos – Dirección Salud</t>
  </si>
  <si>
    <t>Gerencia Tecnología – Dirección Servicios Técnicos</t>
  </si>
  <si>
    <t>Dirección Gestión de Calidad y Procesos – Dirección Servicios Técnicos</t>
  </si>
  <si>
    <t>Dirección Gestión de Calidad y Procesos – Gerencia Corporativa Ambiental</t>
  </si>
  <si>
    <t>Dirección Gestión de Calidad y Procesos</t>
  </si>
  <si>
    <t>Mary Yazmin Vergel Cardozo</t>
  </si>
  <si>
    <t>Mary Yazmin Vergel Cardozo-Juan Camilo Motta Ospina</t>
  </si>
  <si>
    <t>Pedro Buitrago Aguilar-Jorge Javier Carrillo</t>
  </si>
  <si>
    <t>Mary Yazmin Vergel Cardozo
Jorge Javier Carrillo</t>
  </si>
  <si>
    <t>Mary Yazmin Vergel Cardozo-Maritza Zarate Vanegas</t>
  </si>
  <si>
    <r>
      <rPr>
        <b/>
        <sz val="16"/>
        <rFont val="Arial"/>
        <family val="2"/>
      </rPr>
      <t>Pilar - 2 - 7338 -</t>
    </r>
    <r>
      <rPr>
        <sz val="16"/>
        <rFont val="Arial"/>
        <family val="2"/>
      </rPr>
      <t xml:space="preserve"> Construcción de Redes Locales para Servicio Acueducto. - 
</t>
    </r>
    <r>
      <rPr>
        <b/>
        <sz val="16"/>
        <rFont val="Arial"/>
        <family val="2"/>
      </rPr>
      <t>7334 –</t>
    </r>
    <r>
      <rPr>
        <sz val="16"/>
        <rFont val="Arial"/>
        <family val="2"/>
      </rPr>
      <t xml:space="preserve"> Construcción y expansión del Sistema de Abastecimiento y Matriz de Acueducto</t>
    </r>
  </si>
  <si>
    <t>B8-Humanos: Funcionarios asignados a la Oficina de Control Interno y Gestión y los perfiles que se requieran para fortalecer la capacidad técnica en temas específicos.  - Financieros: No tiene asignado recursos  - Tecnológicos: Equipos disponibles en la OCIG, sistemas de información, sistemas de redes y correo electrónico de la Empresa.   Nota:  Tres profesionales que se encuentran en Asignación temporal de funciones se encuentran programados para la ejecución del presente Plan Anual de Auditoría.</t>
  </si>
  <si>
    <r>
      <t xml:space="preserve">Pilar - 2 - 020 - </t>
    </r>
    <r>
      <rPr>
        <sz val="16"/>
        <rFont val="Arial"/>
        <family val="2"/>
      </rPr>
      <t>Construcción de Redes Locales para el Servicio de Alcantarillado Sanitario</t>
    </r>
    <r>
      <rPr>
        <b/>
        <sz val="16"/>
        <rFont val="Arial"/>
        <family val="2"/>
      </rPr>
      <t xml:space="preserve">.
 021- </t>
    </r>
    <r>
      <rPr>
        <sz val="16"/>
        <rFont val="Arial"/>
        <family val="2"/>
      </rPr>
      <t>Construcción del Sistema Troncal y Secundario de Alcantarillado Sanitario</t>
    </r>
  </si>
  <si>
    <r>
      <rPr>
        <b/>
        <sz val="16"/>
        <rFont val="Arial"/>
        <family val="2"/>
      </rPr>
      <t xml:space="preserve">Pilar -2- 051- </t>
    </r>
    <r>
      <rPr>
        <sz val="16"/>
        <rFont val="Arial"/>
        <family val="2"/>
      </rPr>
      <t xml:space="preserve">Renovación, Rehabilitación o Reposición del Sistema Troncal Secundario y Local de Alcantarillado Sanitario. 
</t>
    </r>
    <r>
      <rPr>
        <b/>
        <sz val="16"/>
        <rFont val="Arial"/>
        <family val="2"/>
      </rPr>
      <t>053 –</t>
    </r>
    <r>
      <rPr>
        <sz val="16"/>
        <rFont val="Arial"/>
        <family val="2"/>
      </rPr>
      <t xml:space="preserve"> Construcción, Renovación, Rehabilitación o Reposición del Sistema Troncal Secundario y Local de Alcantarillado Combinado </t>
    </r>
  </si>
  <si>
    <r>
      <rPr>
        <b/>
        <sz val="16"/>
        <rFont val="Arial"/>
        <family val="2"/>
      </rPr>
      <t xml:space="preserve">Pilar - 2- 081 - </t>
    </r>
    <r>
      <rPr>
        <sz val="16"/>
        <rFont val="Arial"/>
        <family val="2"/>
      </rPr>
      <t xml:space="preserve">Corredores Ambientales,
</t>
    </r>
    <r>
      <rPr>
        <b/>
        <sz val="16"/>
        <rFont val="Arial"/>
        <family val="2"/>
      </rPr>
      <t xml:space="preserve">Eje  - 6 - 082 - </t>
    </r>
    <r>
      <rPr>
        <sz val="16"/>
        <rFont val="Arial"/>
        <family val="2"/>
      </rPr>
      <t xml:space="preserve">Plan de Saneamiento y Manejo de Vertimientos, </t>
    </r>
  </si>
  <si>
    <t>Faustino Chaves - Ivan Hernández - Norberto Ribero - Edwar Jativa</t>
  </si>
  <si>
    <t>Construcción y seguimiento Plan Anual de Auditoría</t>
  </si>
  <si>
    <t>Gerencia Corporativa Residuos Solidos</t>
  </si>
  <si>
    <t>Impacto en el Sistema  de Gestión de la EAAB-ESP del Proceso de Entrega de la Operación de Aseo</t>
  </si>
  <si>
    <t xml:space="preserve">Gerencia Corporativo de Planeamiento y Control </t>
  </si>
  <si>
    <t>Gerencia Corporativa Gestión Humana y Administrativa - Secretaría General</t>
  </si>
  <si>
    <t xml:space="preserve">Gerencia Corporativa de Planeamiento y Control </t>
  </si>
  <si>
    <t>OBSERVACIONES: Para el desarrollo del PAA-2018, la OCIG podrá requerir perfiles profesionales de carácter técnico, recursos físicos y tecnológicos descritos en el Acta de Comité de Auditoria con el fin de ofrecer un aseguramiento o asesoría competente.  El PAA se desarrollara de acuerdo con lineamientos de la Resolución 0023 de 2017 ; ”Estatuto de auditoría Interna de la OCIG", El cronograma de trabajo se incluyerón  tres (3) funcionarios que se encuentran en  asignación temporal de funciones.  los recursos físicos y tecnológicos descritos en el Acta de Comité de Auditoria.</t>
  </si>
  <si>
    <t>APROBADO COMITÉ DE DE AUDITORIA ACTA No 10</t>
  </si>
  <si>
    <t>Planta TIBITOC</t>
  </si>
  <si>
    <t>Recursos Recibidos por Anticipado</t>
  </si>
  <si>
    <t xml:space="preserve">Xiomara Roa - Norberto Ribero - Eduardo Pinto </t>
  </si>
  <si>
    <t>Maribel  - Faustino - Edwin Bermudez</t>
  </si>
  <si>
    <t>Iván Hernández - Carmen Julia - Jativa</t>
  </si>
  <si>
    <t>Luz Dary Valbuena - Eva - Gustavo Turriago</t>
  </si>
  <si>
    <t>William Rodríguez -  Gabino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</si>
</sst>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 #,##0.00_);_(* \(#,##0.00\);_(* &quot;-&quot;??_);_(@_)"/>
    <numFmt numFmtId="166" formatCode="yyyy\-mm\-dd;@"/>
    <numFmt numFmtId="167" formatCode="dd/mm/yyyy;@"/>
  </numFmts>
  <fonts count="41"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0"/>
      <color theme="1"/>
      <name val="Calibri"/>
      <family val="2"/>
      <scheme val="minor"/>
    </font>
    <font>
      <sz val="10"/>
      <name val="Arial"/>
      <family val="2"/>
    </font>
    <font>
      <sz val="10"/>
      <color rgb="FF000000"/>
      <name val="Arial"/>
      <family val="2"/>
    </font>
    <font>
      <sz val="10"/>
      <color rgb="FF363636"/>
      <name val="Calibri"/>
      <family val="2"/>
    </font>
    <font>
      <sz val="10"/>
      <color rgb="FF000000"/>
      <name val="Calibri"/>
      <family val="2"/>
    </font>
    <font>
      <sz val="10"/>
      <color rgb="FF000000"/>
      <name val="Calibri"/>
      <family val="2"/>
      <scheme val="minor"/>
    </font>
    <font>
      <b/>
      <sz val="10"/>
      <color rgb="FF000000"/>
      <name val="Arial"/>
      <family val="2"/>
    </font>
    <font>
      <sz val="11"/>
      <color theme="1"/>
      <name val="Calibri"/>
      <family val="2"/>
      <scheme val="minor"/>
    </font>
    <font>
      <sz val="10"/>
      <color rgb="FFFF0000"/>
      <name val="Calibri"/>
      <family val="2"/>
    </font>
    <font>
      <sz val="11"/>
      <color rgb="FF000000"/>
      <name val="Calibri"/>
      <family val="2"/>
      <charset val="1"/>
    </font>
    <font>
      <b/>
      <sz val="10"/>
      <name val="Arial"/>
      <family val="2"/>
    </font>
    <font>
      <b/>
      <sz val="10"/>
      <color rgb="FFFF0000"/>
      <name val="Arial"/>
      <family val="2"/>
    </font>
    <font>
      <sz val="10"/>
      <color rgb="FFFF0000"/>
      <name val="Arial"/>
      <family val="2"/>
    </font>
    <font>
      <sz val="8"/>
      <color indexed="81"/>
      <name val="Tahoma"/>
      <family val="2"/>
    </font>
    <font>
      <b/>
      <sz val="8"/>
      <color indexed="81"/>
      <name val="Tahoma"/>
      <family val="2"/>
    </font>
    <font>
      <b/>
      <sz val="16"/>
      <name val="Arial"/>
      <family val="2"/>
    </font>
    <font>
      <sz val="16"/>
      <name val="Arial"/>
      <family val="2"/>
    </font>
    <font>
      <sz val="16"/>
      <color theme="0"/>
      <name val="Arial"/>
      <family val="2"/>
    </font>
    <font>
      <sz val="16"/>
      <color indexed="8"/>
      <name val="Arial"/>
      <family val="2"/>
    </font>
    <font>
      <b/>
      <sz val="16"/>
      <color theme="1"/>
      <name val="Arial Narrow"/>
      <family val="2"/>
    </font>
    <font>
      <b/>
      <sz val="16"/>
      <color theme="1"/>
      <name val="Calibri"/>
      <family val="2"/>
      <scheme val="minor"/>
    </font>
    <font>
      <b/>
      <sz val="16"/>
      <name val="Arial Narrow"/>
      <family val="2"/>
    </font>
    <font>
      <b/>
      <sz val="16"/>
      <color indexed="8"/>
      <name val="Arial Narrow"/>
      <family val="2"/>
    </font>
    <font>
      <b/>
      <sz val="14"/>
      <color rgb="FF000000"/>
      <name val="Arial Narrow"/>
      <family val="2"/>
    </font>
    <font>
      <sz val="12"/>
      <color theme="1"/>
      <name val="Arial Narrow"/>
      <family val="2"/>
    </font>
    <font>
      <sz val="12"/>
      <name val="Arial Narrow"/>
      <family val="2"/>
    </font>
    <font>
      <b/>
      <sz val="14"/>
      <color theme="1"/>
      <name val="Arial"/>
      <family val="2"/>
    </font>
    <font>
      <sz val="14"/>
      <color theme="1"/>
      <name val="Arial"/>
      <family val="2"/>
    </font>
    <font>
      <b/>
      <sz val="14"/>
      <name val="Arial"/>
      <family val="2"/>
    </font>
    <font>
      <sz val="14"/>
      <color rgb="FF000000"/>
      <name val="Arial"/>
      <family val="2"/>
    </font>
    <font>
      <b/>
      <sz val="14"/>
      <color rgb="FF000000"/>
      <name val="Arial"/>
      <family val="2"/>
    </font>
    <font>
      <sz val="14"/>
      <name val="Arial"/>
      <family val="2"/>
    </font>
    <font>
      <b/>
      <sz val="8"/>
      <color rgb="FF000000"/>
      <name val="Arial"/>
      <family val="2"/>
    </font>
    <font>
      <b/>
      <sz val="16"/>
      <color theme="1"/>
      <name val="Arial"/>
      <family val="2"/>
    </font>
    <font>
      <b/>
      <sz val="18"/>
      <name val="Arial"/>
      <family val="2"/>
    </font>
    <font>
      <b/>
      <sz val="18"/>
      <color theme="1"/>
      <name val="Arial"/>
      <family val="2"/>
    </font>
    <font>
      <sz val="16"/>
      <color theme="1"/>
      <name val="Arial"/>
      <family val="2"/>
    </font>
  </fonts>
  <fills count="30">
    <fill>
      <patternFill patternType="none"/>
    </fill>
    <fill>
      <patternFill patternType="gray125"/>
    </fill>
    <fill>
      <patternFill patternType="solid">
        <fgColor theme="0" tint="-0.249977111117893"/>
        <bgColor indexed="64"/>
      </patternFill>
    </fill>
    <fill>
      <patternFill patternType="solid">
        <fgColor rgb="FFDFE3E8"/>
        <bgColor indexed="64"/>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rgb="FFA5A5A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00B0F0"/>
        <bgColor indexed="64"/>
      </patternFill>
    </fill>
    <fill>
      <patternFill patternType="solid">
        <fgColor rgb="FFD9D9D9"/>
        <bgColor rgb="FFDBEEF4"/>
      </patternFill>
    </fill>
    <fill>
      <patternFill patternType="solid">
        <fgColor theme="0" tint="-0.14999847407452621"/>
        <bgColor rgb="FFDBEEF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FF0000"/>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0"/>
        <bgColor indexed="64"/>
      </patternFill>
    </fill>
    <fill>
      <patternFill patternType="solid">
        <fgColor rgb="FFFFFF00"/>
        <bgColor rgb="FFDBEEF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indexed="13"/>
        <bgColor indexed="64"/>
      </patternFill>
    </fill>
    <fill>
      <patternFill patternType="solid">
        <fgColor rgb="FFFF6600"/>
        <bgColor indexed="64"/>
      </patternFill>
    </fill>
    <fill>
      <patternFill patternType="solid">
        <fgColor indexed="11"/>
        <bgColor indexed="64"/>
      </patternFill>
    </fill>
    <fill>
      <patternFill patternType="solid">
        <fgColor theme="8"/>
        <bgColor indexed="64"/>
      </patternFill>
    </fill>
    <fill>
      <patternFill patternType="solid">
        <fgColor theme="6" tint="0.59999389629810485"/>
        <bgColor indexed="64"/>
      </patternFill>
    </fill>
    <fill>
      <patternFill patternType="solid">
        <fgColor rgb="FF00B05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s>
  <cellStyleXfs count="7">
    <xf numFmtId="0" fontId="0" fillId="0" borderId="0"/>
    <xf numFmtId="0" fontId="5" fillId="0" borderId="0"/>
    <xf numFmtId="0" fontId="11" fillId="0" borderId="0"/>
    <xf numFmtId="165"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5" fillId="0" borderId="0"/>
  </cellStyleXfs>
  <cellXfs count="496">
    <xf numFmtId="0" fontId="0" fillId="0" borderId="0" xfId="0"/>
    <xf numFmtId="0" fontId="3" fillId="0" borderId="5" xfId="0" applyFont="1" applyFill="1" applyBorder="1" applyAlignment="1">
      <alignment vertical="center" wrapText="1"/>
    </xf>
    <xf numFmtId="0" fontId="4" fillId="0" borderId="5" xfId="0" applyFont="1" applyFill="1" applyBorder="1" applyAlignment="1">
      <alignment vertical="center"/>
    </xf>
    <xf numFmtId="0" fontId="7" fillId="3" borderId="5" xfId="0" applyFont="1" applyFill="1" applyBorder="1" applyAlignment="1">
      <alignment vertical="center" wrapText="1"/>
    </xf>
    <xf numFmtId="0" fontId="8" fillId="4" borderId="5" xfId="0" applyFont="1" applyFill="1" applyBorder="1" applyAlignment="1">
      <alignment vertical="center" wrapText="1"/>
    </xf>
    <xf numFmtId="0" fontId="5" fillId="0" borderId="5" xfId="0" applyFont="1" applyFill="1" applyBorder="1" applyAlignment="1">
      <alignment vertical="center" wrapText="1"/>
    </xf>
    <xf numFmtId="0" fontId="6" fillId="0" borderId="5" xfId="0" applyFont="1" applyFill="1" applyBorder="1" applyAlignment="1">
      <alignment vertical="center" wrapText="1"/>
    </xf>
    <xf numFmtId="0" fontId="9" fillId="0" borderId="5" xfId="0" applyFont="1" applyFill="1" applyBorder="1" applyAlignment="1">
      <alignment vertical="center"/>
    </xf>
    <xf numFmtId="0" fontId="14" fillId="7" borderId="5" xfId="0" applyFont="1" applyFill="1" applyBorder="1" applyAlignment="1">
      <alignment vertical="center" wrapText="1"/>
    </xf>
    <xf numFmtId="0" fontId="3" fillId="0" borderId="0" xfId="0" applyFont="1" applyAlignment="1">
      <alignment horizontal="center" vertical="center"/>
    </xf>
    <xf numFmtId="0" fontId="3" fillId="0" borderId="0" xfId="0" applyFont="1"/>
    <xf numFmtId="0" fontId="2" fillId="8" borderId="5" xfId="2" applyFont="1" applyFill="1" applyBorder="1" applyAlignment="1">
      <alignment horizontal="center" vertical="center" textRotation="90" wrapText="1"/>
    </xf>
    <xf numFmtId="1" fontId="2" fillId="6" borderId="5" xfId="2" applyNumberFormat="1" applyFont="1" applyFill="1" applyBorder="1" applyAlignment="1">
      <alignment horizontal="center" vertical="center" wrapText="1"/>
    </xf>
    <xf numFmtId="0" fontId="2" fillId="7" borderId="5" xfId="0" applyFont="1" applyFill="1" applyBorder="1" applyAlignment="1">
      <alignment horizontal="center" vertical="center"/>
    </xf>
    <xf numFmtId="0" fontId="2" fillId="0" borderId="5" xfId="2" applyFont="1" applyFill="1" applyBorder="1" applyAlignment="1">
      <alignment horizontal="center" vertical="center" textRotation="90" wrapText="1"/>
    </xf>
    <xf numFmtId="0" fontId="2" fillId="0" borderId="5" xfId="2" applyFont="1" applyFill="1" applyBorder="1" applyAlignment="1">
      <alignment horizontal="justify" vertical="center" wrapText="1"/>
    </xf>
    <xf numFmtId="166" fontId="2" fillId="0" borderId="5" xfId="2" applyNumberFormat="1" applyFont="1" applyFill="1" applyBorder="1" applyAlignment="1">
      <alignment horizontal="center" vertical="center" wrapText="1"/>
    </xf>
    <xf numFmtId="166" fontId="2" fillId="6" borderId="5" xfId="2" applyNumberFormat="1" applyFont="1" applyFill="1" applyBorder="1" applyAlignment="1">
      <alignment horizontal="center" vertical="center" wrapText="1"/>
    </xf>
    <xf numFmtId="0" fontId="2" fillId="0" borderId="5" xfId="2" applyFont="1" applyFill="1" applyBorder="1" applyAlignment="1">
      <alignment horizontal="center" vertical="center" wrapText="1"/>
    </xf>
    <xf numFmtId="0" fontId="3" fillId="0" borderId="0" xfId="0" applyFont="1" applyFill="1"/>
    <xf numFmtId="0" fontId="3" fillId="0" borderId="5" xfId="0" applyFont="1" applyBorder="1" applyAlignment="1">
      <alignment horizontal="center" vertical="center"/>
    </xf>
    <xf numFmtId="0" fontId="3" fillId="11" borderId="5" xfId="0" applyFont="1" applyFill="1" applyBorder="1" applyAlignment="1">
      <alignment horizontal="left" vertical="center" wrapText="1" indent="4"/>
    </xf>
    <xf numFmtId="0" fontId="3" fillId="0" borderId="5" xfId="2" applyFont="1" applyBorder="1" applyAlignment="1">
      <alignment horizontal="justify" vertical="center"/>
    </xf>
    <xf numFmtId="166" fontId="3" fillId="0" borderId="5" xfId="2" applyNumberFormat="1" applyFont="1" applyBorder="1"/>
    <xf numFmtId="166" fontId="3" fillId="6" borderId="5" xfId="2" applyNumberFormat="1" applyFont="1" applyFill="1" applyBorder="1"/>
    <xf numFmtId="1" fontId="3" fillId="6" borderId="5" xfId="2" applyNumberFormat="1" applyFont="1" applyFill="1" applyBorder="1" applyAlignment="1">
      <alignment horizontal="center"/>
    </xf>
    <xf numFmtId="1" fontId="3" fillId="6" borderId="5" xfId="2" applyNumberFormat="1" applyFont="1" applyFill="1" applyBorder="1"/>
    <xf numFmtId="14" fontId="3" fillId="0" borderId="5" xfId="2" applyNumberFormat="1" applyFont="1" applyFill="1" applyBorder="1"/>
    <xf numFmtId="0" fontId="3" fillId="0" borderId="5" xfId="2" applyFont="1" applyBorder="1" applyAlignment="1">
      <alignment wrapText="1"/>
    </xf>
    <xf numFmtId="0" fontId="3" fillId="0" borderId="5" xfId="0" applyFont="1" applyFill="1" applyBorder="1" applyAlignment="1">
      <alignment horizontal="center" vertical="center"/>
    </xf>
    <xf numFmtId="0" fontId="15" fillId="10" borderId="5" xfId="0" applyFont="1" applyFill="1" applyBorder="1" applyAlignment="1">
      <alignment horizontal="left" vertical="center" wrapText="1" indent="4"/>
    </xf>
    <xf numFmtId="0" fontId="3" fillId="5" borderId="5" xfId="2" applyFont="1" applyFill="1" applyBorder="1" applyAlignment="1">
      <alignment horizontal="justify" vertical="center"/>
    </xf>
    <xf numFmtId="166" fontId="3" fillId="5" borderId="5" xfId="2" applyNumberFormat="1" applyFont="1" applyFill="1" applyBorder="1" applyAlignment="1">
      <alignment vertical="center"/>
    </xf>
    <xf numFmtId="166" fontId="3" fillId="6" borderId="5" xfId="2" applyNumberFormat="1" applyFont="1" applyFill="1" applyBorder="1" applyAlignment="1">
      <alignment vertical="center"/>
    </xf>
    <xf numFmtId="1" fontId="3" fillId="6" borderId="5" xfId="2" applyNumberFormat="1" applyFont="1" applyFill="1" applyBorder="1" applyAlignment="1">
      <alignment vertical="center"/>
    </xf>
    <xf numFmtId="166" fontId="3" fillId="0" borderId="5" xfId="2" applyNumberFormat="1" applyFont="1" applyFill="1" applyBorder="1" applyAlignment="1">
      <alignment vertical="center"/>
    </xf>
    <xf numFmtId="166" fontId="2" fillId="0" borderId="5" xfId="2" applyNumberFormat="1" applyFont="1" applyFill="1" applyBorder="1" applyAlignment="1">
      <alignment horizontal="center" vertical="center"/>
    </xf>
    <xf numFmtId="0" fontId="15" fillId="10" borderId="5" xfId="0" applyFont="1" applyFill="1" applyBorder="1" applyAlignment="1">
      <alignment horizontal="center" vertical="center" wrapText="1"/>
    </xf>
    <xf numFmtId="166" fontId="3" fillId="0" borderId="5" xfId="2" applyNumberFormat="1" applyFont="1" applyBorder="1" applyAlignment="1">
      <alignment horizontal="right" vertical="center"/>
    </xf>
    <xf numFmtId="166" fontId="3" fillId="0" borderId="5" xfId="2" applyNumberFormat="1" applyFont="1" applyFill="1" applyBorder="1" applyAlignment="1">
      <alignment vertical="center" wrapText="1"/>
    </xf>
    <xf numFmtId="0" fontId="3" fillId="5" borderId="5" xfId="2" applyFont="1" applyFill="1" applyBorder="1" applyAlignment="1">
      <alignment horizontal="left" vertical="center" wrapText="1"/>
    </xf>
    <xf numFmtId="0" fontId="3" fillId="0" borderId="5" xfId="2" applyFont="1" applyBorder="1" applyAlignment="1">
      <alignment horizontal="left" vertical="center" wrapText="1"/>
    </xf>
    <xf numFmtId="0" fontId="3" fillId="0" borderId="5" xfId="2" applyFont="1" applyBorder="1"/>
    <xf numFmtId="0" fontId="3" fillId="10" borderId="5" xfId="0" applyFont="1" applyFill="1" applyBorder="1" applyAlignment="1">
      <alignment horizontal="left" vertical="center" wrapText="1" indent="4"/>
    </xf>
    <xf numFmtId="0" fontId="6" fillId="5" borderId="5" xfId="0" applyFont="1" applyFill="1" applyBorder="1" applyAlignment="1">
      <alignment horizontal="justify" vertical="center" wrapText="1"/>
    </xf>
    <xf numFmtId="0" fontId="6" fillId="0" borderId="5" xfId="0" applyFont="1" applyBorder="1" applyAlignment="1">
      <alignment horizontal="justify" vertical="center" wrapText="1"/>
    </xf>
    <xf numFmtId="0" fontId="3" fillId="0" borderId="5" xfId="0" applyFont="1" applyFill="1" applyBorder="1" applyAlignment="1">
      <alignment horizontal="left" vertical="center" wrapText="1" indent="4"/>
    </xf>
    <xf numFmtId="0" fontId="3" fillId="5" borderId="5" xfId="2" applyNumberFormat="1" applyFont="1" applyFill="1" applyBorder="1" applyAlignment="1">
      <alignment horizontal="justify" vertical="center"/>
    </xf>
    <xf numFmtId="0" fontId="3" fillId="0" borderId="5" xfId="2" applyFont="1" applyBorder="1" applyAlignment="1">
      <alignment vertical="top" wrapText="1"/>
    </xf>
    <xf numFmtId="0" fontId="16" fillId="10" borderId="5" xfId="0" applyFont="1" applyFill="1" applyBorder="1" applyAlignment="1">
      <alignment horizontal="left" vertical="center" wrapText="1" indent="4"/>
    </xf>
    <xf numFmtId="166" fontId="3" fillId="0" borderId="5" xfId="2" applyNumberFormat="1" applyFont="1" applyFill="1" applyBorder="1" applyAlignment="1">
      <alignment horizontal="justify" vertical="center"/>
    </xf>
    <xf numFmtId="0" fontId="2" fillId="5" borderId="5" xfId="2" applyFont="1" applyFill="1" applyBorder="1" applyAlignment="1">
      <alignment wrapText="1"/>
    </xf>
    <xf numFmtId="0" fontId="3" fillId="2" borderId="5" xfId="0" applyFont="1" applyFill="1" applyBorder="1" applyAlignment="1">
      <alignment horizontal="left" vertical="center" wrapText="1" indent="4"/>
    </xf>
    <xf numFmtId="166" fontId="3" fillId="5" borderId="5" xfId="2" applyNumberFormat="1" applyFont="1" applyFill="1" applyBorder="1" applyAlignment="1">
      <alignment horizontal="justify" vertical="center"/>
    </xf>
    <xf numFmtId="166" fontId="3" fillId="5" borderId="5" xfId="2" applyNumberFormat="1" applyFont="1" applyFill="1" applyBorder="1" applyAlignment="1">
      <alignment vertical="center" wrapText="1"/>
    </xf>
    <xf numFmtId="0" fontId="3" fillId="6" borderId="5" xfId="0" applyFont="1" applyFill="1" applyBorder="1" applyAlignment="1">
      <alignment vertical="center"/>
    </xf>
    <xf numFmtId="166" fontId="3" fillId="0" borderId="5" xfId="2" applyNumberFormat="1" applyFont="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left" vertical="center" wrapText="1" indent="4"/>
    </xf>
    <xf numFmtId="0" fontId="3" fillId="0" borderId="0" xfId="2" applyFont="1" applyBorder="1"/>
    <xf numFmtId="0" fontId="3" fillId="0" borderId="0" xfId="2" applyFont="1" applyBorder="1" applyAlignment="1">
      <alignment horizontal="justify" vertical="center"/>
    </xf>
    <xf numFmtId="1" fontId="3" fillId="0" borderId="0" xfId="2" applyNumberFormat="1" applyFont="1" applyBorder="1" applyAlignment="1">
      <alignment horizontal="center"/>
    </xf>
    <xf numFmtId="0" fontId="3" fillId="0" borderId="0" xfId="0" applyFont="1" applyBorder="1"/>
    <xf numFmtId="0" fontId="3" fillId="0" borderId="0" xfId="0" applyFont="1" applyAlignment="1">
      <alignment horizontal="justify" vertical="center"/>
    </xf>
    <xf numFmtId="1" fontId="3" fillId="0" borderId="0" xfId="0" applyNumberFormat="1" applyFont="1" applyAlignment="1">
      <alignment horizontal="center"/>
    </xf>
    <xf numFmtId="0" fontId="3" fillId="5" borderId="5" xfId="2" applyFont="1" applyFill="1" applyBorder="1" applyAlignment="1">
      <alignment vertical="center" wrapText="1"/>
    </xf>
    <xf numFmtId="0" fontId="3" fillId="5" borderId="5" xfId="2" applyFont="1" applyFill="1" applyBorder="1" applyAlignment="1">
      <alignment vertical="top" wrapText="1"/>
    </xf>
    <xf numFmtId="0" fontId="3" fillId="14" borderId="5"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5" xfId="2" applyFont="1" applyFill="1" applyBorder="1" applyAlignment="1">
      <alignment horizontal="center" vertical="center" textRotation="90" wrapText="1"/>
    </xf>
    <xf numFmtId="0" fontId="3" fillId="2" borderId="5" xfId="2" applyFont="1" applyFill="1" applyBorder="1" applyAlignment="1">
      <alignment horizontal="justify" vertical="center"/>
    </xf>
    <xf numFmtId="166" fontId="3" fillId="2" borderId="5" xfId="2" applyNumberFormat="1" applyFont="1" applyFill="1" applyBorder="1"/>
    <xf numFmtId="1" fontId="3" fillId="2" borderId="5" xfId="2" applyNumberFormat="1" applyFont="1" applyFill="1" applyBorder="1" applyAlignment="1">
      <alignment horizontal="center" vertical="center"/>
    </xf>
    <xf numFmtId="166" fontId="3" fillId="2" borderId="5" xfId="2" applyNumberFormat="1" applyFont="1" applyFill="1" applyBorder="1" applyAlignment="1">
      <alignment vertical="center"/>
    </xf>
    <xf numFmtId="1" fontId="3" fillId="2" borderId="5" xfId="2" applyNumberFormat="1" applyFont="1" applyFill="1" applyBorder="1" applyAlignment="1">
      <alignment vertical="center"/>
    </xf>
    <xf numFmtId="166" fontId="2" fillId="2" borderId="5" xfId="2" applyNumberFormat="1" applyFont="1" applyFill="1" applyBorder="1" applyAlignment="1">
      <alignment horizontal="center" vertical="center"/>
    </xf>
    <xf numFmtId="0" fontId="3" fillId="2" borderId="5" xfId="2" applyFont="1" applyFill="1" applyBorder="1" applyAlignment="1">
      <alignment wrapText="1"/>
    </xf>
    <xf numFmtId="0" fontId="3" fillId="2" borderId="5" xfId="2" applyFont="1" applyFill="1" applyBorder="1"/>
    <xf numFmtId="166" fontId="3" fillId="5" borderId="5" xfId="2" applyNumberFormat="1" applyFont="1" applyFill="1" applyBorder="1" applyAlignment="1">
      <alignment horizontal="justify" vertical="center" wrapText="1"/>
    </xf>
    <xf numFmtId="166" fontId="3" fillId="15" borderId="5" xfId="2" applyNumberFormat="1" applyFont="1" applyFill="1" applyBorder="1" applyAlignment="1">
      <alignment vertical="center" wrapText="1"/>
    </xf>
    <xf numFmtId="166" fontId="3" fillId="15" borderId="5" xfId="2" applyNumberFormat="1" applyFont="1" applyFill="1" applyBorder="1" applyAlignment="1">
      <alignment horizontal="justify" vertical="center"/>
    </xf>
    <xf numFmtId="166" fontId="3" fillId="15" borderId="5" xfId="2" applyNumberFormat="1" applyFont="1" applyFill="1" applyBorder="1" applyAlignment="1">
      <alignment vertical="center"/>
    </xf>
    <xf numFmtId="0" fontId="3" fillId="0" borderId="0" xfId="0" applyFont="1" applyAlignment="1"/>
    <xf numFmtId="0" fontId="2" fillId="7" borderId="4" xfId="0" applyFont="1" applyFill="1" applyBorder="1" applyAlignment="1"/>
    <xf numFmtId="0" fontId="14" fillId="2" borderId="4" xfId="0" applyFont="1" applyFill="1" applyBorder="1" applyAlignment="1">
      <alignment vertical="center" wrapText="1"/>
    </xf>
    <xf numFmtId="0" fontId="14" fillId="2" borderId="4" xfId="0" applyFont="1" applyFill="1" applyBorder="1" applyAlignment="1">
      <alignment horizontal="center" vertical="center" wrapText="1"/>
    </xf>
    <xf numFmtId="167" fontId="6" fillId="0" borderId="5" xfId="0" applyNumberFormat="1" applyFont="1" applyFill="1" applyBorder="1" applyAlignment="1">
      <alignment horizontal="center" vertical="center" wrapText="1"/>
    </xf>
    <xf numFmtId="167" fontId="3" fillId="0" borderId="5" xfId="2"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vertical="center" wrapText="1"/>
    </xf>
    <xf numFmtId="0" fontId="10" fillId="0" borderId="5" xfId="0" applyFont="1" applyFill="1" applyBorder="1" applyAlignment="1">
      <alignment vertical="center" wrapText="1"/>
    </xf>
    <xf numFmtId="167" fontId="10" fillId="0" borderId="5" xfId="0" applyNumberFormat="1" applyFont="1" applyFill="1" applyBorder="1" applyAlignment="1">
      <alignment horizontal="center" vertical="center" wrapText="1"/>
    </xf>
    <xf numFmtId="167" fontId="2" fillId="0" borderId="5" xfId="2" applyNumberFormat="1" applyFont="1" applyFill="1" applyBorder="1" applyAlignment="1">
      <alignment horizontal="center" vertical="center"/>
    </xf>
    <xf numFmtId="0" fontId="14" fillId="0" borderId="5" xfId="0" applyFont="1" applyFill="1" applyBorder="1" applyAlignment="1">
      <alignment vertical="center" wrapText="1"/>
    </xf>
    <xf numFmtId="0" fontId="3" fillId="0" borderId="0" xfId="0" applyFont="1" applyAlignment="1">
      <alignment horizontal="center"/>
    </xf>
    <xf numFmtId="0" fontId="5" fillId="0" borderId="0" xfId="0" applyFont="1" applyAlignment="1">
      <alignment vertical="center"/>
    </xf>
    <xf numFmtId="167" fontId="3" fillId="6" borderId="5" xfId="2" applyNumberFormat="1" applyFont="1" applyFill="1" applyBorder="1" applyAlignment="1">
      <alignment vertical="center"/>
    </xf>
    <xf numFmtId="2" fontId="2" fillId="6" borderId="5" xfId="2" applyNumberFormat="1" applyFont="1" applyFill="1" applyBorder="1" applyAlignment="1">
      <alignment horizontal="center" vertical="center"/>
    </xf>
    <xf numFmtId="167" fontId="2" fillId="6" borderId="5" xfId="2" applyNumberFormat="1" applyFont="1" applyFill="1" applyBorder="1" applyAlignment="1">
      <alignment vertical="center"/>
    </xf>
    <xf numFmtId="0" fontId="2" fillId="8" borderId="5" xfId="2" applyFont="1" applyFill="1" applyBorder="1" applyAlignment="1">
      <alignment horizontal="center" vertical="center" wrapText="1"/>
    </xf>
    <xf numFmtId="0" fontId="10" fillId="12" borderId="5" xfId="0" applyFont="1" applyFill="1" applyBorder="1" applyAlignment="1">
      <alignment horizontal="center" vertical="center" wrapText="1"/>
    </xf>
    <xf numFmtId="0" fontId="2" fillId="6" borderId="5" xfId="2" applyFont="1" applyFill="1" applyBorder="1" applyAlignment="1">
      <alignment horizontal="center" vertical="center" wrapText="1"/>
    </xf>
    <xf numFmtId="166" fontId="3" fillId="6" borderId="5" xfId="2" applyNumberFormat="1" applyFont="1" applyFill="1" applyBorder="1" applyAlignment="1">
      <alignment horizontal="center" vertical="center"/>
    </xf>
    <xf numFmtId="1" fontId="3" fillId="6" borderId="5" xfId="2" applyNumberFormat="1" applyFont="1" applyFill="1" applyBorder="1" applyAlignment="1">
      <alignment horizontal="center" vertical="center"/>
    </xf>
    <xf numFmtId="1" fontId="3" fillId="6" borderId="5" xfId="2" applyNumberFormat="1" applyFont="1" applyFill="1" applyBorder="1" applyAlignment="1">
      <alignment horizontal="center" vertical="center"/>
    </xf>
    <xf numFmtId="2" fontId="3" fillId="6" borderId="5" xfId="2" applyNumberFormat="1" applyFont="1" applyFill="1" applyBorder="1" applyAlignment="1">
      <alignment horizontal="center" vertical="center"/>
    </xf>
    <xf numFmtId="167" fontId="3" fillId="6" borderId="5" xfId="2" applyNumberFormat="1" applyFont="1" applyFill="1" applyBorder="1" applyAlignment="1">
      <alignment horizontal="center" vertical="center"/>
    </xf>
    <xf numFmtId="1" fontId="14" fillId="2" borderId="4" xfId="0" applyNumberFormat="1" applyFont="1" applyFill="1" applyBorder="1" applyAlignment="1">
      <alignment vertical="center" wrapText="1"/>
    </xf>
    <xf numFmtId="1" fontId="2" fillId="6" borderId="5" xfId="2" applyNumberFormat="1" applyFont="1" applyFill="1" applyBorder="1" applyAlignment="1">
      <alignment horizontal="center" vertical="center"/>
    </xf>
    <xf numFmtId="1" fontId="3" fillId="0" borderId="0" xfId="0" applyNumberFormat="1" applyFont="1"/>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vertical="center"/>
    </xf>
    <xf numFmtId="167" fontId="3" fillId="5" borderId="5" xfId="2" applyNumberFormat="1" applyFont="1" applyFill="1" applyBorder="1" applyAlignment="1">
      <alignment horizontal="center" vertical="center"/>
    </xf>
    <xf numFmtId="2"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67" fontId="6" fillId="5" borderId="5" xfId="0" applyNumberFormat="1" applyFont="1" applyFill="1" applyBorder="1" applyAlignment="1">
      <alignment horizontal="center" vertical="center" wrapText="1"/>
    </xf>
    <xf numFmtId="165" fontId="0" fillId="0" borderId="0" xfId="3" applyFont="1"/>
    <xf numFmtId="164" fontId="0" fillId="0" borderId="0" xfId="4" applyFont="1"/>
    <xf numFmtId="1" fontId="3" fillId="5" borderId="5" xfId="2" applyNumberFormat="1" applyFont="1" applyFill="1" applyBorder="1" applyAlignment="1">
      <alignment horizontal="center" vertical="center"/>
    </xf>
    <xf numFmtId="2" fontId="3" fillId="5" borderId="5" xfId="0"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vertical="center"/>
    </xf>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vertical="center"/>
    </xf>
    <xf numFmtId="1" fontId="3" fillId="6"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167" fontId="3" fillId="5" borderId="5" xfId="2" applyNumberFormat="1" applyFont="1" applyFill="1" applyBorder="1" applyAlignment="1">
      <alignment vertical="center"/>
    </xf>
    <xf numFmtId="167" fontId="3" fillId="5" borderId="5" xfId="2" applyNumberFormat="1" applyFont="1" applyFill="1" applyBorder="1" applyAlignment="1">
      <alignment horizontal="center" vertical="center"/>
    </xf>
    <xf numFmtId="2" fontId="5" fillId="5" borderId="5" xfId="2" applyNumberFormat="1" applyFont="1" applyFill="1" applyBorder="1" applyAlignment="1">
      <alignment horizontal="center" vertical="center"/>
    </xf>
    <xf numFmtId="0" fontId="16" fillId="0" borderId="5" xfId="0" applyFont="1" applyFill="1" applyBorder="1" applyAlignment="1">
      <alignment horizontal="center" vertical="center"/>
    </xf>
    <xf numFmtId="0" fontId="16" fillId="0" borderId="5" xfId="0" applyFont="1" applyFill="1" applyBorder="1" applyAlignment="1">
      <alignment vertical="center" wrapText="1"/>
    </xf>
    <xf numFmtId="0" fontId="16" fillId="0" borderId="5" xfId="0" applyFont="1" applyFill="1" applyBorder="1" applyAlignment="1">
      <alignment vertical="top" wrapText="1"/>
    </xf>
    <xf numFmtId="167" fontId="16" fillId="5" borderId="5" xfId="2" applyNumberFormat="1" applyFont="1" applyFill="1" applyBorder="1" applyAlignment="1">
      <alignment horizontal="center" vertical="center"/>
    </xf>
    <xf numFmtId="0" fontId="2" fillId="6" borderId="5" xfId="2" applyFont="1" applyFill="1" applyBorder="1" applyAlignment="1">
      <alignment horizontal="justify" vertical="center" wrapText="1"/>
    </xf>
    <xf numFmtId="0" fontId="14" fillId="2" borderId="4" xfId="0" applyFont="1" applyFill="1" applyBorder="1" applyAlignment="1">
      <alignment horizontal="justify" vertical="center" wrapText="1"/>
    </xf>
    <xf numFmtId="167" fontId="5" fillId="16" borderId="5" xfId="2" applyNumberFormat="1" applyFont="1" applyFill="1" applyBorder="1" applyAlignment="1">
      <alignment horizontal="center" vertical="center"/>
    </xf>
    <xf numFmtId="167" fontId="14" fillId="16" borderId="5" xfId="2" applyNumberFormat="1" applyFont="1" applyFill="1" applyBorder="1" applyAlignment="1">
      <alignment horizontal="center" vertical="center"/>
    </xf>
    <xf numFmtId="167" fontId="2" fillId="6" borderId="5" xfId="2" applyNumberFormat="1" applyFont="1" applyFill="1" applyBorder="1" applyAlignment="1">
      <alignment horizontal="center" vertical="center"/>
    </xf>
    <xf numFmtId="167" fontId="5" fillId="5" borderId="5" xfId="2" applyNumberFormat="1" applyFont="1" applyFill="1" applyBorder="1" applyAlignment="1">
      <alignment horizontal="center" vertical="center"/>
    </xf>
    <xf numFmtId="167" fontId="3" fillId="5" borderId="5" xfId="0" applyNumberFormat="1" applyFont="1" applyFill="1" applyBorder="1" applyAlignment="1">
      <alignment horizontal="center" vertical="center"/>
    </xf>
    <xf numFmtId="0" fontId="5" fillId="16" borderId="5" xfId="0" applyFont="1" applyFill="1" applyBorder="1" applyAlignment="1">
      <alignment vertical="center" wrapText="1"/>
    </xf>
    <xf numFmtId="167" fontId="16" fillId="17" borderId="5" xfId="2" applyNumberFormat="1" applyFont="1" applyFill="1" applyBorder="1" applyAlignment="1">
      <alignment horizontal="center" vertical="center"/>
    </xf>
    <xf numFmtId="167" fontId="3" fillId="17" borderId="5" xfId="2" applyNumberFormat="1" applyFont="1" applyFill="1" applyBorder="1" applyAlignment="1">
      <alignment horizontal="center" vertical="center"/>
    </xf>
    <xf numFmtId="167" fontId="2" fillId="17" borderId="5" xfId="2" applyNumberFormat="1" applyFont="1" applyFill="1" applyBorder="1" applyAlignment="1">
      <alignment horizontal="center" vertical="center"/>
    </xf>
    <xf numFmtId="167" fontId="3" fillId="17" borderId="5" xfId="2" applyNumberFormat="1" applyFont="1" applyFill="1" applyBorder="1" applyAlignment="1">
      <alignment vertical="center"/>
    </xf>
    <xf numFmtId="1" fontId="16" fillId="17" borderId="5" xfId="2" applyNumberFormat="1" applyFont="1" applyFill="1" applyBorder="1" applyAlignment="1">
      <alignment horizontal="center" vertical="center"/>
    </xf>
    <xf numFmtId="1" fontId="3" fillId="17" borderId="5" xfId="2" applyNumberFormat="1" applyFont="1" applyFill="1" applyBorder="1" applyAlignment="1">
      <alignment horizontal="center" vertical="center"/>
    </xf>
    <xf numFmtId="1" fontId="2" fillId="17" borderId="5" xfId="2" applyNumberFormat="1" applyFont="1" applyFill="1" applyBorder="1" applyAlignment="1">
      <alignment horizontal="center" vertical="center"/>
    </xf>
    <xf numFmtId="0" fontId="6" fillId="16" borderId="5" xfId="0" applyFont="1" applyFill="1" applyBorder="1" applyAlignment="1">
      <alignment vertical="center" wrapText="1"/>
    </xf>
    <xf numFmtId="0" fontId="6" fillId="18" borderId="5" xfId="0" applyFont="1" applyFill="1" applyBorder="1" applyAlignment="1">
      <alignment vertical="center" wrapText="1"/>
    </xf>
    <xf numFmtId="0" fontId="5" fillId="18" borderId="5" xfId="0" applyFont="1" applyFill="1" applyBorder="1" applyAlignment="1">
      <alignment vertical="center" wrapText="1"/>
    </xf>
    <xf numFmtId="167" fontId="3" fillId="16" borderId="5" xfId="2" applyNumberFormat="1" applyFont="1" applyFill="1" applyBorder="1" applyAlignment="1">
      <alignment horizontal="center" vertical="center"/>
    </xf>
    <xf numFmtId="167" fontId="16" fillId="0" borderId="5" xfId="2" applyNumberFormat="1" applyFont="1" applyFill="1" applyBorder="1" applyAlignment="1">
      <alignment horizontal="center" vertical="center"/>
    </xf>
    <xf numFmtId="167" fontId="16" fillId="0" borderId="5" xfId="2" applyNumberFormat="1" applyFont="1" applyFill="1" applyBorder="1" applyAlignment="1">
      <alignment vertical="center"/>
    </xf>
    <xf numFmtId="0" fontId="15" fillId="0" borderId="5" xfId="0" applyFont="1" applyFill="1" applyBorder="1" applyAlignment="1">
      <alignment horizontal="justify" vertical="center"/>
    </xf>
    <xf numFmtId="0" fontId="3" fillId="0" borderId="5" xfId="0" applyFont="1" applyFill="1" applyBorder="1" applyAlignment="1">
      <alignment horizontal="justify" vertical="center"/>
    </xf>
    <xf numFmtId="0" fontId="16" fillId="0" borderId="5" xfId="0" applyFont="1" applyFill="1" applyBorder="1" applyAlignment="1">
      <alignment horizontal="justify" vertical="center"/>
    </xf>
    <xf numFmtId="0" fontId="2" fillId="0" borderId="5" xfId="0" applyFont="1" applyFill="1" applyBorder="1" applyAlignment="1">
      <alignment horizontal="justify" vertical="center"/>
    </xf>
    <xf numFmtId="1" fontId="3" fillId="0" borderId="5" xfId="2" applyNumberFormat="1" applyFont="1" applyFill="1" applyBorder="1" applyAlignment="1">
      <alignment horizontal="justify" vertical="center"/>
    </xf>
    <xf numFmtId="0" fontId="16" fillId="19" borderId="5" xfId="0" applyFont="1" applyFill="1" applyBorder="1" applyAlignment="1">
      <alignment vertical="center" wrapText="1"/>
    </xf>
    <xf numFmtId="0" fontId="6" fillId="0" borderId="5" xfId="0" applyFont="1" applyFill="1" applyBorder="1" applyAlignment="1">
      <alignment horizontal="justify" vertical="center" wrapText="1"/>
    </xf>
    <xf numFmtId="0" fontId="5" fillId="0" borderId="5" xfId="0" applyFont="1" applyFill="1" applyBorder="1" applyAlignment="1">
      <alignment horizontal="justify" vertical="center"/>
    </xf>
    <xf numFmtId="0" fontId="2" fillId="6" borderId="5" xfId="2" applyFont="1" applyFill="1" applyBorder="1" applyAlignment="1">
      <alignment horizontal="center" vertical="center" wrapText="1"/>
    </xf>
    <xf numFmtId="167" fontId="3" fillId="5" borderId="5" xfId="2" applyNumberFormat="1" applyFont="1" applyFill="1" applyBorder="1" applyAlignment="1">
      <alignment horizontal="center" vertical="center"/>
    </xf>
    <xf numFmtId="0" fontId="15" fillId="0" borderId="5" xfId="0" applyFont="1" applyFill="1" applyBorder="1" applyAlignment="1">
      <alignment vertical="center" wrapText="1"/>
    </xf>
    <xf numFmtId="2" fontId="15" fillId="0" borderId="5" xfId="2" applyNumberFormat="1" applyFont="1" applyFill="1" applyBorder="1" applyAlignment="1">
      <alignment horizontal="left" vertical="center" wrapText="1"/>
    </xf>
    <xf numFmtId="0" fontId="5" fillId="14" borderId="5" xfId="0" applyFont="1" applyFill="1" applyBorder="1" applyAlignment="1">
      <alignment vertical="center" wrapText="1"/>
    </xf>
    <xf numFmtId="0" fontId="2" fillId="8" borderId="5" xfId="0" applyFont="1" applyFill="1" applyBorder="1" applyAlignment="1">
      <alignment horizontal="justify" vertical="center"/>
    </xf>
    <xf numFmtId="0" fontId="2" fillId="8" borderId="0" xfId="0" applyFont="1" applyFill="1" applyAlignment="1">
      <alignment horizontal="center" vertical="center"/>
    </xf>
    <xf numFmtId="0" fontId="2" fillId="8" borderId="0" xfId="0" applyFont="1" applyFill="1" applyAlignment="1">
      <alignment horizontal="center" vertical="center" wrapText="1"/>
    </xf>
    <xf numFmtId="0" fontId="10" fillId="20" borderId="5" xfId="0" applyFont="1" applyFill="1" applyBorder="1" applyAlignment="1">
      <alignment horizontal="center" vertical="center" wrapText="1"/>
    </xf>
    <xf numFmtId="0" fontId="3" fillId="6" borderId="0" xfId="0" applyFont="1" applyFill="1"/>
    <xf numFmtId="1" fontId="3" fillId="6" borderId="0" xfId="0" applyNumberFormat="1" applyFont="1" applyFill="1"/>
    <xf numFmtId="0" fontId="3" fillId="6" borderId="0" xfId="0" applyFont="1" applyFill="1" applyAlignment="1">
      <alignment horizontal="justify" vertical="center"/>
    </xf>
    <xf numFmtId="0" fontId="3" fillId="6" borderId="0" xfId="0" applyFont="1" applyFill="1" applyAlignment="1">
      <alignment horizontal="center"/>
    </xf>
    <xf numFmtId="0" fontId="5" fillId="6" borderId="0" xfId="0" applyFont="1" applyFill="1" applyAlignment="1">
      <alignment vertical="center"/>
    </xf>
    <xf numFmtId="0" fontId="2" fillId="6" borderId="5" xfId="2" applyFont="1" applyFill="1" applyBorder="1" applyAlignment="1">
      <alignment horizontal="left"/>
    </xf>
    <xf numFmtId="0" fontId="10" fillId="8" borderId="5" xfId="0" applyFont="1" applyFill="1" applyBorder="1" applyAlignment="1">
      <alignment vertical="center"/>
    </xf>
    <xf numFmtId="0" fontId="3" fillId="0" borderId="5" xfId="0" applyFont="1" applyBorder="1"/>
    <xf numFmtId="0" fontId="2" fillId="8" borderId="5" xfId="0" applyFont="1" applyFill="1" applyBorder="1" applyAlignment="1">
      <alignment horizontal="center" vertical="center"/>
    </xf>
    <xf numFmtId="0" fontId="14" fillId="0" borderId="5" xfId="0" applyFont="1" applyBorder="1" applyAlignment="1">
      <alignment horizontal="left" vertical="center"/>
    </xf>
    <xf numFmtId="0" fontId="10" fillId="8" borderId="5" xfId="0" applyFont="1" applyFill="1" applyBorder="1" applyAlignment="1">
      <alignment horizontal="justify" vertical="center"/>
    </xf>
    <xf numFmtId="0" fontId="2" fillId="0" borderId="5" xfId="0" applyFont="1" applyBorder="1" applyAlignment="1">
      <alignment horizontal="center" vertical="center"/>
    </xf>
    <xf numFmtId="0" fontId="1" fillId="8" borderId="5" xfId="0" applyFont="1" applyFill="1" applyBorder="1" applyAlignment="1">
      <alignment vertical="center"/>
    </xf>
    <xf numFmtId="0" fontId="2" fillId="8" borderId="5" xfId="0" applyFont="1" applyFill="1" applyBorder="1"/>
    <xf numFmtId="1" fontId="2" fillId="8" borderId="5" xfId="0" applyNumberFormat="1" applyFont="1" applyFill="1" applyBorder="1"/>
    <xf numFmtId="0" fontId="14" fillId="8" borderId="5" xfId="0" applyFont="1" applyFill="1" applyBorder="1" applyAlignment="1">
      <alignment horizontal="center" vertical="center"/>
    </xf>
    <xf numFmtId="0" fontId="15" fillId="2" borderId="4" xfId="0" applyFont="1" applyFill="1" applyBorder="1" applyAlignment="1">
      <alignment vertical="center" wrapText="1"/>
    </xf>
    <xf numFmtId="0" fontId="5" fillId="0" borderId="5" xfId="0" applyFont="1" applyBorder="1" applyAlignment="1">
      <alignment horizontal="center" vertical="center" wrapText="1"/>
    </xf>
    <xf numFmtId="1" fontId="3" fillId="0" borderId="5" xfId="0" applyNumberFormat="1" applyFont="1" applyBorder="1" applyAlignment="1">
      <alignment horizontal="center" vertical="center"/>
    </xf>
    <xf numFmtId="0" fontId="2" fillId="0" borderId="0" xfId="0" applyFont="1" applyAlignment="1"/>
    <xf numFmtId="0" fontId="2" fillId="0" borderId="0" xfId="0" applyFont="1"/>
    <xf numFmtId="0" fontId="20" fillId="25" borderId="5" xfId="6" applyFont="1" applyFill="1" applyBorder="1" applyAlignment="1">
      <alignment horizontal="center" vertical="center"/>
    </xf>
    <xf numFmtId="0" fontId="20" fillId="24" borderId="5" xfId="6" applyFont="1" applyFill="1" applyBorder="1" applyAlignment="1">
      <alignment horizontal="center" vertical="center"/>
    </xf>
    <xf numFmtId="0" fontId="0" fillId="0" borderId="0" xfId="0" applyBorder="1"/>
    <xf numFmtId="0" fontId="23" fillId="0" borderId="0" xfId="0" applyFont="1"/>
    <xf numFmtId="0" fontId="24" fillId="0" borderId="0" xfId="0" applyFont="1"/>
    <xf numFmtId="0" fontId="20" fillId="25" borderId="13" xfId="6" applyFont="1" applyFill="1" applyBorder="1" applyAlignment="1">
      <alignment horizontal="center" vertical="center"/>
    </xf>
    <xf numFmtId="0" fontId="20" fillId="25" borderId="14" xfId="6" applyFont="1" applyFill="1" applyBorder="1" applyAlignment="1">
      <alignment horizontal="center" vertical="center"/>
    </xf>
    <xf numFmtId="0" fontId="21" fillId="16" borderId="14" xfId="6" applyFont="1" applyFill="1" applyBorder="1" applyAlignment="1">
      <alignment horizontal="center" vertical="center"/>
    </xf>
    <xf numFmtId="0" fontId="21" fillId="16" borderId="15" xfId="6" applyFont="1" applyFill="1" applyBorder="1" applyAlignment="1">
      <alignment horizontal="center" vertical="center"/>
    </xf>
    <xf numFmtId="0" fontId="20" fillId="25" borderId="19" xfId="6" applyFont="1" applyFill="1" applyBorder="1" applyAlignment="1">
      <alignment horizontal="center" vertical="center"/>
    </xf>
    <xf numFmtId="0" fontId="21" fillId="16" borderId="20" xfId="6" applyFont="1" applyFill="1" applyBorder="1" applyAlignment="1">
      <alignment horizontal="center" vertical="center"/>
    </xf>
    <xf numFmtId="0" fontId="20" fillId="24" borderId="19" xfId="6" applyFont="1" applyFill="1" applyBorder="1" applyAlignment="1">
      <alignment horizontal="center" vertical="center"/>
    </xf>
    <xf numFmtId="0" fontId="20" fillId="25" borderId="20" xfId="6" applyFont="1" applyFill="1" applyBorder="1" applyAlignment="1">
      <alignment horizontal="center" vertical="center"/>
    </xf>
    <xf numFmtId="0" fontId="22" fillId="26" borderId="19" xfId="6" applyFont="1" applyFill="1" applyBorder="1" applyAlignment="1">
      <alignment horizontal="center" vertical="center" wrapText="1" readingOrder="1"/>
    </xf>
    <xf numFmtId="0" fontId="22" fillId="26" borderId="16" xfId="6" applyFont="1" applyFill="1" applyBorder="1" applyAlignment="1">
      <alignment horizontal="center" vertical="center" wrapText="1" readingOrder="1"/>
    </xf>
    <xf numFmtId="0" fontId="22" fillId="26" borderId="17" xfId="6" applyFont="1" applyFill="1" applyBorder="1" applyAlignment="1">
      <alignment horizontal="center" vertical="center" wrapText="1" readingOrder="1"/>
    </xf>
    <xf numFmtId="0" fontId="20" fillId="24" borderId="17" xfId="6" applyFont="1" applyFill="1" applyBorder="1" applyAlignment="1">
      <alignment horizontal="center" vertical="center"/>
    </xf>
    <xf numFmtId="0" fontId="20" fillId="24" borderId="18" xfId="6" applyFont="1" applyFill="1" applyBorder="1" applyAlignment="1">
      <alignment horizontal="center" vertical="center"/>
    </xf>
    <xf numFmtId="0" fontId="25" fillId="24" borderId="5" xfId="6" applyFont="1" applyFill="1" applyBorder="1" applyAlignment="1">
      <alignment horizontal="center" vertical="center"/>
    </xf>
    <xf numFmtId="0" fontId="25" fillId="25" borderId="5" xfId="6" applyFont="1" applyFill="1" applyBorder="1" applyAlignment="1">
      <alignment horizontal="center" vertical="center"/>
    </xf>
    <xf numFmtId="0" fontId="19" fillId="16" borderId="15" xfId="6" applyFont="1" applyFill="1" applyBorder="1" applyAlignment="1">
      <alignment horizontal="center" vertical="center"/>
    </xf>
    <xf numFmtId="0" fontId="26" fillId="26" borderId="16" xfId="6" applyFont="1" applyFill="1" applyBorder="1" applyAlignment="1">
      <alignment horizontal="center" vertical="center" wrapText="1" readingOrder="1"/>
    </xf>
    <xf numFmtId="0" fontId="27" fillId="0" borderId="0" xfId="0" applyFont="1"/>
    <xf numFmtId="0" fontId="1" fillId="0" borderId="13"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6" xfId="0" applyFont="1" applyFill="1" applyBorder="1" applyAlignment="1">
      <alignment horizontal="center" vertical="center"/>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9" fillId="0" borderId="20" xfId="1" applyNumberFormat="1" applyFont="1" applyFill="1" applyBorder="1" applyAlignment="1" applyProtection="1">
      <alignment horizontal="left" vertical="center" wrapText="1"/>
      <protection locked="0"/>
    </xf>
    <xf numFmtId="0" fontId="28" fillId="0" borderId="18" xfId="0" applyFont="1" applyFill="1" applyBorder="1" applyAlignment="1">
      <alignment wrapText="1"/>
    </xf>
    <xf numFmtId="0" fontId="20" fillId="28" borderId="19" xfId="1" applyNumberFormat="1" applyFont="1" applyFill="1" applyBorder="1" applyAlignment="1" applyProtection="1">
      <alignment horizontal="left" vertical="center" wrapText="1"/>
      <protection locked="0"/>
    </xf>
    <xf numFmtId="0" fontId="20" fillId="22" borderId="19" xfId="1" applyNumberFormat="1" applyFont="1" applyFill="1" applyBorder="1" applyAlignment="1" applyProtection="1">
      <alignment horizontal="left" vertical="center" wrapText="1"/>
      <protection locked="0"/>
    </xf>
    <xf numFmtId="0" fontId="19" fillId="17" borderId="40" xfId="1" applyNumberFormat="1" applyFont="1" applyFill="1" applyBorder="1" applyAlignment="1" applyProtection="1">
      <alignment horizontal="center" vertical="center" wrapText="1"/>
      <protection locked="0"/>
    </xf>
    <xf numFmtId="0" fontId="19" fillId="22" borderId="19" xfId="1" applyNumberFormat="1" applyFont="1" applyFill="1" applyBorder="1" applyAlignment="1" applyProtection="1">
      <alignment horizontal="left" vertical="center" wrapText="1"/>
      <protection locked="0"/>
    </xf>
    <xf numFmtId="0" fontId="19" fillId="17" borderId="22" xfId="1" applyNumberFormat="1" applyFont="1" applyFill="1" applyBorder="1" applyAlignment="1" applyProtection="1">
      <alignment horizontal="center" vertical="center" wrapText="1"/>
      <protection locked="0"/>
    </xf>
    <xf numFmtId="0" fontId="20" fillId="17" borderId="25" xfId="1" applyNumberFormat="1" applyFont="1" applyFill="1" applyBorder="1" applyAlignment="1" applyProtection="1">
      <alignment horizontal="left" vertical="center" wrapText="1"/>
      <protection locked="0"/>
    </xf>
    <xf numFmtId="0" fontId="19" fillId="19" borderId="30" xfId="1" applyNumberFormat="1" applyFont="1" applyFill="1" applyBorder="1" applyAlignment="1" applyProtection="1">
      <alignment horizontal="center" vertical="center" wrapText="1"/>
      <protection locked="0"/>
    </xf>
    <xf numFmtId="0" fontId="19" fillId="19" borderId="39" xfId="1" applyNumberFormat="1" applyFont="1" applyFill="1" applyBorder="1" applyAlignment="1" applyProtection="1">
      <alignment horizontal="center" vertical="center" wrapText="1"/>
      <protection locked="0"/>
    </xf>
    <xf numFmtId="0" fontId="19" fillId="19" borderId="31" xfId="1" applyNumberFormat="1" applyFont="1" applyFill="1" applyBorder="1" applyAlignment="1" applyProtection="1">
      <alignment horizontal="center" vertical="center" wrapText="1"/>
      <protection locked="0"/>
    </xf>
    <xf numFmtId="0" fontId="19" fillId="19" borderId="23" xfId="1" applyNumberFormat="1" applyFont="1" applyFill="1" applyBorder="1" applyAlignment="1" applyProtection="1">
      <alignment vertical="center" wrapText="1"/>
      <protection locked="0"/>
    </xf>
    <xf numFmtId="0" fontId="19" fillId="19" borderId="24" xfId="1" applyNumberFormat="1" applyFont="1" applyFill="1" applyBorder="1" applyAlignment="1" applyProtection="1">
      <alignment vertical="center" wrapText="1"/>
      <protection locked="0"/>
    </xf>
    <xf numFmtId="9" fontId="31" fillId="19" borderId="0" xfId="5" applyFont="1" applyFill="1" applyProtection="1">
      <protection locked="0"/>
    </xf>
    <xf numFmtId="9" fontId="31" fillId="19" borderId="0" xfId="5" applyFont="1" applyFill="1" applyBorder="1" applyProtection="1">
      <protection locked="0"/>
    </xf>
    <xf numFmtId="9" fontId="31" fillId="0" borderId="0" xfId="5" applyFont="1" applyProtection="1">
      <protection locked="0"/>
    </xf>
    <xf numFmtId="9" fontId="31" fillId="19" borderId="0" xfId="5" applyFont="1" applyFill="1" applyAlignment="1" applyProtection="1">
      <alignment vertical="center"/>
      <protection locked="0"/>
    </xf>
    <xf numFmtId="9" fontId="31" fillId="19" borderId="0" xfId="5" applyFont="1" applyFill="1" applyBorder="1" applyAlignment="1" applyProtection="1">
      <alignment horizontal="justify" vertical="center"/>
      <protection locked="0"/>
    </xf>
    <xf numFmtId="9" fontId="33" fillId="19" borderId="0" xfId="5" applyFont="1" applyFill="1" applyBorder="1" applyProtection="1">
      <protection locked="0"/>
    </xf>
    <xf numFmtId="9" fontId="33" fillId="0" borderId="0" xfId="5" applyFont="1" applyBorder="1" applyProtection="1">
      <protection locked="0"/>
    </xf>
    <xf numFmtId="9" fontId="33" fillId="0" borderId="0" xfId="5" applyFont="1" applyProtection="1">
      <protection locked="0"/>
    </xf>
    <xf numFmtId="0" fontId="34" fillId="8" borderId="13" xfId="0" applyFont="1" applyFill="1" applyBorder="1" applyAlignment="1" applyProtection="1">
      <alignment vertical="center"/>
      <protection locked="0"/>
    </xf>
    <xf numFmtId="0" fontId="30" fillId="8" borderId="14" xfId="0" applyFont="1" applyFill="1" applyBorder="1" applyAlignment="1" applyProtection="1">
      <alignment horizontal="center" vertical="center"/>
      <protection locked="0"/>
    </xf>
    <xf numFmtId="0" fontId="34" fillId="8" borderId="19" xfId="0" applyFont="1" applyFill="1" applyBorder="1" applyAlignment="1" applyProtection="1">
      <alignment horizontal="justify" vertical="center"/>
      <protection locked="0"/>
    </xf>
    <xf numFmtId="0" fontId="30" fillId="8" borderId="5" xfId="0" applyFont="1" applyFill="1" applyBorder="1" applyAlignment="1" applyProtection="1">
      <alignment horizontal="center" vertical="center"/>
      <protection locked="0"/>
    </xf>
    <xf numFmtId="9" fontId="30" fillId="19" borderId="0" xfId="5" applyFont="1" applyFill="1" applyBorder="1" applyAlignment="1" applyProtection="1">
      <alignment horizontal="center" vertical="center"/>
      <protection locked="0"/>
    </xf>
    <xf numFmtId="9" fontId="31" fillId="19" borderId="0" xfId="5" applyFont="1" applyFill="1" applyBorder="1" applyAlignment="1" applyProtection="1">
      <alignment horizontal="center" vertical="center"/>
      <protection locked="0"/>
    </xf>
    <xf numFmtId="9" fontId="33" fillId="19" borderId="0" xfId="5" applyFont="1" applyFill="1" applyBorder="1" applyAlignment="1" applyProtection="1">
      <alignment horizontal="center" vertical="center"/>
      <protection locked="0"/>
    </xf>
    <xf numFmtId="9" fontId="34" fillId="19" borderId="0" xfId="5" applyFont="1" applyFill="1" applyBorder="1" applyAlignment="1" applyProtection="1">
      <alignment horizontal="center" vertical="center" wrapText="1"/>
      <protection locked="0"/>
    </xf>
    <xf numFmtId="9" fontId="33" fillId="0" borderId="0" xfId="5" applyFont="1" applyBorder="1" applyAlignment="1" applyProtection="1">
      <alignment horizontal="center" vertical="center"/>
      <protection locked="0"/>
    </xf>
    <xf numFmtId="9" fontId="33" fillId="0" borderId="2" xfId="5" applyFont="1" applyBorder="1" applyAlignment="1" applyProtection="1">
      <alignment horizontal="center" vertical="center"/>
      <protection locked="0"/>
    </xf>
    <xf numFmtId="9" fontId="31" fillId="0" borderId="2" xfId="5" applyFont="1" applyBorder="1" applyAlignment="1" applyProtection="1">
      <alignment horizontal="center" vertical="center"/>
      <protection locked="0"/>
    </xf>
    <xf numFmtId="9" fontId="31" fillId="0" borderId="3" xfId="5" applyFont="1" applyBorder="1" applyAlignment="1" applyProtection="1">
      <alignment horizontal="center" vertical="center"/>
      <protection locked="0"/>
    </xf>
    <xf numFmtId="0" fontId="34" fillId="8" borderId="19" xfId="0" applyFont="1" applyFill="1" applyBorder="1" applyAlignment="1" applyProtection="1">
      <alignment vertical="center"/>
      <protection locked="0"/>
    </xf>
    <xf numFmtId="9" fontId="31" fillId="8" borderId="20" xfId="5" applyFont="1" applyFill="1" applyBorder="1" applyAlignment="1" applyProtection="1">
      <alignment horizontal="center" vertical="center"/>
      <protection locked="0"/>
    </xf>
    <xf numFmtId="0" fontId="30" fillId="0" borderId="5" xfId="5" applyNumberFormat="1" applyFont="1" applyBorder="1" applyAlignment="1" applyProtection="1">
      <alignment horizontal="center" vertical="center"/>
      <protection locked="0"/>
    </xf>
    <xf numFmtId="0" fontId="30" fillId="0" borderId="20" xfId="5" applyNumberFormat="1" applyFont="1" applyBorder="1" applyAlignment="1" applyProtection="1">
      <alignment horizontal="center" vertical="center"/>
      <protection locked="0"/>
    </xf>
    <xf numFmtId="0" fontId="31" fillId="19" borderId="0" xfId="0" applyFont="1" applyFill="1" applyAlignment="1" applyProtection="1">
      <alignment vertical="center"/>
      <protection locked="0"/>
    </xf>
    <xf numFmtId="0" fontId="34" fillId="2" borderId="19" xfId="0" applyFont="1" applyFill="1" applyBorder="1" applyAlignment="1" applyProtection="1">
      <alignment horizontal="center" vertical="center"/>
      <protection locked="0"/>
    </xf>
    <xf numFmtId="0" fontId="34" fillId="2" borderId="5" xfId="0" applyFont="1" applyFill="1" applyBorder="1" applyAlignment="1" applyProtection="1">
      <alignment horizontal="center" vertical="center" wrapText="1"/>
      <protection locked="0"/>
    </xf>
    <xf numFmtId="0" fontId="34" fillId="2" borderId="5" xfId="0" applyFont="1" applyFill="1" applyBorder="1" applyAlignment="1" applyProtection="1">
      <alignment horizontal="center" vertical="center"/>
      <protection locked="0"/>
    </xf>
    <xf numFmtId="0" fontId="30" fillId="2" borderId="20" xfId="0" applyFont="1" applyFill="1" applyBorder="1" applyAlignment="1" applyProtection="1">
      <alignment horizontal="center" vertical="center" wrapText="1"/>
      <protection locked="0"/>
    </xf>
    <xf numFmtId="0" fontId="31" fillId="19" borderId="0" xfId="0" applyFont="1" applyFill="1" applyBorder="1" applyProtection="1">
      <protection locked="0"/>
    </xf>
    <xf numFmtId="0" fontId="31" fillId="0" borderId="0" xfId="0" applyFont="1" applyBorder="1" applyProtection="1">
      <protection locked="0"/>
    </xf>
    <xf numFmtId="0" fontId="31" fillId="0" borderId="0" xfId="0" applyFont="1" applyProtection="1">
      <protection locked="0"/>
    </xf>
    <xf numFmtId="0" fontId="34" fillId="2" borderId="27"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textRotation="90" wrapText="1"/>
      <protection locked="0"/>
    </xf>
    <xf numFmtId="0" fontId="34" fillId="2" borderId="4" xfId="0" applyFont="1" applyFill="1" applyBorder="1" applyAlignment="1" applyProtection="1">
      <alignment horizontal="center" vertical="center" wrapText="1"/>
      <protection locked="0"/>
    </xf>
    <xf numFmtId="0" fontId="34" fillId="2" borderId="4" xfId="0" applyFont="1" applyFill="1" applyBorder="1" applyAlignment="1" applyProtection="1">
      <alignment horizontal="center" vertical="center"/>
      <protection locked="0"/>
    </xf>
    <xf numFmtId="0" fontId="30" fillId="2" borderId="4" xfId="0" applyFont="1" applyFill="1" applyBorder="1" applyAlignment="1" applyProtection="1">
      <alignment horizontal="justify" vertical="center" textRotation="90" wrapText="1"/>
      <protection locked="0"/>
    </xf>
    <xf numFmtId="0" fontId="34" fillId="2" borderId="4" xfId="0" applyFont="1" applyFill="1" applyBorder="1" applyAlignment="1" applyProtection="1">
      <alignment horizontal="center" vertical="center" textRotation="90" wrapText="1"/>
      <protection locked="0"/>
    </xf>
    <xf numFmtId="0" fontId="30" fillId="2" borderId="28" xfId="0" applyFont="1" applyFill="1" applyBorder="1" applyAlignment="1" applyProtection="1">
      <alignment horizontal="center" vertical="center" wrapText="1"/>
      <protection locked="0"/>
    </xf>
    <xf numFmtId="0" fontId="30" fillId="7" borderId="32" xfId="0" applyFont="1" applyFill="1" applyBorder="1" applyAlignment="1" applyProtection="1">
      <alignment horizontal="center" vertical="center"/>
      <protection locked="0"/>
    </xf>
    <xf numFmtId="0" fontId="30" fillId="0" borderId="33" xfId="0" applyFont="1" applyFill="1" applyBorder="1" applyAlignment="1" applyProtection="1">
      <alignment horizontal="center" vertical="center"/>
      <protection locked="0"/>
    </xf>
    <xf numFmtId="0" fontId="40" fillId="28" borderId="19" xfId="0" applyFont="1" applyFill="1" applyBorder="1" applyAlignment="1" applyProtection="1">
      <alignment horizontal="left" vertical="center" wrapText="1"/>
      <protection locked="0"/>
    </xf>
    <xf numFmtId="0" fontId="31" fillId="0" borderId="5" xfId="0" applyFont="1" applyBorder="1" applyAlignment="1" applyProtection="1">
      <alignment horizontal="center" vertical="center"/>
      <protection locked="0"/>
    </xf>
    <xf numFmtId="0" fontId="31" fillId="0" borderId="5" xfId="0" applyFont="1" applyBorder="1" applyAlignment="1" applyProtection="1">
      <alignment horizontal="center"/>
      <protection locked="0"/>
    </xf>
    <xf numFmtId="0" fontId="31" fillId="0" borderId="5" xfId="0" applyFont="1" applyBorder="1" applyProtection="1">
      <protection locked="0"/>
    </xf>
    <xf numFmtId="0" fontId="31" fillId="0" borderId="5" xfId="0" applyFont="1" applyBorder="1" applyAlignment="1" applyProtection="1">
      <alignment wrapText="1"/>
      <protection locked="0"/>
    </xf>
    <xf numFmtId="0" fontId="31" fillId="19" borderId="5" xfId="0" applyFont="1" applyFill="1" applyBorder="1" applyAlignment="1" applyProtection="1">
      <alignment horizontal="justify" vertical="center"/>
      <protection locked="0"/>
    </xf>
    <xf numFmtId="0" fontId="33" fillId="19" borderId="5" xfId="0" applyFont="1" applyFill="1" applyBorder="1" applyProtection="1">
      <protection locked="0"/>
    </xf>
    <xf numFmtId="0" fontId="33" fillId="27" borderId="5" xfId="0" applyFont="1" applyFill="1" applyBorder="1" applyProtection="1">
      <protection locked="0"/>
    </xf>
    <xf numFmtId="0" fontId="33" fillId="29" borderId="5" xfId="0" applyFont="1" applyFill="1" applyBorder="1" applyProtection="1">
      <protection locked="0"/>
    </xf>
    <xf numFmtId="0" fontId="31" fillId="19" borderId="5" xfId="0" applyFont="1" applyFill="1" applyBorder="1" applyProtection="1">
      <protection locked="0"/>
    </xf>
    <xf numFmtId="0" fontId="31" fillId="0" borderId="20" xfId="0" applyFont="1" applyBorder="1" applyAlignment="1" applyProtection="1">
      <alignment vertical="center" wrapText="1"/>
      <protection locked="0"/>
    </xf>
    <xf numFmtId="0" fontId="40" fillId="28" borderId="19" xfId="0" applyFont="1" applyFill="1" applyBorder="1" applyAlignment="1" applyProtection="1">
      <alignment vertical="center" wrapText="1"/>
      <protection locked="0"/>
    </xf>
    <xf numFmtId="0" fontId="31" fillId="0" borderId="5" xfId="0" applyFont="1" applyBorder="1" applyAlignment="1" applyProtection="1">
      <alignment vertical="center" wrapText="1"/>
      <protection locked="0"/>
    </xf>
    <xf numFmtId="0" fontId="31" fillId="0" borderId="20" xfId="0" applyFont="1" applyFill="1" applyBorder="1" applyAlignment="1" applyProtection="1">
      <alignment vertical="center" wrapText="1"/>
      <protection locked="0"/>
    </xf>
    <xf numFmtId="0" fontId="31" fillId="0" borderId="5" xfId="0" applyFont="1" applyBorder="1" applyAlignment="1" applyProtection="1">
      <alignment horizontal="left" vertical="center" wrapText="1"/>
      <protection locked="0"/>
    </xf>
    <xf numFmtId="0" fontId="31" fillId="0" borderId="6" xfId="0" applyFont="1" applyFill="1" applyBorder="1" applyAlignment="1" applyProtection="1">
      <alignment vertical="center" wrapText="1"/>
      <protection locked="0"/>
    </xf>
    <xf numFmtId="0" fontId="31" fillId="0" borderId="6" xfId="0" applyFont="1" applyBorder="1" applyAlignment="1" applyProtection="1">
      <alignment horizontal="center" vertical="center"/>
      <protection locked="0"/>
    </xf>
    <xf numFmtId="0" fontId="31" fillId="0" borderId="6" xfId="0" applyFont="1" applyBorder="1" applyAlignment="1" applyProtection="1">
      <alignment vertical="center" wrapText="1"/>
      <protection locked="0"/>
    </xf>
    <xf numFmtId="0" fontId="31" fillId="0" borderId="5" xfId="0" applyFont="1" applyBorder="1" applyAlignment="1" applyProtection="1">
      <alignment vertical="center"/>
      <protection locked="0"/>
    </xf>
    <xf numFmtId="0" fontId="31" fillId="0" borderId="26" xfId="0" applyFont="1" applyBorder="1" applyAlignment="1" applyProtection="1">
      <alignment vertical="center" wrapText="1"/>
      <protection locked="0"/>
    </xf>
    <xf numFmtId="0" fontId="40" fillId="17" borderId="19" xfId="0" applyFont="1" applyFill="1" applyBorder="1" applyAlignment="1" applyProtection="1">
      <alignment vertical="center" wrapText="1"/>
      <protection locked="0"/>
    </xf>
    <xf numFmtId="0" fontId="31" fillId="0" borderId="5" xfId="0" applyFont="1" applyFill="1" applyBorder="1" applyAlignment="1" applyProtection="1">
      <alignment vertical="center" wrapText="1"/>
      <protection locked="0"/>
    </xf>
    <xf numFmtId="0" fontId="33" fillId="0" borderId="5" xfId="0" applyFont="1" applyFill="1" applyBorder="1" applyProtection="1">
      <protection locked="0"/>
    </xf>
    <xf numFmtId="0" fontId="33" fillId="0" borderId="5" xfId="0" applyFont="1" applyBorder="1" applyProtection="1">
      <protection locked="0"/>
    </xf>
    <xf numFmtId="0" fontId="31" fillId="19" borderId="5" xfId="0" applyFont="1" applyFill="1" applyBorder="1" applyAlignment="1" applyProtection="1">
      <alignment vertical="center"/>
      <protection locked="0"/>
    </xf>
    <xf numFmtId="0" fontId="31" fillId="19" borderId="5" xfId="0" applyFont="1" applyFill="1" applyBorder="1" applyAlignment="1" applyProtection="1">
      <alignment vertical="center" wrapText="1"/>
      <protection locked="0"/>
    </xf>
    <xf numFmtId="0" fontId="30" fillId="19" borderId="1" xfId="0" applyFont="1" applyFill="1" applyBorder="1" applyAlignment="1" applyProtection="1">
      <alignment horizontal="center" vertical="center"/>
      <protection locked="0"/>
    </xf>
    <xf numFmtId="0" fontId="38" fillId="21" borderId="22" xfId="0" applyFont="1" applyFill="1" applyBorder="1" applyAlignment="1" applyProtection="1">
      <alignment horizontal="center" vertical="center" wrapText="1"/>
      <protection locked="0"/>
    </xf>
    <xf numFmtId="0" fontId="35" fillId="19" borderId="23" xfId="0" applyFont="1" applyFill="1" applyBorder="1" applyAlignment="1" applyProtection="1">
      <alignment vertical="center" wrapText="1"/>
      <protection locked="0"/>
    </xf>
    <xf numFmtId="0" fontId="35" fillId="19" borderId="24" xfId="0" applyFont="1" applyFill="1" applyBorder="1" applyAlignment="1" applyProtection="1">
      <alignment vertical="center" wrapText="1"/>
      <protection locked="0"/>
    </xf>
    <xf numFmtId="0" fontId="30" fillId="0" borderId="35" xfId="0" applyFont="1" applyFill="1" applyBorder="1" applyAlignment="1" applyProtection="1">
      <alignment horizontal="center" vertical="center"/>
      <protection locked="0"/>
    </xf>
    <xf numFmtId="0" fontId="40" fillId="21" borderId="35" xfId="0" applyFont="1" applyFill="1" applyBorder="1" applyAlignment="1" applyProtection="1">
      <alignment horizontal="justify" vertical="top" wrapText="1"/>
      <protection locked="0"/>
    </xf>
    <xf numFmtId="0" fontId="35" fillId="0" borderId="8" xfId="0" applyFont="1" applyFill="1" applyBorder="1" applyAlignment="1" applyProtection="1">
      <alignment horizontal="left" vertical="center" wrapText="1"/>
      <protection locked="0"/>
    </xf>
    <xf numFmtId="0" fontId="35" fillId="0" borderId="6" xfId="0" applyFont="1" applyFill="1" applyBorder="1" applyAlignment="1" applyProtection="1">
      <alignment horizontal="left" vertical="center" wrapText="1"/>
      <protection locked="0"/>
    </xf>
    <xf numFmtId="0" fontId="31" fillId="0" borderId="21" xfId="0" applyFont="1" applyBorder="1" applyAlignment="1" applyProtection="1">
      <alignment horizontal="center" vertical="center"/>
      <protection locked="0"/>
    </xf>
    <xf numFmtId="0" fontId="31" fillId="0" borderId="6" xfId="0" applyFont="1" applyBorder="1" applyAlignment="1" applyProtection="1">
      <alignment wrapText="1"/>
      <protection locked="0"/>
    </xf>
    <xf numFmtId="0" fontId="32" fillId="0" borderId="6" xfId="0" applyFont="1" applyFill="1" applyBorder="1" applyAlignment="1" applyProtection="1">
      <alignment horizontal="left" vertical="center" wrapText="1"/>
      <protection locked="0"/>
    </xf>
    <xf numFmtId="0" fontId="40" fillId="21" borderId="33" xfId="0" applyFont="1" applyFill="1" applyBorder="1" applyAlignment="1" applyProtection="1">
      <alignment horizontal="justify" vertical="top" wrapText="1"/>
      <protection locked="0"/>
    </xf>
    <xf numFmtId="0" fontId="35" fillId="0" borderId="3" xfId="0" applyFont="1" applyFill="1" applyBorder="1" applyAlignment="1" applyProtection="1">
      <alignment horizontal="left" vertical="center" wrapText="1"/>
      <protection locked="0"/>
    </xf>
    <xf numFmtId="0" fontId="35" fillId="0" borderId="5" xfId="0" applyFont="1" applyFill="1" applyBorder="1" applyAlignment="1" applyProtection="1">
      <alignment horizontal="left" vertical="center" wrapText="1"/>
      <protection locked="0"/>
    </xf>
    <xf numFmtId="0" fontId="31" fillId="0" borderId="1" xfId="0" applyFont="1" applyBorder="1" applyAlignment="1" applyProtection="1">
      <alignment horizontal="center" vertical="center"/>
      <protection locked="0"/>
    </xf>
    <xf numFmtId="0" fontId="32" fillId="0" borderId="5" xfId="0" applyFont="1" applyFill="1" applyBorder="1" applyAlignment="1" applyProtection="1">
      <alignment horizontal="left" vertical="center" wrapText="1"/>
      <protection locked="0"/>
    </xf>
    <xf numFmtId="0" fontId="35" fillId="0" borderId="20" xfId="0" applyFont="1" applyFill="1" applyBorder="1" applyAlignment="1" applyProtection="1">
      <alignment horizontal="left" vertical="center" wrapText="1"/>
      <protection locked="0"/>
    </xf>
    <xf numFmtId="0" fontId="32" fillId="27" borderId="5" xfId="0" applyFont="1" applyFill="1" applyBorder="1" applyAlignment="1" applyProtection="1">
      <alignment horizontal="left" vertical="center" wrapText="1"/>
      <protection locked="0"/>
    </xf>
    <xf numFmtId="0" fontId="32" fillId="19" borderId="5" xfId="0" applyFont="1" applyFill="1" applyBorder="1" applyAlignment="1" applyProtection="1">
      <alignment horizontal="left" vertical="center" wrapText="1"/>
      <protection locked="0"/>
    </xf>
    <xf numFmtId="0" fontId="40" fillId="21" borderId="36" xfId="0" applyFont="1" applyFill="1" applyBorder="1" applyAlignment="1" applyProtection="1">
      <alignment horizontal="justify" vertical="top" wrapText="1"/>
      <protection locked="0"/>
    </xf>
    <xf numFmtId="0" fontId="35" fillId="0" borderId="7" xfId="0" applyFont="1" applyFill="1" applyBorder="1" applyAlignment="1" applyProtection="1">
      <alignment horizontal="left" vertical="center" wrapText="1"/>
      <protection locked="0"/>
    </xf>
    <xf numFmtId="0" fontId="35" fillId="0" borderId="4" xfId="0" applyFont="1" applyFill="1" applyBorder="1" applyAlignment="1" applyProtection="1">
      <alignment horizontal="left" vertical="center" wrapText="1"/>
      <protection locked="0"/>
    </xf>
    <xf numFmtId="0" fontId="31" fillId="0" borderId="38" xfId="0" applyFont="1" applyBorder="1" applyAlignment="1" applyProtection="1">
      <alignment horizontal="center" vertical="center"/>
      <protection locked="0"/>
    </xf>
    <xf numFmtId="0" fontId="31" fillId="0" borderId="4" xfId="0" applyFont="1" applyBorder="1" applyAlignment="1" applyProtection="1">
      <alignment wrapText="1"/>
      <protection locked="0"/>
    </xf>
    <xf numFmtId="0" fontId="33" fillId="29" borderId="4" xfId="0" applyFont="1" applyFill="1" applyBorder="1" applyProtection="1">
      <protection locked="0"/>
    </xf>
    <xf numFmtId="0" fontId="32" fillId="0" borderId="4" xfId="0" applyFont="1" applyFill="1" applyBorder="1" applyAlignment="1" applyProtection="1">
      <alignment horizontal="left" vertical="center" wrapText="1"/>
      <protection locked="0"/>
    </xf>
    <xf numFmtId="0" fontId="30" fillId="19" borderId="33" xfId="0" applyFont="1" applyFill="1" applyBorder="1" applyAlignment="1" applyProtection="1">
      <alignment horizontal="center" vertical="center"/>
      <protection locked="0"/>
    </xf>
    <xf numFmtId="0" fontId="37" fillId="23" borderId="40" xfId="0" applyFont="1" applyFill="1" applyBorder="1" applyAlignment="1" applyProtection="1">
      <alignment horizontal="center" vertical="top" wrapText="1"/>
      <protection locked="0"/>
    </xf>
    <xf numFmtId="0" fontId="35" fillId="19" borderId="30" xfId="0" applyFont="1" applyFill="1" applyBorder="1" applyAlignment="1" applyProtection="1">
      <alignment vertical="center" wrapText="1"/>
      <protection locked="0"/>
    </xf>
    <xf numFmtId="0" fontId="35" fillId="19" borderId="39" xfId="0" applyFont="1" applyFill="1" applyBorder="1" applyAlignment="1" applyProtection="1">
      <alignment vertical="center" wrapText="1"/>
      <protection locked="0"/>
    </xf>
    <xf numFmtId="0" fontId="35" fillId="19" borderId="31" xfId="0" applyFont="1" applyFill="1" applyBorder="1" applyAlignment="1" applyProtection="1">
      <alignment vertical="center" wrapText="1"/>
      <protection locked="0"/>
    </xf>
    <xf numFmtId="0" fontId="40" fillId="23" borderId="19" xfId="0" applyFont="1" applyFill="1" applyBorder="1" applyAlignment="1" applyProtection="1">
      <alignment horizontal="justify" vertical="top" wrapText="1"/>
      <protection locked="0"/>
    </xf>
    <xf numFmtId="0" fontId="40" fillId="23" borderId="19" xfId="0" applyFont="1" applyFill="1" applyBorder="1" applyAlignment="1" applyProtection="1">
      <alignment horizontal="left" vertical="top" wrapText="1"/>
      <protection locked="0"/>
    </xf>
    <xf numFmtId="0" fontId="31" fillId="0" borderId="3" xfId="0" applyFont="1" applyBorder="1" applyProtection="1">
      <protection locked="0"/>
    </xf>
    <xf numFmtId="0" fontId="31" fillId="0" borderId="20" xfId="0" applyFont="1" applyBorder="1" applyAlignment="1" applyProtection="1">
      <alignment vertical="center"/>
      <protection locked="0"/>
    </xf>
    <xf numFmtId="0" fontId="30" fillId="0" borderId="36" xfId="0" applyFont="1" applyFill="1" applyBorder="1" applyAlignment="1" applyProtection="1">
      <alignment horizontal="center" vertical="center"/>
      <protection locked="0"/>
    </xf>
    <xf numFmtId="0" fontId="40" fillId="23" borderId="41" xfId="0" applyFont="1" applyFill="1" applyBorder="1" applyAlignment="1" applyProtection="1">
      <alignment horizontal="justify" vertical="top" wrapText="1"/>
      <protection locked="0"/>
    </xf>
    <xf numFmtId="0" fontId="31" fillId="0" borderId="2" xfId="0" applyFont="1" applyBorder="1" applyAlignment="1" applyProtection="1">
      <alignment horizontal="center"/>
      <protection locked="0"/>
    </xf>
    <xf numFmtId="0" fontId="31" fillId="0" borderId="2" xfId="0" applyFont="1" applyBorder="1" applyAlignment="1" applyProtection="1">
      <alignment horizontal="center" vertical="center"/>
      <protection locked="0"/>
    </xf>
    <xf numFmtId="0" fontId="31" fillId="0" borderId="2" xfId="0" applyFont="1" applyBorder="1" applyAlignment="1" applyProtection="1">
      <alignment wrapText="1"/>
      <protection locked="0"/>
    </xf>
    <xf numFmtId="0" fontId="31" fillId="0" borderId="37" xfId="0" applyFont="1" applyBorder="1" applyAlignment="1" applyProtection="1">
      <alignment vertical="center"/>
      <protection locked="0"/>
    </xf>
    <xf numFmtId="0" fontId="30" fillId="0" borderId="34" xfId="0" applyFont="1" applyFill="1" applyBorder="1" applyAlignment="1" applyProtection="1">
      <alignment horizontal="center" vertical="center"/>
      <protection locked="0"/>
    </xf>
    <xf numFmtId="0" fontId="19" fillId="17" borderId="35" xfId="0" applyFont="1" applyFill="1" applyBorder="1" applyAlignment="1" applyProtection="1">
      <alignment horizontal="center" vertical="center" wrapText="1"/>
      <protection locked="0"/>
    </xf>
    <xf numFmtId="0" fontId="31" fillId="19" borderId="29" xfId="0" applyFont="1" applyFill="1" applyBorder="1" applyAlignment="1" applyProtection="1">
      <alignment wrapText="1"/>
      <protection locked="0"/>
    </xf>
    <xf numFmtId="0" fontId="31" fillId="19" borderId="2" xfId="0" applyFont="1" applyFill="1" applyBorder="1" applyAlignment="1" applyProtection="1">
      <alignment wrapText="1"/>
      <protection locked="0"/>
    </xf>
    <xf numFmtId="0" fontId="31" fillId="19" borderId="2" xfId="0" applyFont="1" applyFill="1" applyBorder="1" applyAlignment="1" applyProtection="1">
      <alignment horizontal="center" wrapText="1"/>
      <protection locked="0"/>
    </xf>
    <xf numFmtId="0" fontId="31" fillId="19" borderId="37" xfId="0" applyFont="1" applyFill="1" applyBorder="1" applyAlignment="1" applyProtection="1">
      <alignment wrapText="1"/>
      <protection locked="0"/>
    </xf>
    <xf numFmtId="0" fontId="20" fillId="17" borderId="19" xfId="0" applyFont="1" applyFill="1" applyBorder="1" applyAlignment="1" applyProtection="1">
      <alignment horizontal="left" vertical="center" wrapText="1"/>
      <protection locked="0"/>
    </xf>
    <xf numFmtId="0" fontId="31" fillId="0" borderId="5" xfId="0" applyFont="1" applyBorder="1" applyAlignment="1" applyProtection="1">
      <alignment horizontal="center" wrapText="1"/>
      <protection locked="0"/>
    </xf>
    <xf numFmtId="0" fontId="36" fillId="0" borderId="5" xfId="0" applyFont="1" applyBorder="1" applyAlignment="1" applyProtection="1">
      <alignment horizontal="center" vertical="center"/>
      <protection locked="0"/>
    </xf>
    <xf numFmtId="0" fontId="20" fillId="17" borderId="27" xfId="0" applyFont="1" applyFill="1" applyBorder="1" applyAlignment="1" applyProtection="1">
      <alignment horizontal="left" vertical="center" wrapText="1"/>
      <protection locked="0"/>
    </xf>
    <xf numFmtId="0" fontId="31" fillId="0" borderId="4" xfId="0" applyFont="1" applyBorder="1" applyAlignment="1" applyProtection="1">
      <alignment horizontal="center" wrapText="1"/>
      <protection locked="0"/>
    </xf>
    <xf numFmtId="0" fontId="36" fillId="0" borderId="4" xfId="0" applyFont="1" applyBorder="1" applyAlignment="1" applyProtection="1">
      <alignment horizontal="center" vertical="center"/>
      <protection locked="0"/>
    </xf>
    <xf numFmtId="0" fontId="33" fillId="27" borderId="4" xfId="0" applyFont="1" applyFill="1" applyBorder="1" applyProtection="1">
      <protection locked="0"/>
    </xf>
    <xf numFmtId="0" fontId="31" fillId="0" borderId="4" xfId="0" applyFont="1" applyBorder="1" applyProtection="1">
      <protection locked="0"/>
    </xf>
    <xf numFmtId="0" fontId="35" fillId="0" borderId="28" xfId="0" applyFont="1" applyFill="1" applyBorder="1" applyAlignment="1" applyProtection="1">
      <alignment horizontal="left" vertical="center" wrapText="1"/>
      <protection locked="0"/>
    </xf>
    <xf numFmtId="0" fontId="31" fillId="19" borderId="0" xfId="0" applyFont="1" applyFill="1" applyProtection="1">
      <protection locked="0"/>
    </xf>
    <xf numFmtId="0" fontId="31" fillId="19" borderId="0" xfId="0" applyFont="1" applyFill="1" applyAlignment="1" applyProtection="1">
      <alignment horizontal="justify" vertical="center"/>
      <protection locked="0"/>
    </xf>
    <xf numFmtId="0" fontId="31" fillId="0" borderId="0" xfId="0" applyFont="1" applyAlignment="1" applyProtection="1">
      <alignment horizontal="justify" vertical="center"/>
      <protection locked="0"/>
    </xf>
    <xf numFmtId="0" fontId="31" fillId="0" borderId="0" xfId="0" applyFont="1" applyAlignment="1" applyProtection="1">
      <alignment vertical="center"/>
      <protection locked="0"/>
    </xf>
    <xf numFmtId="0" fontId="30" fillId="6" borderId="33"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9" xfId="0" applyFont="1" applyFill="1" applyBorder="1" applyAlignment="1" applyProtection="1">
      <alignment horizontal="center" vertical="center"/>
      <protection locked="0"/>
    </xf>
    <xf numFmtId="0" fontId="38" fillId="19" borderId="22" xfId="0" applyFont="1" applyFill="1" applyBorder="1" applyAlignment="1" applyProtection="1">
      <alignment horizontal="center"/>
      <protection locked="0"/>
    </xf>
    <xf numFmtId="0" fontId="38" fillId="19" borderId="23" xfId="0" applyFont="1" applyFill="1" applyBorder="1" applyAlignment="1" applyProtection="1">
      <alignment horizontal="center"/>
      <protection locked="0"/>
    </xf>
    <xf numFmtId="0" fontId="38" fillId="19" borderId="24" xfId="0" applyFont="1" applyFill="1" applyBorder="1" applyAlignment="1" applyProtection="1">
      <alignment horizontal="center"/>
      <protection locked="0"/>
    </xf>
    <xf numFmtId="0" fontId="30" fillId="8" borderId="5" xfId="0" applyFont="1" applyFill="1" applyBorder="1" applyAlignment="1" applyProtection="1">
      <alignment horizontal="justify" vertical="center"/>
      <protection locked="0"/>
    </xf>
    <xf numFmtId="0" fontId="30" fillId="0" borderId="5" xfId="5" applyNumberFormat="1" applyFont="1" applyBorder="1" applyAlignment="1" applyProtection="1">
      <alignment horizontal="center" vertical="center"/>
      <protection locked="0"/>
    </xf>
    <xf numFmtId="0" fontId="30" fillId="8" borderId="19" xfId="0" applyFont="1" applyFill="1" applyBorder="1" applyAlignment="1" applyProtection="1">
      <alignment horizontal="center" vertical="center"/>
      <protection locked="0"/>
    </xf>
    <xf numFmtId="0" fontId="30" fillId="8" borderId="5" xfId="0" applyFont="1" applyFill="1" applyBorder="1" applyAlignment="1" applyProtection="1">
      <alignment horizontal="center" vertical="center"/>
      <protection locked="0"/>
    </xf>
    <xf numFmtId="0" fontId="30" fillId="8" borderId="20" xfId="0" applyFont="1" applyFill="1" applyBorder="1" applyAlignment="1" applyProtection="1">
      <alignment horizontal="center" vertical="center"/>
      <protection locked="0"/>
    </xf>
    <xf numFmtId="0" fontId="30" fillId="8" borderId="19" xfId="0" applyFont="1" applyFill="1" applyBorder="1" applyAlignment="1" applyProtection="1">
      <alignment horizontal="left" vertical="center"/>
      <protection locked="0"/>
    </xf>
    <xf numFmtId="9" fontId="35" fillId="0" borderId="5" xfId="5" applyFont="1" applyBorder="1" applyAlignment="1" applyProtection="1">
      <alignment horizontal="justify" vertical="center" wrapText="1"/>
      <protection locked="0"/>
    </xf>
    <xf numFmtId="9" fontId="35" fillId="0" borderId="20" xfId="5" applyFont="1" applyBorder="1" applyAlignment="1" applyProtection="1">
      <alignment horizontal="justify" vertical="center" wrapText="1"/>
      <protection locked="0"/>
    </xf>
    <xf numFmtId="0" fontId="30" fillId="8" borderId="5" xfId="0" applyFont="1" applyFill="1" applyBorder="1" applyAlignment="1" applyProtection="1">
      <alignment horizontal="center" vertical="center" wrapText="1"/>
      <protection locked="0"/>
    </xf>
    <xf numFmtId="0" fontId="30" fillId="0" borderId="5" xfId="0" applyNumberFormat="1"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9" fontId="39" fillId="0" borderId="22" xfId="5" applyFont="1" applyBorder="1" applyAlignment="1" applyProtection="1">
      <alignment horizontal="center" wrapText="1"/>
      <protection locked="0"/>
    </xf>
    <xf numFmtId="9" fontId="39" fillId="0" borderId="23" xfId="5" applyFont="1" applyBorder="1" applyAlignment="1" applyProtection="1">
      <alignment horizontal="center" wrapText="1"/>
      <protection locked="0"/>
    </xf>
    <xf numFmtId="9" fontId="39" fillId="0" borderId="24" xfId="5" applyFont="1" applyBorder="1" applyAlignment="1" applyProtection="1">
      <alignment horizontal="center" wrapText="1"/>
      <protection locked="0"/>
    </xf>
    <xf numFmtId="9" fontId="31" fillId="0" borderId="5" xfId="5" applyFont="1" applyBorder="1" applyAlignment="1" applyProtection="1">
      <alignment horizontal="justify" vertical="center" wrapText="1"/>
      <protection locked="0"/>
    </xf>
    <xf numFmtId="9" fontId="31" fillId="0" borderId="20" xfId="5" applyFont="1" applyBorder="1" applyAlignment="1" applyProtection="1">
      <alignment horizontal="justify" vertical="center" wrapText="1"/>
      <protection locked="0"/>
    </xf>
    <xf numFmtId="9" fontId="32" fillId="0" borderId="0" xfId="5" applyFont="1" applyAlignment="1" applyProtection="1">
      <alignment horizontal="center"/>
      <protection locked="0"/>
    </xf>
    <xf numFmtId="9" fontId="30" fillId="19" borderId="0" xfId="5" applyFont="1" applyFill="1" applyBorder="1" applyAlignment="1" applyProtection="1">
      <alignment horizontal="center" vertical="center"/>
      <protection locked="0"/>
    </xf>
    <xf numFmtId="9" fontId="31" fillId="19" borderId="0" xfId="5" applyFont="1" applyFill="1" applyBorder="1" applyAlignment="1" applyProtection="1">
      <alignment horizontal="center" vertical="center"/>
      <protection locked="0"/>
    </xf>
    <xf numFmtId="9" fontId="33" fillId="19" borderId="0" xfId="5" applyFont="1" applyFill="1" applyBorder="1" applyAlignment="1" applyProtection="1">
      <alignment horizontal="center" vertical="center"/>
      <protection locked="0"/>
    </xf>
    <xf numFmtId="9" fontId="34" fillId="0" borderId="1" xfId="5" applyFont="1" applyBorder="1" applyAlignment="1" applyProtection="1">
      <alignment horizontal="center" vertical="center" wrapText="1"/>
      <protection locked="0"/>
    </xf>
    <xf numFmtId="9" fontId="33" fillId="0" borderId="2" xfId="5" applyFont="1" applyBorder="1" applyAlignment="1" applyProtection="1">
      <alignment horizontal="center" vertical="center"/>
      <protection locked="0"/>
    </xf>
    <xf numFmtId="9" fontId="31" fillId="0" borderId="2" xfId="5" applyFont="1" applyBorder="1" applyAlignment="1" applyProtection="1">
      <alignment horizontal="center" vertical="center"/>
      <protection locked="0"/>
    </xf>
    <xf numFmtId="9" fontId="31" fillId="0" borderId="3" xfId="5"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9" fontId="30" fillId="0" borderId="14" xfId="5" applyFont="1" applyBorder="1" applyAlignment="1" applyProtection="1">
      <alignment horizontal="center" vertical="center" wrapText="1"/>
      <protection locked="0"/>
    </xf>
    <xf numFmtId="9" fontId="30" fillId="0" borderId="5" xfId="5" applyFont="1" applyBorder="1" applyAlignment="1" applyProtection="1">
      <alignment horizontal="center" vertical="center" wrapText="1"/>
      <protection locked="0"/>
    </xf>
    <xf numFmtId="0" fontId="32" fillId="0" borderId="14" xfId="0" applyFont="1" applyBorder="1" applyAlignment="1" applyProtection="1">
      <alignment horizontal="center" vertical="center"/>
      <protection locked="0"/>
    </xf>
    <xf numFmtId="0" fontId="32" fillId="0" borderId="15" xfId="0" applyFont="1" applyBorder="1" applyAlignment="1" applyProtection="1">
      <alignment horizontal="center" vertical="center"/>
      <protection locked="0"/>
    </xf>
    <xf numFmtId="9" fontId="30" fillId="0" borderId="1" xfId="5" applyFont="1" applyBorder="1" applyAlignment="1" applyProtection="1">
      <alignment horizontal="justify" vertical="center"/>
      <protection locked="0"/>
    </xf>
    <xf numFmtId="9" fontId="31" fillId="0" borderId="2" xfId="5" applyFont="1" applyBorder="1" applyAlignment="1" applyProtection="1">
      <alignment horizontal="justify" vertical="center"/>
      <protection locked="0"/>
    </xf>
    <xf numFmtId="9" fontId="33" fillId="0" borderId="2" xfId="5" applyFont="1" applyBorder="1" applyAlignment="1" applyProtection="1">
      <alignment horizontal="justify" vertical="center"/>
      <protection locked="0"/>
    </xf>
    <xf numFmtId="9" fontId="31" fillId="0" borderId="3" xfId="5" applyFont="1" applyBorder="1" applyAlignment="1" applyProtection="1">
      <alignment horizontal="justify" vertical="center"/>
      <protection locked="0"/>
    </xf>
    <xf numFmtId="9" fontId="32" fillId="0" borderId="1" xfId="5" applyFont="1" applyBorder="1" applyAlignment="1" applyProtection="1">
      <alignment horizontal="justify" vertical="center"/>
      <protection locked="0"/>
    </xf>
    <xf numFmtId="9" fontId="35" fillId="0" borderId="2" xfId="5" applyFont="1" applyBorder="1" applyAlignment="1" applyProtection="1">
      <alignment horizontal="justify" vertical="center"/>
      <protection locked="0"/>
    </xf>
    <xf numFmtId="9" fontId="35" fillId="0" borderId="3" xfId="5" applyFont="1" applyBorder="1" applyAlignment="1" applyProtection="1">
      <alignment horizontal="justify" vertical="center"/>
      <protection locked="0"/>
    </xf>
    <xf numFmtId="0" fontId="30" fillId="0" borderId="10" xfId="0" applyFont="1" applyBorder="1" applyAlignment="1" applyProtection="1">
      <alignment horizontal="left" vertical="top" wrapText="1"/>
      <protection locked="0"/>
    </xf>
    <xf numFmtId="0" fontId="30" fillId="0" borderId="11" xfId="0" applyFont="1" applyBorder="1" applyAlignment="1" applyProtection="1">
      <alignment horizontal="left" vertical="top" wrapText="1"/>
      <protection locked="0"/>
    </xf>
    <xf numFmtId="0" fontId="30" fillId="0" borderId="12" xfId="0" applyFont="1" applyBorder="1" applyAlignment="1" applyProtection="1">
      <alignment horizontal="left" vertical="top" wrapText="1"/>
      <protection locked="0"/>
    </xf>
    <xf numFmtId="9" fontId="30" fillId="0" borderId="1" xfId="5" applyFont="1" applyBorder="1" applyAlignment="1" applyProtection="1">
      <alignment horizontal="justify" vertical="center" wrapText="1"/>
      <protection locked="0"/>
    </xf>
    <xf numFmtId="0" fontId="30" fillId="0" borderId="20" xfId="0" applyFont="1" applyBorder="1" applyAlignment="1" applyProtection="1">
      <alignment horizontal="center" vertical="center"/>
      <protection locked="0"/>
    </xf>
    <xf numFmtId="0" fontId="30" fillId="2" borderId="5" xfId="0" applyFont="1" applyFill="1" applyBorder="1" applyAlignment="1" applyProtection="1">
      <alignment horizontal="center" vertical="center"/>
      <protection locked="0"/>
    </xf>
    <xf numFmtId="0" fontId="32" fillId="0" borderId="19" xfId="0" applyFont="1" applyBorder="1" applyAlignment="1" applyProtection="1">
      <alignment horizontal="center"/>
      <protection locked="0"/>
    </xf>
    <xf numFmtId="0" fontId="32" fillId="0" borderId="5" xfId="0" applyFont="1" applyBorder="1" applyAlignment="1" applyProtection="1">
      <alignment horizontal="center"/>
      <protection locked="0"/>
    </xf>
    <xf numFmtId="0" fontId="3" fillId="0" borderId="0" xfId="2" applyFont="1" applyBorder="1" applyAlignment="1">
      <alignment horizontal="left" vertical="center" wrapText="1"/>
    </xf>
    <xf numFmtId="0" fontId="2" fillId="8" borderId="5" xfId="2" applyFont="1" applyFill="1" applyBorder="1" applyAlignment="1">
      <alignment horizontal="center" vertical="center" wrapText="1"/>
    </xf>
    <xf numFmtId="0" fontId="2" fillId="8" borderId="5" xfId="2" applyFont="1" applyFill="1" applyBorder="1" applyAlignment="1">
      <alignment horizontal="center"/>
    </xf>
    <xf numFmtId="0" fontId="2" fillId="8" borderId="5" xfId="2" applyFont="1" applyFill="1" applyBorder="1" applyAlignment="1">
      <alignment horizontal="justify" vertical="center" wrapText="1"/>
    </xf>
    <xf numFmtId="0" fontId="10" fillId="13" borderId="5"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2" fillId="6" borderId="5" xfId="2" applyFont="1" applyFill="1" applyBorder="1" applyAlignment="1">
      <alignment horizontal="center" vertical="center" wrapText="1"/>
    </xf>
    <xf numFmtId="166" fontId="3" fillId="6" borderId="5" xfId="2" applyNumberFormat="1" applyFont="1" applyFill="1" applyBorder="1" applyAlignment="1">
      <alignment horizontal="right" vertical="center"/>
    </xf>
    <xf numFmtId="166" fontId="3" fillId="6" borderId="5" xfId="2" applyNumberFormat="1" applyFont="1" applyFill="1" applyBorder="1" applyAlignment="1">
      <alignment horizontal="center" vertical="center"/>
    </xf>
    <xf numFmtId="1" fontId="3" fillId="6" borderId="5" xfId="2" applyNumberFormat="1" applyFont="1" applyFill="1" applyBorder="1" applyAlignment="1">
      <alignment horizontal="center" vertical="center"/>
    </xf>
    <xf numFmtId="166" fontId="3" fillId="0" borderId="5" xfId="2" applyNumberFormat="1" applyFont="1" applyFill="1" applyBorder="1" applyAlignment="1">
      <alignment horizontal="center" vertical="center"/>
    </xf>
    <xf numFmtId="0" fontId="3" fillId="0" borderId="5" xfId="2" applyFont="1" applyBorder="1" applyAlignment="1">
      <alignment horizontal="left" wrapText="1"/>
    </xf>
    <xf numFmtId="0" fontId="2" fillId="8" borderId="5" xfId="2" applyFont="1" applyFill="1" applyBorder="1" applyAlignment="1">
      <alignment horizontal="left"/>
    </xf>
    <xf numFmtId="0" fontId="2" fillId="9" borderId="5" xfId="2" applyFont="1" applyFill="1" applyBorder="1" applyAlignment="1">
      <alignment horizontal="center"/>
    </xf>
    <xf numFmtId="166" fontId="3" fillId="6" borderId="4" xfId="2" applyNumberFormat="1" applyFont="1" applyFill="1" applyBorder="1" applyAlignment="1">
      <alignment horizontal="center" vertical="center"/>
    </xf>
    <xf numFmtId="166" fontId="3" fillId="6" borderId="6" xfId="2" applyNumberFormat="1" applyFont="1" applyFill="1" applyBorder="1" applyAlignment="1">
      <alignment horizontal="center" vertical="center"/>
    </xf>
    <xf numFmtId="166" fontId="2" fillId="0" borderId="4" xfId="2" applyNumberFormat="1" applyFont="1" applyFill="1" applyBorder="1" applyAlignment="1">
      <alignment horizontal="center" vertical="center"/>
    </xf>
    <xf numFmtId="166" fontId="2" fillId="0" borderId="6" xfId="2" applyNumberFormat="1" applyFont="1" applyFill="1" applyBorder="1" applyAlignment="1">
      <alignment horizontal="center" vertical="center"/>
    </xf>
    <xf numFmtId="166" fontId="3" fillId="15" borderId="4" xfId="2" applyNumberFormat="1" applyFont="1" applyFill="1" applyBorder="1" applyAlignment="1">
      <alignment horizontal="justify" vertical="center"/>
    </xf>
    <xf numFmtId="166" fontId="3" fillId="15" borderId="6" xfId="2" applyNumberFormat="1" applyFont="1" applyFill="1" applyBorder="1" applyAlignment="1">
      <alignment horizontal="justify" vertical="center"/>
    </xf>
    <xf numFmtId="167" fontId="16" fillId="17" borderId="4" xfId="2" applyNumberFormat="1" applyFont="1" applyFill="1" applyBorder="1" applyAlignment="1">
      <alignment horizontal="center" vertical="center"/>
    </xf>
    <xf numFmtId="167" fontId="16" fillId="17" borderId="6" xfId="2" applyNumberFormat="1" applyFont="1" applyFill="1" applyBorder="1" applyAlignment="1">
      <alignment horizontal="center" vertical="center"/>
    </xf>
    <xf numFmtId="0" fontId="14" fillId="12" borderId="5" xfId="0" applyFont="1" applyFill="1" applyBorder="1" applyAlignment="1">
      <alignment horizontal="center" vertical="center" wrapText="1"/>
    </xf>
    <xf numFmtId="167" fontId="3" fillId="5" borderId="5" xfId="2" applyNumberFormat="1" applyFont="1" applyFill="1" applyBorder="1" applyAlignment="1">
      <alignment horizontal="center" vertical="center"/>
    </xf>
    <xf numFmtId="1" fontId="3" fillId="5" borderId="5" xfId="2" applyNumberFormat="1" applyFont="1" applyFill="1" applyBorder="1" applyAlignment="1">
      <alignment horizontal="center" vertical="center"/>
    </xf>
    <xf numFmtId="0" fontId="10" fillId="20" borderId="1" xfId="0" applyFont="1" applyFill="1" applyBorder="1" applyAlignment="1">
      <alignment horizontal="center" vertical="center" wrapText="1"/>
    </xf>
    <xf numFmtId="0" fontId="10" fillId="20" borderId="2" xfId="0" applyFont="1" applyFill="1" applyBorder="1" applyAlignment="1">
      <alignment horizontal="center" vertical="center" wrapText="1"/>
    </xf>
    <xf numFmtId="0" fontId="10" fillId="20" borderId="3" xfId="0" applyFont="1" applyFill="1" applyBorder="1" applyAlignment="1">
      <alignment horizontal="center" vertical="center" wrapText="1"/>
    </xf>
    <xf numFmtId="167" fontId="3" fillId="5" borderId="5" xfId="2" applyNumberFormat="1" applyFont="1" applyFill="1" applyBorder="1" applyAlignment="1">
      <alignment horizontal="right" vertical="center"/>
    </xf>
    <xf numFmtId="0" fontId="2" fillId="8" borderId="7" xfId="0" applyFont="1" applyFill="1" applyBorder="1" applyAlignment="1">
      <alignment horizontal="center" vertical="center" textRotation="90"/>
    </xf>
    <xf numFmtId="0" fontId="2" fillId="8" borderId="8" xfId="0" applyFont="1" applyFill="1" applyBorder="1" applyAlignment="1">
      <alignment horizontal="center" vertical="center" textRotation="90"/>
    </xf>
    <xf numFmtId="1" fontId="16" fillId="17" borderId="5" xfId="2" applyNumberFormat="1" applyFont="1" applyFill="1" applyBorder="1" applyAlignment="1">
      <alignment horizontal="center" vertical="center"/>
    </xf>
    <xf numFmtId="0" fontId="2" fillId="8" borderId="4" xfId="0" applyFont="1" applyFill="1" applyBorder="1" applyAlignment="1">
      <alignment horizontal="left" vertical="center"/>
    </xf>
    <xf numFmtId="0" fontId="2" fillId="8" borderId="6" xfId="0" applyFont="1" applyFill="1" applyBorder="1" applyAlignment="1">
      <alignment horizontal="left" vertical="center"/>
    </xf>
    <xf numFmtId="0" fontId="2" fillId="8" borderId="4" xfId="2" applyFont="1" applyFill="1" applyBorder="1" applyAlignment="1">
      <alignment horizontal="center" vertical="center" wrapText="1"/>
    </xf>
    <xf numFmtId="0" fontId="2" fillId="8" borderId="6" xfId="2" applyFont="1" applyFill="1" applyBorder="1" applyAlignment="1">
      <alignment horizontal="center" vertical="center" wrapText="1"/>
    </xf>
    <xf numFmtId="0" fontId="3" fillId="0" borderId="5" xfId="0" applyFont="1" applyBorder="1" applyAlignment="1">
      <alignment horizontal="center" vertical="center"/>
    </xf>
    <xf numFmtId="0" fontId="2" fillId="8" borderId="5" xfId="0" applyFont="1" applyFill="1" applyBorder="1" applyAlignment="1">
      <alignment horizontal="center" vertical="center"/>
    </xf>
    <xf numFmtId="0" fontId="2" fillId="8" borderId="1" xfId="0" applyFont="1" applyFill="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15" fillId="0" borderId="1"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6" borderId="1" xfId="2" applyFont="1" applyFill="1" applyBorder="1" applyAlignment="1">
      <alignment horizontal="left" vertical="center" wrapText="1"/>
    </xf>
    <xf numFmtId="0" fontId="3" fillId="6" borderId="2" xfId="2" applyFont="1" applyFill="1" applyBorder="1" applyAlignment="1">
      <alignment horizontal="left" vertical="center" wrapText="1"/>
    </xf>
    <xf numFmtId="0" fontId="3" fillId="6" borderId="3" xfId="2" applyFont="1" applyFill="1" applyBorder="1" applyAlignment="1">
      <alignment horizontal="left" vertical="center" wrapText="1"/>
    </xf>
    <xf numFmtId="0" fontId="2" fillId="6" borderId="5" xfId="2" applyFont="1" applyFill="1" applyBorder="1" applyAlignment="1">
      <alignment horizontal="left"/>
    </xf>
    <xf numFmtId="0" fontId="2" fillId="6" borderId="5" xfId="2" applyFont="1" applyFill="1" applyBorder="1" applyAlignment="1">
      <alignment horizontal="center"/>
    </xf>
    <xf numFmtId="0" fontId="3" fillId="6" borderId="5" xfId="2" applyFont="1" applyFill="1" applyBorder="1" applyAlignment="1">
      <alignment horizontal="left" wrapText="1"/>
    </xf>
    <xf numFmtId="0" fontId="2" fillId="0" borderId="5" xfId="0" applyFont="1" applyBorder="1" applyAlignment="1">
      <alignment horizontal="left"/>
    </xf>
    <xf numFmtId="0" fontId="2" fillId="0" borderId="5" xfId="0" applyFont="1" applyBorder="1" applyAlignment="1">
      <alignment horizontal="left" vertical="center"/>
    </xf>
    <xf numFmtId="0" fontId="2" fillId="0" borderId="5" xfId="0" applyFont="1" applyBorder="1" applyAlignment="1">
      <alignment horizontal="justify" vertical="distributed" wrapText="1"/>
    </xf>
    <xf numFmtId="0" fontId="0" fillId="0" borderId="5" xfId="0" applyBorder="1" applyAlignment="1">
      <alignment horizontal="justify" vertical="distributed"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distributed"/>
    </xf>
    <xf numFmtId="0" fontId="2" fillId="0" borderId="2" xfId="0" applyFont="1" applyBorder="1" applyAlignment="1">
      <alignment horizontal="left" vertical="distributed"/>
    </xf>
    <xf numFmtId="0" fontId="2" fillId="0" borderId="3" xfId="0" applyFont="1" applyBorder="1" applyAlignment="1">
      <alignment horizontal="left" vertical="distributed"/>
    </xf>
    <xf numFmtId="0" fontId="2" fillId="0" borderId="1" xfId="0" applyFont="1" applyBorder="1" applyAlignment="1">
      <alignment horizontal="left" vertical="distributed" wrapText="1"/>
    </xf>
    <xf numFmtId="0" fontId="2" fillId="0" borderId="2" xfId="0" applyFont="1" applyBorder="1" applyAlignment="1">
      <alignment horizontal="left" vertical="distributed" wrapText="1"/>
    </xf>
    <xf numFmtId="0" fontId="2" fillId="0" borderId="3" xfId="0" applyFont="1" applyBorder="1" applyAlignment="1">
      <alignment horizontal="left" vertical="distributed" wrapText="1"/>
    </xf>
    <xf numFmtId="0" fontId="24" fillId="8" borderId="10" xfId="0" applyFont="1" applyFill="1" applyBorder="1" applyAlignment="1">
      <alignment horizontal="center"/>
    </xf>
    <xf numFmtId="0" fontId="24" fillId="8" borderId="11" xfId="0" applyFont="1" applyFill="1" applyBorder="1" applyAlignment="1">
      <alignment horizontal="center"/>
    </xf>
    <xf numFmtId="0" fontId="24" fillId="8" borderId="12" xfId="0" applyFont="1" applyFill="1" applyBorder="1" applyAlignment="1">
      <alignment horizontal="center"/>
    </xf>
  </cellXfs>
  <cellStyles count="7">
    <cellStyle name="Millares" xfId="3" builtinId="3"/>
    <cellStyle name="Moneda" xfId="4" builtinId="4"/>
    <cellStyle name="Normal" xfId="0" builtinId="0"/>
    <cellStyle name="Normal 2" xfId="2" xr:uid="{00000000-0005-0000-0000-000003000000}"/>
    <cellStyle name="Normal 3" xfId="6" xr:uid="{00000000-0005-0000-0000-000004000000}"/>
    <cellStyle name="Normal 7 2" xfId="1" xr:uid="{00000000-0005-0000-0000-000005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238125</xdr:colOff>
      <xdr:row>4</xdr:row>
      <xdr:rowOff>47625</xdr:rowOff>
    </xdr:from>
    <xdr:ext cx="266548" cy="298287"/>
    <xdr:sp macro="" textlink="">
      <xdr:nvSpPr>
        <xdr:cNvPr id="2" name="1 CuadroTexto">
          <a:extLst>
            <a:ext uri="{FF2B5EF4-FFF2-40B4-BE49-F238E27FC236}">
              <a16:creationId xmlns:a16="http://schemas.microsoft.com/office/drawing/2014/main" id="{00000000-0008-0000-0500-000002000000}"/>
            </a:ext>
          </a:extLst>
        </xdr:cNvPr>
        <xdr:cNvSpPr txBox="1"/>
      </xdr:nvSpPr>
      <xdr:spPr>
        <a:xfrm>
          <a:off x="1562100" y="1438275"/>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1</a:t>
          </a:r>
        </a:p>
      </xdr:txBody>
    </xdr:sp>
    <xdr:clientData/>
  </xdr:oneCellAnchor>
  <xdr:oneCellAnchor>
    <xdr:from>
      <xdr:col>2</xdr:col>
      <xdr:colOff>704850</xdr:colOff>
      <xdr:row>4</xdr:row>
      <xdr:rowOff>66675</xdr:rowOff>
    </xdr:from>
    <xdr:ext cx="266548" cy="298287"/>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2028825" y="1457325"/>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2</a:t>
          </a:r>
        </a:p>
      </xdr:txBody>
    </xdr:sp>
    <xdr:clientData/>
  </xdr:oneCellAnchor>
  <xdr:oneCellAnchor>
    <xdr:from>
      <xdr:col>3</xdr:col>
      <xdr:colOff>152400</xdr:colOff>
      <xdr:row>4</xdr:row>
      <xdr:rowOff>76200</xdr:rowOff>
    </xdr:from>
    <xdr:ext cx="266548" cy="298287"/>
    <xdr:sp macro="" textlink="">
      <xdr:nvSpPr>
        <xdr:cNvPr id="4" name="3 CuadroTexto">
          <a:extLst>
            <a:ext uri="{FF2B5EF4-FFF2-40B4-BE49-F238E27FC236}">
              <a16:creationId xmlns:a16="http://schemas.microsoft.com/office/drawing/2014/main" id="{00000000-0008-0000-0500-000004000000}"/>
            </a:ext>
          </a:extLst>
        </xdr:cNvPr>
        <xdr:cNvSpPr txBox="1"/>
      </xdr:nvSpPr>
      <xdr:spPr>
        <a:xfrm>
          <a:off x="2514600" y="1466850"/>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3</a:t>
          </a:r>
        </a:p>
      </xdr:txBody>
    </xdr:sp>
    <xdr:clientData/>
  </xdr:oneCellAnchor>
  <xdr:oneCellAnchor>
    <xdr:from>
      <xdr:col>3</xdr:col>
      <xdr:colOff>657225</xdr:colOff>
      <xdr:row>4</xdr:row>
      <xdr:rowOff>85725</xdr:rowOff>
    </xdr:from>
    <xdr:ext cx="266548" cy="298287"/>
    <xdr:sp macro="" textlink="">
      <xdr:nvSpPr>
        <xdr:cNvPr id="5" name="4 CuadroTexto">
          <a:extLst>
            <a:ext uri="{FF2B5EF4-FFF2-40B4-BE49-F238E27FC236}">
              <a16:creationId xmlns:a16="http://schemas.microsoft.com/office/drawing/2014/main" id="{00000000-0008-0000-0500-000005000000}"/>
            </a:ext>
          </a:extLst>
        </xdr:cNvPr>
        <xdr:cNvSpPr txBox="1"/>
      </xdr:nvSpPr>
      <xdr:spPr>
        <a:xfrm>
          <a:off x="3019425" y="1476375"/>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4</a:t>
          </a:r>
        </a:p>
      </xdr:txBody>
    </xdr:sp>
    <xdr:clientData/>
  </xdr:oneCellAnchor>
  <xdr:oneCellAnchor>
    <xdr:from>
      <xdr:col>3</xdr:col>
      <xdr:colOff>171450</xdr:colOff>
      <xdr:row>5</xdr:row>
      <xdr:rowOff>38100</xdr:rowOff>
    </xdr:from>
    <xdr:ext cx="266548" cy="298287"/>
    <xdr:sp macro="" textlink="">
      <xdr:nvSpPr>
        <xdr:cNvPr id="6" name="5 CuadroTexto">
          <a:extLst>
            <a:ext uri="{FF2B5EF4-FFF2-40B4-BE49-F238E27FC236}">
              <a16:creationId xmlns:a16="http://schemas.microsoft.com/office/drawing/2014/main" id="{00000000-0008-0000-0500-000006000000}"/>
            </a:ext>
          </a:extLst>
        </xdr:cNvPr>
        <xdr:cNvSpPr txBox="1"/>
      </xdr:nvSpPr>
      <xdr:spPr>
        <a:xfrm>
          <a:off x="2533650" y="1847850"/>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5</a:t>
          </a:r>
        </a:p>
      </xdr:txBody>
    </xdr:sp>
    <xdr:clientData/>
  </xdr:oneCellAnchor>
  <xdr:oneCellAnchor>
    <xdr:from>
      <xdr:col>3</xdr:col>
      <xdr:colOff>657225</xdr:colOff>
      <xdr:row>5</xdr:row>
      <xdr:rowOff>57150</xdr:rowOff>
    </xdr:from>
    <xdr:ext cx="266548" cy="298287"/>
    <xdr:sp macro="" textlink="">
      <xdr:nvSpPr>
        <xdr:cNvPr id="7" name="6 CuadroTexto">
          <a:extLst>
            <a:ext uri="{FF2B5EF4-FFF2-40B4-BE49-F238E27FC236}">
              <a16:creationId xmlns:a16="http://schemas.microsoft.com/office/drawing/2014/main" id="{00000000-0008-0000-0500-000007000000}"/>
            </a:ext>
          </a:extLst>
        </xdr:cNvPr>
        <xdr:cNvSpPr txBox="1"/>
      </xdr:nvSpPr>
      <xdr:spPr>
        <a:xfrm>
          <a:off x="3019425" y="1866900"/>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6</a:t>
          </a:r>
        </a:p>
      </xdr:txBody>
    </xdr:sp>
    <xdr:clientData/>
  </xdr:oneCellAnchor>
  <xdr:oneCellAnchor>
    <xdr:from>
      <xdr:col>4</xdr:col>
      <xdr:colOff>419100</xdr:colOff>
      <xdr:row>3</xdr:row>
      <xdr:rowOff>76200</xdr:rowOff>
    </xdr:from>
    <xdr:ext cx="266548" cy="298287"/>
    <xdr:sp macro="" textlink="">
      <xdr:nvSpPr>
        <xdr:cNvPr id="8" name="7 CuadroTexto">
          <a:extLst>
            <a:ext uri="{FF2B5EF4-FFF2-40B4-BE49-F238E27FC236}">
              <a16:creationId xmlns:a16="http://schemas.microsoft.com/office/drawing/2014/main" id="{00000000-0008-0000-0500-000008000000}"/>
            </a:ext>
          </a:extLst>
        </xdr:cNvPr>
        <xdr:cNvSpPr txBox="1"/>
      </xdr:nvSpPr>
      <xdr:spPr>
        <a:xfrm>
          <a:off x="3819525" y="1047750"/>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7</a:t>
          </a:r>
        </a:p>
      </xdr:txBody>
    </xdr:sp>
    <xdr:clientData/>
  </xdr:oneCellAnchor>
  <xdr:oneCellAnchor>
    <xdr:from>
      <xdr:col>4</xdr:col>
      <xdr:colOff>152400</xdr:colOff>
      <xdr:row>5</xdr:row>
      <xdr:rowOff>66675</xdr:rowOff>
    </xdr:from>
    <xdr:ext cx="266548" cy="298287"/>
    <xdr:sp macro="" textlink="">
      <xdr:nvSpPr>
        <xdr:cNvPr id="9" name="8 CuadroTexto">
          <a:extLst>
            <a:ext uri="{FF2B5EF4-FFF2-40B4-BE49-F238E27FC236}">
              <a16:creationId xmlns:a16="http://schemas.microsoft.com/office/drawing/2014/main" id="{00000000-0008-0000-0500-000009000000}"/>
            </a:ext>
          </a:extLst>
        </xdr:cNvPr>
        <xdr:cNvSpPr txBox="1"/>
      </xdr:nvSpPr>
      <xdr:spPr>
        <a:xfrm>
          <a:off x="3552825" y="1876425"/>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8</a:t>
          </a:r>
        </a:p>
      </xdr:txBody>
    </xdr:sp>
    <xdr:clientData/>
  </xdr:oneCellAnchor>
  <xdr:oneCellAnchor>
    <xdr:from>
      <xdr:col>4</xdr:col>
      <xdr:colOff>609600</xdr:colOff>
      <xdr:row>5</xdr:row>
      <xdr:rowOff>76200</xdr:rowOff>
    </xdr:from>
    <xdr:ext cx="266548" cy="298287"/>
    <xdr:sp macro="" textlink="">
      <xdr:nvSpPr>
        <xdr:cNvPr id="10" name="9 CuadroTexto">
          <a:extLst>
            <a:ext uri="{FF2B5EF4-FFF2-40B4-BE49-F238E27FC236}">
              <a16:creationId xmlns:a16="http://schemas.microsoft.com/office/drawing/2014/main" id="{00000000-0008-0000-0500-00000A000000}"/>
            </a:ext>
          </a:extLst>
        </xdr:cNvPr>
        <xdr:cNvSpPr txBox="1"/>
      </xdr:nvSpPr>
      <xdr:spPr>
        <a:xfrm>
          <a:off x="4010025" y="1885950"/>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9</a:t>
          </a:r>
        </a:p>
      </xdr:txBody>
    </xdr:sp>
    <xdr:clientData/>
  </xdr:oneCellAnchor>
  <xdr:oneCellAnchor>
    <xdr:from>
      <xdr:col>2</xdr:col>
      <xdr:colOff>238125</xdr:colOff>
      <xdr:row>13</xdr:row>
      <xdr:rowOff>47625</xdr:rowOff>
    </xdr:from>
    <xdr:ext cx="266548" cy="298287"/>
    <xdr:sp macro="" textlink="">
      <xdr:nvSpPr>
        <xdr:cNvPr id="11" name="10 CuadroTexto">
          <a:extLst>
            <a:ext uri="{FF2B5EF4-FFF2-40B4-BE49-F238E27FC236}">
              <a16:creationId xmlns:a16="http://schemas.microsoft.com/office/drawing/2014/main" id="{00000000-0008-0000-0500-00000B000000}"/>
            </a:ext>
          </a:extLst>
        </xdr:cNvPr>
        <xdr:cNvSpPr txBox="1"/>
      </xdr:nvSpPr>
      <xdr:spPr>
        <a:xfrm>
          <a:off x="1562100" y="4610100"/>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1</a:t>
          </a:r>
        </a:p>
      </xdr:txBody>
    </xdr:sp>
    <xdr:clientData/>
  </xdr:oneCellAnchor>
  <xdr:oneCellAnchor>
    <xdr:from>
      <xdr:col>2</xdr:col>
      <xdr:colOff>704850</xdr:colOff>
      <xdr:row>13</xdr:row>
      <xdr:rowOff>66675</xdr:rowOff>
    </xdr:from>
    <xdr:ext cx="266548" cy="298287"/>
    <xdr:sp macro="" textlink="">
      <xdr:nvSpPr>
        <xdr:cNvPr id="12" name="11 CuadroTexto">
          <a:extLst>
            <a:ext uri="{FF2B5EF4-FFF2-40B4-BE49-F238E27FC236}">
              <a16:creationId xmlns:a16="http://schemas.microsoft.com/office/drawing/2014/main" id="{00000000-0008-0000-0500-00000C000000}"/>
            </a:ext>
          </a:extLst>
        </xdr:cNvPr>
        <xdr:cNvSpPr txBox="1"/>
      </xdr:nvSpPr>
      <xdr:spPr>
        <a:xfrm>
          <a:off x="2028825" y="4629150"/>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2</a:t>
          </a:r>
        </a:p>
      </xdr:txBody>
    </xdr:sp>
    <xdr:clientData/>
  </xdr:oneCellAnchor>
  <xdr:oneCellAnchor>
    <xdr:from>
      <xdr:col>3</xdr:col>
      <xdr:colOff>152400</xdr:colOff>
      <xdr:row>13</xdr:row>
      <xdr:rowOff>76200</xdr:rowOff>
    </xdr:from>
    <xdr:ext cx="266548" cy="298287"/>
    <xdr:sp macro="" textlink="">
      <xdr:nvSpPr>
        <xdr:cNvPr id="13" name="12 CuadroTexto">
          <a:extLst>
            <a:ext uri="{FF2B5EF4-FFF2-40B4-BE49-F238E27FC236}">
              <a16:creationId xmlns:a16="http://schemas.microsoft.com/office/drawing/2014/main" id="{00000000-0008-0000-0500-00000D000000}"/>
            </a:ext>
          </a:extLst>
        </xdr:cNvPr>
        <xdr:cNvSpPr txBox="1"/>
      </xdr:nvSpPr>
      <xdr:spPr>
        <a:xfrm>
          <a:off x="2514600" y="4638675"/>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3</a:t>
          </a:r>
        </a:p>
      </xdr:txBody>
    </xdr:sp>
    <xdr:clientData/>
  </xdr:oneCellAnchor>
  <xdr:oneCellAnchor>
    <xdr:from>
      <xdr:col>3</xdr:col>
      <xdr:colOff>657225</xdr:colOff>
      <xdr:row>13</xdr:row>
      <xdr:rowOff>85725</xdr:rowOff>
    </xdr:from>
    <xdr:ext cx="266548" cy="298287"/>
    <xdr:sp macro="" textlink="">
      <xdr:nvSpPr>
        <xdr:cNvPr id="14" name="13 CuadroTexto">
          <a:extLst>
            <a:ext uri="{FF2B5EF4-FFF2-40B4-BE49-F238E27FC236}">
              <a16:creationId xmlns:a16="http://schemas.microsoft.com/office/drawing/2014/main" id="{00000000-0008-0000-0500-00000E000000}"/>
            </a:ext>
          </a:extLst>
        </xdr:cNvPr>
        <xdr:cNvSpPr txBox="1"/>
      </xdr:nvSpPr>
      <xdr:spPr>
        <a:xfrm>
          <a:off x="3019425" y="4648200"/>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4</a:t>
          </a:r>
        </a:p>
      </xdr:txBody>
    </xdr:sp>
    <xdr:clientData/>
  </xdr:oneCellAnchor>
  <xdr:oneCellAnchor>
    <xdr:from>
      <xdr:col>3</xdr:col>
      <xdr:colOff>152400</xdr:colOff>
      <xdr:row>12</xdr:row>
      <xdr:rowOff>47625</xdr:rowOff>
    </xdr:from>
    <xdr:ext cx="266548" cy="298287"/>
    <xdr:sp macro="" textlink="">
      <xdr:nvSpPr>
        <xdr:cNvPr id="15" name="14 CuadroTexto">
          <a:extLst>
            <a:ext uri="{FF2B5EF4-FFF2-40B4-BE49-F238E27FC236}">
              <a16:creationId xmlns:a16="http://schemas.microsoft.com/office/drawing/2014/main" id="{00000000-0008-0000-0500-00000F000000}"/>
            </a:ext>
          </a:extLst>
        </xdr:cNvPr>
        <xdr:cNvSpPr txBox="1"/>
      </xdr:nvSpPr>
      <xdr:spPr>
        <a:xfrm>
          <a:off x="2514600" y="4200525"/>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5</a:t>
          </a:r>
        </a:p>
      </xdr:txBody>
    </xdr:sp>
    <xdr:clientData/>
  </xdr:oneCellAnchor>
  <xdr:oneCellAnchor>
    <xdr:from>
      <xdr:col>3</xdr:col>
      <xdr:colOff>638175</xdr:colOff>
      <xdr:row>12</xdr:row>
      <xdr:rowOff>66675</xdr:rowOff>
    </xdr:from>
    <xdr:ext cx="266548" cy="298287"/>
    <xdr:sp macro="" textlink="">
      <xdr:nvSpPr>
        <xdr:cNvPr id="16" name="15 CuadroTexto">
          <a:extLst>
            <a:ext uri="{FF2B5EF4-FFF2-40B4-BE49-F238E27FC236}">
              <a16:creationId xmlns:a16="http://schemas.microsoft.com/office/drawing/2014/main" id="{00000000-0008-0000-0500-000010000000}"/>
            </a:ext>
          </a:extLst>
        </xdr:cNvPr>
        <xdr:cNvSpPr txBox="1"/>
      </xdr:nvSpPr>
      <xdr:spPr>
        <a:xfrm>
          <a:off x="3000375" y="4219575"/>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6</a:t>
          </a:r>
        </a:p>
      </xdr:txBody>
    </xdr:sp>
    <xdr:clientData/>
  </xdr:oneCellAnchor>
  <xdr:oneCellAnchor>
    <xdr:from>
      <xdr:col>3</xdr:col>
      <xdr:colOff>400050</xdr:colOff>
      <xdr:row>14</xdr:row>
      <xdr:rowOff>57150</xdr:rowOff>
    </xdr:from>
    <xdr:ext cx="266548" cy="298287"/>
    <xdr:sp macro="" textlink="">
      <xdr:nvSpPr>
        <xdr:cNvPr id="18" name="17 CuadroTexto">
          <a:extLst>
            <a:ext uri="{FF2B5EF4-FFF2-40B4-BE49-F238E27FC236}">
              <a16:creationId xmlns:a16="http://schemas.microsoft.com/office/drawing/2014/main" id="{00000000-0008-0000-0500-000012000000}"/>
            </a:ext>
          </a:extLst>
        </xdr:cNvPr>
        <xdr:cNvSpPr txBox="1"/>
      </xdr:nvSpPr>
      <xdr:spPr>
        <a:xfrm>
          <a:off x="2762250" y="5029200"/>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7</a:t>
          </a:r>
        </a:p>
      </xdr:txBody>
    </xdr:sp>
    <xdr:clientData/>
  </xdr:oneCellAnchor>
  <xdr:oneCellAnchor>
    <xdr:from>
      <xdr:col>4</xdr:col>
      <xdr:colOff>180975</xdr:colOff>
      <xdr:row>14</xdr:row>
      <xdr:rowOff>76200</xdr:rowOff>
    </xdr:from>
    <xdr:ext cx="266548" cy="298287"/>
    <xdr:sp macro="" textlink="">
      <xdr:nvSpPr>
        <xdr:cNvPr id="19" name="18 CuadroTexto">
          <a:extLst>
            <a:ext uri="{FF2B5EF4-FFF2-40B4-BE49-F238E27FC236}">
              <a16:creationId xmlns:a16="http://schemas.microsoft.com/office/drawing/2014/main" id="{00000000-0008-0000-0500-000013000000}"/>
            </a:ext>
          </a:extLst>
        </xdr:cNvPr>
        <xdr:cNvSpPr txBox="1"/>
      </xdr:nvSpPr>
      <xdr:spPr>
        <a:xfrm>
          <a:off x="3581400" y="5048250"/>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8</a:t>
          </a:r>
        </a:p>
      </xdr:txBody>
    </xdr:sp>
    <xdr:clientData/>
  </xdr:oneCellAnchor>
  <xdr:oneCellAnchor>
    <xdr:from>
      <xdr:col>4</xdr:col>
      <xdr:colOff>638175</xdr:colOff>
      <xdr:row>14</xdr:row>
      <xdr:rowOff>85725</xdr:rowOff>
    </xdr:from>
    <xdr:ext cx="266548" cy="298287"/>
    <xdr:sp macro="" textlink="">
      <xdr:nvSpPr>
        <xdr:cNvPr id="20" name="19 CuadroTexto">
          <a:extLst>
            <a:ext uri="{FF2B5EF4-FFF2-40B4-BE49-F238E27FC236}">
              <a16:creationId xmlns:a16="http://schemas.microsoft.com/office/drawing/2014/main" id="{00000000-0008-0000-0500-000014000000}"/>
            </a:ext>
          </a:extLst>
        </xdr:cNvPr>
        <xdr:cNvSpPr txBox="1"/>
      </xdr:nvSpPr>
      <xdr:spPr>
        <a:xfrm>
          <a:off x="4038600" y="5057775"/>
          <a:ext cx="266548" cy="298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400" b="1">
              <a:latin typeface="Arial Narrow" pitchFamily="34" charset="0"/>
            </a:rPr>
            <a:t>9</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93"/>
  <sheetViews>
    <sheetView tabSelected="1" topLeftCell="A4" zoomScale="55" zoomScaleNormal="55" zoomScaleSheetLayoutView="55" workbookViewId="0">
      <selection activeCell="Y20" sqref="Y20"/>
    </sheetView>
  </sheetViews>
  <sheetFormatPr baseColWidth="10" defaultColWidth="11.42578125" defaultRowHeight="18" x14ac:dyDescent="0.25"/>
  <cols>
    <col min="1" max="1" width="7.28515625" style="278" customWidth="1"/>
    <col min="2" max="2" width="83.140625" style="278" customWidth="1"/>
    <col min="3" max="3" width="4.28515625" style="278" customWidth="1"/>
    <col min="4" max="4" width="5" style="278" customWidth="1"/>
    <col min="5" max="5" width="6.140625" style="278" customWidth="1"/>
    <col min="6" max="6" width="6.85546875" style="278" customWidth="1"/>
    <col min="7" max="7" width="32.140625" style="278" customWidth="1"/>
    <col min="8" max="8" width="27.5703125" style="278" customWidth="1"/>
    <col min="9" max="9" width="7.7109375" style="372" customWidth="1"/>
    <col min="10" max="20" width="5.28515625" style="278" customWidth="1"/>
    <col min="21" max="21" width="40" style="373" customWidth="1"/>
    <col min="22" max="44" width="11.42578125" style="276"/>
    <col min="45" max="50" width="11.42578125" style="277"/>
    <col min="51" max="16384" width="11.42578125" style="278"/>
  </cols>
  <sheetData>
    <row r="1" spans="1:53" s="249" customFormat="1" ht="24" thickBot="1" x14ac:dyDescent="0.4">
      <c r="A1" s="247"/>
      <c r="B1" s="377" t="s">
        <v>445</v>
      </c>
      <c r="C1" s="378"/>
      <c r="D1" s="378"/>
      <c r="E1" s="378"/>
      <c r="F1" s="378"/>
      <c r="G1" s="378"/>
      <c r="H1" s="378"/>
      <c r="I1" s="378"/>
      <c r="J1" s="378"/>
      <c r="K1" s="378"/>
      <c r="L1" s="378"/>
      <c r="M1" s="378"/>
      <c r="N1" s="378"/>
      <c r="O1" s="378"/>
      <c r="P1" s="378"/>
      <c r="Q1" s="378"/>
      <c r="R1" s="378"/>
      <c r="S1" s="378"/>
      <c r="T1" s="378"/>
      <c r="U1" s="379"/>
      <c r="V1" s="248"/>
      <c r="W1" s="248"/>
      <c r="X1" s="248"/>
      <c r="Y1" s="248"/>
      <c r="Z1" s="248"/>
      <c r="AA1" s="248"/>
      <c r="AB1" s="248"/>
      <c r="AC1" s="248"/>
      <c r="AD1" s="248"/>
      <c r="AE1" s="248"/>
      <c r="AF1" s="248"/>
      <c r="AG1" s="248"/>
      <c r="AH1" s="396" t="s">
        <v>314</v>
      </c>
      <c r="AI1" s="396"/>
      <c r="AJ1" s="396"/>
      <c r="AK1" s="396"/>
      <c r="AL1" s="396"/>
      <c r="AM1" s="396"/>
      <c r="AN1" s="396"/>
      <c r="AO1" s="396"/>
      <c r="AP1" s="396"/>
      <c r="AQ1" s="396"/>
      <c r="AR1" s="396"/>
      <c r="AS1" s="396"/>
      <c r="AT1" s="396"/>
      <c r="AU1" s="396"/>
      <c r="AV1" s="396"/>
      <c r="AW1" s="396"/>
      <c r="AX1" s="396"/>
      <c r="AY1" s="396"/>
      <c r="AZ1" s="396"/>
      <c r="BA1" s="396"/>
    </row>
    <row r="2" spans="1:53" s="249" customFormat="1" ht="24" thickBot="1" x14ac:dyDescent="0.4">
      <c r="A2" s="250"/>
      <c r="B2" s="391" t="s">
        <v>474</v>
      </c>
      <c r="C2" s="392"/>
      <c r="D2" s="392"/>
      <c r="E2" s="392"/>
      <c r="F2" s="392"/>
      <c r="G2" s="392"/>
      <c r="H2" s="392"/>
      <c r="I2" s="392"/>
      <c r="J2" s="392"/>
      <c r="K2" s="392"/>
      <c r="L2" s="392"/>
      <c r="M2" s="392"/>
      <c r="N2" s="392"/>
      <c r="O2" s="392"/>
      <c r="P2" s="392"/>
      <c r="Q2" s="392"/>
      <c r="R2" s="392"/>
      <c r="S2" s="392"/>
      <c r="T2" s="392"/>
      <c r="U2" s="393"/>
      <c r="V2" s="248"/>
      <c r="W2" s="248"/>
      <c r="X2" s="248"/>
      <c r="Y2" s="248"/>
      <c r="Z2" s="248"/>
      <c r="AA2" s="248"/>
      <c r="AB2" s="248"/>
      <c r="AC2" s="248"/>
      <c r="AD2" s="248"/>
      <c r="AE2" s="248"/>
      <c r="AF2" s="248"/>
      <c r="AG2" s="248"/>
      <c r="AH2" s="248"/>
      <c r="AI2" s="248"/>
      <c r="AJ2" s="248"/>
      <c r="AK2" s="248"/>
      <c r="AL2" s="248"/>
      <c r="AM2" s="248"/>
      <c r="AN2" s="248"/>
      <c r="AO2" s="251"/>
      <c r="AP2" s="252"/>
      <c r="AQ2" s="252"/>
      <c r="AR2" s="252"/>
      <c r="AS2" s="253"/>
      <c r="AT2" s="253"/>
      <c r="AU2" s="253"/>
      <c r="AV2" s="253"/>
      <c r="AW2" s="253"/>
      <c r="AX2" s="253"/>
      <c r="AY2" s="254"/>
    </row>
    <row r="3" spans="1:53" s="249" customFormat="1" x14ac:dyDescent="0.25">
      <c r="A3" s="250"/>
      <c r="B3" s="255" t="s">
        <v>282</v>
      </c>
      <c r="C3" s="406" t="s">
        <v>0</v>
      </c>
      <c r="D3" s="406"/>
      <c r="E3" s="406"/>
      <c r="F3" s="406"/>
      <c r="G3" s="406"/>
      <c r="H3" s="256" t="s">
        <v>299</v>
      </c>
      <c r="I3" s="408">
        <v>2018</v>
      </c>
      <c r="J3" s="408"/>
      <c r="K3" s="408"/>
      <c r="L3" s="408"/>
      <c r="M3" s="408"/>
      <c r="N3" s="408"/>
      <c r="O3" s="408"/>
      <c r="P3" s="408"/>
      <c r="Q3" s="408"/>
      <c r="R3" s="408"/>
      <c r="S3" s="408"/>
      <c r="T3" s="408"/>
      <c r="U3" s="409"/>
      <c r="V3" s="248"/>
      <c r="W3" s="248"/>
      <c r="X3" s="248"/>
      <c r="Y3" s="248"/>
      <c r="Z3" s="248"/>
      <c r="AA3" s="248"/>
      <c r="AB3" s="248"/>
      <c r="AC3" s="248"/>
      <c r="AD3" s="248"/>
      <c r="AE3" s="248"/>
      <c r="AF3" s="248"/>
      <c r="AG3" s="248"/>
      <c r="AH3" s="397"/>
      <c r="AI3" s="398"/>
      <c r="AJ3" s="398"/>
      <c r="AK3" s="398"/>
      <c r="AL3" s="398"/>
      <c r="AM3" s="398"/>
      <c r="AN3" s="398"/>
      <c r="AO3" s="398"/>
      <c r="AP3" s="399"/>
      <c r="AQ3" s="399"/>
      <c r="AR3" s="400"/>
      <c r="AS3" s="401"/>
      <c r="AT3" s="401"/>
      <c r="AU3" s="401"/>
      <c r="AV3" s="401"/>
      <c r="AW3" s="401"/>
      <c r="AX3" s="401"/>
      <c r="AY3" s="401"/>
      <c r="AZ3" s="402"/>
      <c r="BA3" s="403"/>
    </row>
    <row r="4" spans="1:53" s="249" customFormat="1" x14ac:dyDescent="0.25">
      <c r="A4" s="250"/>
      <c r="B4" s="257" t="s">
        <v>283</v>
      </c>
      <c r="C4" s="407" t="s">
        <v>391</v>
      </c>
      <c r="D4" s="407"/>
      <c r="E4" s="407"/>
      <c r="F4" s="407"/>
      <c r="G4" s="407"/>
      <c r="H4" s="258" t="s">
        <v>300</v>
      </c>
      <c r="I4" s="404" t="s">
        <v>302</v>
      </c>
      <c r="J4" s="404"/>
      <c r="K4" s="404"/>
      <c r="L4" s="404"/>
      <c r="M4" s="404"/>
      <c r="N4" s="404"/>
      <c r="O4" s="404"/>
      <c r="P4" s="404"/>
      <c r="Q4" s="404"/>
      <c r="R4" s="404"/>
      <c r="S4" s="404"/>
      <c r="T4" s="404"/>
      <c r="U4" s="405"/>
      <c r="V4" s="248"/>
      <c r="W4" s="248"/>
      <c r="X4" s="248"/>
      <c r="Y4" s="248"/>
      <c r="Z4" s="248"/>
      <c r="AA4" s="248"/>
      <c r="AB4" s="248"/>
      <c r="AC4" s="248"/>
      <c r="AD4" s="248"/>
      <c r="AE4" s="248"/>
      <c r="AF4" s="248"/>
      <c r="AG4" s="248"/>
      <c r="AH4" s="259"/>
      <c r="AI4" s="260"/>
      <c r="AJ4" s="260"/>
      <c r="AK4" s="260"/>
      <c r="AL4" s="260"/>
      <c r="AM4" s="260"/>
      <c r="AN4" s="260"/>
      <c r="AO4" s="260"/>
      <c r="AP4" s="261"/>
      <c r="AQ4" s="261"/>
      <c r="AR4" s="262"/>
      <c r="AS4" s="263"/>
      <c r="AT4" s="263"/>
      <c r="AU4" s="263"/>
      <c r="AV4" s="263"/>
      <c r="AW4" s="263"/>
      <c r="AX4" s="263"/>
      <c r="AY4" s="264"/>
      <c r="AZ4" s="265"/>
      <c r="BA4" s="266"/>
    </row>
    <row r="5" spans="1:53" s="249" customFormat="1" x14ac:dyDescent="0.25">
      <c r="A5" s="250"/>
      <c r="B5" s="267" t="s">
        <v>284</v>
      </c>
      <c r="C5" s="394" t="s">
        <v>392</v>
      </c>
      <c r="D5" s="394"/>
      <c r="E5" s="394"/>
      <c r="F5" s="394"/>
      <c r="G5" s="394"/>
      <c r="H5" s="394"/>
      <c r="I5" s="394"/>
      <c r="J5" s="394"/>
      <c r="K5" s="394"/>
      <c r="L5" s="394"/>
      <c r="M5" s="394"/>
      <c r="N5" s="394"/>
      <c r="O5" s="394"/>
      <c r="P5" s="394"/>
      <c r="Q5" s="394"/>
      <c r="R5" s="394"/>
      <c r="S5" s="394"/>
      <c r="T5" s="394"/>
      <c r="U5" s="395"/>
      <c r="V5" s="248"/>
      <c r="W5" s="248"/>
      <c r="X5" s="248"/>
      <c r="Y5" s="248"/>
      <c r="Z5" s="248"/>
      <c r="AA5" s="248"/>
      <c r="AB5" s="248"/>
      <c r="AC5" s="248"/>
      <c r="AD5" s="248"/>
      <c r="AE5" s="248"/>
      <c r="AF5" s="248"/>
      <c r="AG5" s="248"/>
      <c r="AH5" s="259"/>
      <c r="AI5" s="260"/>
      <c r="AJ5" s="260"/>
      <c r="AK5" s="260"/>
      <c r="AL5" s="260"/>
      <c r="AM5" s="260"/>
      <c r="AN5" s="260"/>
      <c r="AO5" s="260"/>
      <c r="AP5" s="261"/>
      <c r="AQ5" s="261"/>
      <c r="AR5" s="262"/>
      <c r="AS5" s="263"/>
      <c r="AT5" s="263"/>
      <c r="AU5" s="263"/>
      <c r="AV5" s="263"/>
      <c r="AW5" s="263"/>
      <c r="AX5" s="263"/>
      <c r="AY5" s="264"/>
      <c r="AZ5" s="265"/>
      <c r="BA5" s="266"/>
    </row>
    <row r="6" spans="1:53" s="249" customFormat="1" x14ac:dyDescent="0.25">
      <c r="A6" s="250"/>
      <c r="B6" s="267" t="s">
        <v>285</v>
      </c>
      <c r="C6" s="394" t="s">
        <v>404</v>
      </c>
      <c r="D6" s="394"/>
      <c r="E6" s="394"/>
      <c r="F6" s="394"/>
      <c r="G6" s="394"/>
      <c r="H6" s="394"/>
      <c r="I6" s="394"/>
      <c r="J6" s="394"/>
      <c r="K6" s="394"/>
      <c r="L6" s="394"/>
      <c r="M6" s="394"/>
      <c r="N6" s="394"/>
      <c r="O6" s="394"/>
      <c r="P6" s="394"/>
      <c r="Q6" s="394"/>
      <c r="R6" s="394"/>
      <c r="S6" s="394"/>
      <c r="T6" s="394"/>
      <c r="U6" s="395"/>
      <c r="V6" s="248"/>
      <c r="W6" s="248"/>
      <c r="X6" s="248"/>
      <c r="Y6" s="248"/>
      <c r="Z6" s="248"/>
      <c r="AA6" s="248"/>
      <c r="AB6" s="248"/>
      <c r="AC6" s="248"/>
      <c r="AD6" s="248"/>
      <c r="AE6" s="248"/>
      <c r="AF6" s="248"/>
      <c r="AG6" s="248"/>
      <c r="AH6" s="259"/>
      <c r="AI6" s="260"/>
      <c r="AJ6" s="260"/>
      <c r="AK6" s="260"/>
      <c r="AL6" s="260"/>
      <c r="AM6" s="260"/>
      <c r="AN6" s="260"/>
      <c r="AO6" s="260"/>
      <c r="AP6" s="261"/>
      <c r="AQ6" s="261"/>
      <c r="AR6" s="262"/>
      <c r="AS6" s="263"/>
      <c r="AT6" s="263"/>
      <c r="AU6" s="263"/>
      <c r="AV6" s="263"/>
      <c r="AW6" s="263"/>
      <c r="AX6" s="263"/>
      <c r="AY6" s="264"/>
      <c r="AZ6" s="265"/>
      <c r="BA6" s="266"/>
    </row>
    <row r="7" spans="1:53" s="249" customFormat="1" x14ac:dyDescent="0.25">
      <c r="A7" s="250"/>
      <c r="B7" s="267" t="s">
        <v>286</v>
      </c>
      <c r="C7" s="394" t="s">
        <v>403</v>
      </c>
      <c r="D7" s="394"/>
      <c r="E7" s="394"/>
      <c r="F7" s="394"/>
      <c r="G7" s="394"/>
      <c r="H7" s="394"/>
      <c r="I7" s="394"/>
      <c r="J7" s="394"/>
      <c r="K7" s="394"/>
      <c r="L7" s="394"/>
      <c r="M7" s="394"/>
      <c r="N7" s="394"/>
      <c r="O7" s="394"/>
      <c r="P7" s="394"/>
      <c r="Q7" s="394"/>
      <c r="R7" s="394"/>
      <c r="S7" s="394"/>
      <c r="T7" s="394"/>
      <c r="U7" s="395"/>
      <c r="V7" s="248"/>
      <c r="W7" s="248"/>
      <c r="X7" s="248"/>
      <c r="Y7" s="248"/>
      <c r="Z7" s="248"/>
      <c r="AA7" s="248"/>
      <c r="AB7" s="248"/>
      <c r="AC7" s="248"/>
      <c r="AD7" s="248"/>
      <c r="AE7" s="248"/>
      <c r="AF7" s="248"/>
      <c r="AG7" s="248"/>
      <c r="AH7" s="259"/>
      <c r="AI7" s="260"/>
      <c r="AJ7" s="260"/>
      <c r="AK7" s="260"/>
      <c r="AL7" s="260"/>
      <c r="AM7" s="260"/>
      <c r="AN7" s="260"/>
      <c r="AO7" s="260"/>
      <c r="AP7" s="261"/>
      <c r="AQ7" s="261"/>
      <c r="AR7" s="262"/>
      <c r="AS7" s="263"/>
      <c r="AT7" s="263"/>
      <c r="AU7" s="263"/>
      <c r="AV7" s="263"/>
      <c r="AW7" s="263"/>
      <c r="AX7" s="263"/>
      <c r="AY7" s="264"/>
      <c r="AZ7" s="265"/>
      <c r="BA7" s="266"/>
    </row>
    <row r="8" spans="1:53" s="249" customFormat="1" x14ac:dyDescent="0.25">
      <c r="A8" s="250"/>
      <c r="B8" s="267" t="s">
        <v>287</v>
      </c>
      <c r="C8" s="386" t="s">
        <v>462</v>
      </c>
      <c r="D8" s="386"/>
      <c r="E8" s="386"/>
      <c r="F8" s="386"/>
      <c r="G8" s="386"/>
      <c r="H8" s="386"/>
      <c r="I8" s="386"/>
      <c r="J8" s="386"/>
      <c r="K8" s="386"/>
      <c r="L8" s="386"/>
      <c r="M8" s="386"/>
      <c r="N8" s="386"/>
      <c r="O8" s="386"/>
      <c r="P8" s="386"/>
      <c r="Q8" s="386"/>
      <c r="R8" s="386"/>
      <c r="S8" s="386"/>
      <c r="T8" s="386"/>
      <c r="U8" s="387"/>
      <c r="V8" s="248"/>
      <c r="W8" s="248"/>
      <c r="X8" s="248"/>
      <c r="Y8" s="248"/>
      <c r="Z8" s="248"/>
      <c r="AA8" s="248"/>
      <c r="AB8" s="248"/>
      <c r="AC8" s="248"/>
      <c r="AD8" s="248"/>
      <c r="AE8" s="248"/>
      <c r="AF8" s="248"/>
      <c r="AG8" s="248"/>
      <c r="AH8" s="259"/>
      <c r="AI8" s="260"/>
      <c r="AJ8" s="260"/>
      <c r="AK8" s="260"/>
      <c r="AL8" s="260"/>
      <c r="AM8" s="260"/>
      <c r="AN8" s="260"/>
      <c r="AO8" s="260"/>
      <c r="AP8" s="261"/>
      <c r="AQ8" s="261"/>
      <c r="AR8" s="262"/>
      <c r="AS8" s="263"/>
      <c r="AT8" s="263"/>
      <c r="AU8" s="263"/>
      <c r="AV8" s="263"/>
      <c r="AW8" s="263"/>
      <c r="AX8" s="263"/>
      <c r="AY8" s="264"/>
      <c r="AZ8" s="265"/>
      <c r="BA8" s="266"/>
    </row>
    <row r="9" spans="1:53" s="249" customFormat="1" x14ac:dyDescent="0.25">
      <c r="A9" s="250"/>
      <c r="B9" s="385" t="s">
        <v>281</v>
      </c>
      <c r="C9" s="380" t="s">
        <v>280</v>
      </c>
      <c r="D9" s="380"/>
      <c r="E9" s="380"/>
      <c r="F9" s="380" t="s">
        <v>315</v>
      </c>
      <c r="G9" s="380"/>
      <c r="H9" s="258" t="s">
        <v>405</v>
      </c>
      <c r="I9" s="388" t="s">
        <v>296</v>
      </c>
      <c r="J9" s="388"/>
      <c r="K9" s="388"/>
      <c r="L9" s="388"/>
      <c r="M9" s="388"/>
      <c r="N9" s="388"/>
      <c r="O9" s="388"/>
      <c r="P9" s="380" t="s">
        <v>297</v>
      </c>
      <c r="Q9" s="380"/>
      <c r="R9" s="380"/>
      <c r="S9" s="380"/>
      <c r="T9" s="380"/>
      <c r="U9" s="268" t="s">
        <v>406</v>
      </c>
      <c r="V9" s="248"/>
      <c r="W9" s="248"/>
      <c r="X9" s="248"/>
      <c r="Y9" s="248"/>
      <c r="Z9" s="248"/>
      <c r="AA9" s="248"/>
      <c r="AB9" s="248"/>
      <c r="AC9" s="248"/>
      <c r="AD9" s="248"/>
      <c r="AE9" s="248"/>
      <c r="AF9" s="248"/>
      <c r="AG9" s="248"/>
      <c r="AH9" s="410"/>
      <c r="AI9" s="411"/>
      <c r="AJ9" s="411"/>
      <c r="AK9" s="411"/>
      <c r="AL9" s="411"/>
      <c r="AM9" s="411"/>
      <c r="AN9" s="411"/>
      <c r="AO9" s="411"/>
      <c r="AP9" s="412"/>
      <c r="AQ9" s="412"/>
      <c r="AR9" s="412"/>
      <c r="AS9" s="412"/>
      <c r="AT9" s="412"/>
      <c r="AU9" s="412"/>
      <c r="AV9" s="412"/>
      <c r="AW9" s="412"/>
      <c r="AX9" s="412"/>
      <c r="AY9" s="412"/>
      <c r="AZ9" s="411"/>
      <c r="BA9" s="413"/>
    </row>
    <row r="10" spans="1:53" s="249" customFormat="1" x14ac:dyDescent="0.25">
      <c r="A10" s="250"/>
      <c r="B10" s="385"/>
      <c r="C10" s="381">
        <v>3348</v>
      </c>
      <c r="D10" s="381"/>
      <c r="E10" s="381"/>
      <c r="F10" s="389">
        <v>21</v>
      </c>
      <c r="G10" s="390"/>
      <c r="H10" s="269">
        <v>3</v>
      </c>
      <c r="I10" s="381">
        <v>6</v>
      </c>
      <c r="J10" s="381"/>
      <c r="K10" s="381"/>
      <c r="L10" s="381"/>
      <c r="M10" s="381"/>
      <c r="N10" s="381"/>
      <c r="O10" s="381"/>
      <c r="P10" s="381">
        <v>11</v>
      </c>
      <c r="Q10" s="381"/>
      <c r="R10" s="381"/>
      <c r="S10" s="381"/>
      <c r="T10" s="381"/>
      <c r="U10" s="270">
        <v>1</v>
      </c>
      <c r="V10" s="248"/>
      <c r="W10" s="248"/>
      <c r="X10" s="248"/>
      <c r="Y10" s="248"/>
      <c r="Z10" s="248"/>
      <c r="AA10" s="248"/>
      <c r="AB10" s="248"/>
      <c r="AC10" s="248"/>
      <c r="AD10" s="248"/>
      <c r="AE10" s="248"/>
      <c r="AF10" s="248"/>
      <c r="AG10" s="248"/>
      <c r="AH10" s="414"/>
      <c r="AI10" s="415"/>
      <c r="AJ10" s="415"/>
      <c r="AK10" s="415"/>
      <c r="AL10" s="415"/>
      <c r="AM10" s="415"/>
      <c r="AN10" s="415"/>
      <c r="AO10" s="415"/>
      <c r="AP10" s="415"/>
      <c r="AQ10" s="415"/>
      <c r="AR10" s="415"/>
      <c r="AS10" s="415"/>
      <c r="AT10" s="415"/>
      <c r="AU10" s="415"/>
      <c r="AV10" s="415"/>
      <c r="AW10" s="415"/>
      <c r="AX10" s="415"/>
      <c r="AY10" s="415"/>
      <c r="AZ10" s="415"/>
      <c r="BA10" s="416"/>
    </row>
    <row r="11" spans="1:53" s="249" customFormat="1" x14ac:dyDescent="0.25">
      <c r="A11" s="250"/>
      <c r="B11" s="382" t="s">
        <v>316</v>
      </c>
      <c r="C11" s="383"/>
      <c r="D11" s="383"/>
      <c r="E11" s="383"/>
      <c r="F11" s="383"/>
      <c r="G11" s="383"/>
      <c r="H11" s="383"/>
      <c r="I11" s="383"/>
      <c r="J11" s="383"/>
      <c r="K11" s="383"/>
      <c r="L11" s="383"/>
      <c r="M11" s="383"/>
      <c r="N11" s="383"/>
      <c r="O11" s="383"/>
      <c r="P11" s="383"/>
      <c r="Q11" s="383"/>
      <c r="R11" s="383"/>
      <c r="S11" s="383"/>
      <c r="T11" s="383"/>
      <c r="U11" s="384"/>
      <c r="V11" s="248"/>
      <c r="W11" s="248"/>
      <c r="X11" s="248"/>
      <c r="Y11" s="248"/>
      <c r="Z11" s="248"/>
      <c r="AA11" s="248"/>
      <c r="AB11" s="248"/>
      <c r="AC11" s="248"/>
      <c r="AD11" s="248"/>
      <c r="AE11" s="248"/>
      <c r="AF11" s="248"/>
      <c r="AG11" s="248"/>
      <c r="AH11" s="410"/>
      <c r="AI11" s="411"/>
      <c r="AJ11" s="411"/>
      <c r="AK11" s="411"/>
      <c r="AL11" s="411"/>
      <c r="AM11" s="411"/>
      <c r="AN11" s="411"/>
      <c r="AO11" s="411"/>
      <c r="AP11" s="412"/>
      <c r="AQ11" s="412"/>
      <c r="AR11" s="412"/>
      <c r="AS11" s="412"/>
      <c r="AT11" s="412"/>
      <c r="AU11" s="412"/>
      <c r="AV11" s="412"/>
      <c r="AW11" s="412"/>
      <c r="AX11" s="412"/>
      <c r="AY11" s="412"/>
      <c r="AZ11" s="411"/>
      <c r="BA11" s="413"/>
    </row>
    <row r="12" spans="1:53" s="249" customFormat="1" x14ac:dyDescent="0.25">
      <c r="A12" s="250"/>
      <c r="B12" s="423" t="s">
        <v>317</v>
      </c>
      <c r="C12" s="424"/>
      <c r="D12" s="424"/>
      <c r="E12" s="424"/>
      <c r="F12" s="424"/>
      <c r="G12" s="424"/>
      <c r="H12" s="390"/>
      <c r="I12" s="390"/>
      <c r="J12" s="390"/>
      <c r="K12" s="390"/>
      <c r="L12" s="390"/>
      <c r="M12" s="390"/>
      <c r="N12" s="390"/>
      <c r="O12" s="390"/>
      <c r="P12" s="390"/>
      <c r="Q12" s="390"/>
      <c r="R12" s="390"/>
      <c r="S12" s="390"/>
      <c r="T12" s="390"/>
      <c r="U12" s="421"/>
      <c r="V12" s="248"/>
      <c r="W12" s="248"/>
      <c r="X12" s="248"/>
      <c r="Y12" s="248"/>
      <c r="Z12" s="248"/>
      <c r="AA12" s="248"/>
      <c r="AB12" s="248"/>
      <c r="AC12" s="248"/>
      <c r="AD12" s="248"/>
      <c r="AE12" s="248"/>
      <c r="AF12" s="248"/>
      <c r="AG12" s="248"/>
      <c r="AH12" s="420"/>
      <c r="AI12" s="411"/>
      <c r="AJ12" s="411"/>
      <c r="AK12" s="411"/>
      <c r="AL12" s="411"/>
      <c r="AM12" s="411"/>
      <c r="AN12" s="411"/>
      <c r="AO12" s="411"/>
      <c r="AP12" s="412"/>
      <c r="AQ12" s="412"/>
      <c r="AR12" s="412"/>
      <c r="AS12" s="412"/>
      <c r="AT12" s="412"/>
      <c r="AU12" s="412"/>
      <c r="AV12" s="412"/>
      <c r="AW12" s="412"/>
      <c r="AX12" s="412"/>
      <c r="AY12" s="412"/>
      <c r="AZ12" s="411"/>
      <c r="BA12" s="413"/>
    </row>
    <row r="13" spans="1:53" x14ac:dyDescent="0.25">
      <c r="A13" s="271"/>
      <c r="B13" s="272"/>
      <c r="C13" s="422" t="s">
        <v>2</v>
      </c>
      <c r="D13" s="422"/>
      <c r="E13" s="422"/>
      <c r="F13" s="422"/>
      <c r="G13" s="273"/>
      <c r="H13" s="274"/>
      <c r="I13" s="422" t="s">
        <v>5</v>
      </c>
      <c r="J13" s="422"/>
      <c r="K13" s="422"/>
      <c r="L13" s="422"/>
      <c r="M13" s="422"/>
      <c r="N13" s="422"/>
      <c r="O13" s="422"/>
      <c r="P13" s="422"/>
      <c r="Q13" s="422"/>
      <c r="R13" s="422"/>
      <c r="S13" s="422"/>
      <c r="T13" s="422"/>
      <c r="U13" s="275"/>
    </row>
    <row r="14" spans="1:53" ht="162" thickBot="1" x14ac:dyDescent="0.3">
      <c r="A14" s="271"/>
      <c r="B14" s="279" t="s">
        <v>1</v>
      </c>
      <c r="C14" s="280" t="s">
        <v>7</v>
      </c>
      <c r="D14" s="280" t="s">
        <v>8</v>
      </c>
      <c r="E14" s="280" t="s">
        <v>9</v>
      </c>
      <c r="F14" s="280" t="s">
        <v>10</v>
      </c>
      <c r="G14" s="281" t="s">
        <v>3</v>
      </c>
      <c r="H14" s="282" t="s">
        <v>4</v>
      </c>
      <c r="I14" s="283" t="s">
        <v>11</v>
      </c>
      <c r="J14" s="284" t="s">
        <v>12</v>
      </c>
      <c r="K14" s="284" t="s">
        <v>13</v>
      </c>
      <c r="L14" s="284" t="s">
        <v>14</v>
      </c>
      <c r="M14" s="284" t="s">
        <v>15</v>
      </c>
      <c r="N14" s="284" t="s">
        <v>16</v>
      </c>
      <c r="O14" s="284" t="s">
        <v>17</v>
      </c>
      <c r="P14" s="284" t="s">
        <v>18</v>
      </c>
      <c r="Q14" s="284" t="s">
        <v>19</v>
      </c>
      <c r="R14" s="284" t="s">
        <v>20</v>
      </c>
      <c r="S14" s="284" t="s">
        <v>21</v>
      </c>
      <c r="T14" s="280" t="s">
        <v>22</v>
      </c>
      <c r="U14" s="285" t="s">
        <v>6</v>
      </c>
    </row>
    <row r="15" spans="1:53" ht="40.5" x14ac:dyDescent="0.25">
      <c r="A15" s="286" t="s">
        <v>23</v>
      </c>
      <c r="B15" s="238" t="s">
        <v>339</v>
      </c>
      <c r="C15" s="242"/>
      <c r="D15" s="243"/>
      <c r="E15" s="243"/>
      <c r="F15" s="243"/>
      <c r="G15" s="243"/>
      <c r="H15" s="243"/>
      <c r="I15" s="243"/>
      <c r="J15" s="243"/>
      <c r="K15" s="243"/>
      <c r="L15" s="243"/>
      <c r="M15" s="243"/>
      <c r="N15" s="243"/>
      <c r="O15" s="243"/>
      <c r="P15" s="243"/>
      <c r="Q15" s="243"/>
      <c r="R15" s="243"/>
      <c r="S15" s="243"/>
      <c r="T15" s="243"/>
      <c r="U15" s="244"/>
    </row>
    <row r="16" spans="1:53" ht="36" x14ac:dyDescent="0.25">
      <c r="A16" s="374">
        <v>1</v>
      </c>
      <c r="B16" s="288" t="s">
        <v>375</v>
      </c>
      <c r="C16" s="289" t="s">
        <v>25</v>
      </c>
      <c r="D16" s="290"/>
      <c r="E16" s="291"/>
      <c r="F16" s="291"/>
      <c r="G16" s="289" t="s">
        <v>379</v>
      </c>
      <c r="H16" s="292" t="s">
        <v>417</v>
      </c>
      <c r="I16" s="293"/>
      <c r="J16" s="294"/>
      <c r="K16" s="294"/>
      <c r="L16" s="295"/>
      <c r="M16" s="296">
        <v>1</v>
      </c>
      <c r="N16" s="294"/>
      <c r="O16" s="294"/>
      <c r="P16" s="294"/>
      <c r="Q16" s="294"/>
      <c r="R16" s="294"/>
      <c r="S16" s="294"/>
      <c r="T16" s="297"/>
      <c r="U16" s="298" t="s">
        <v>382</v>
      </c>
    </row>
    <row r="17" spans="1:21" ht="40.5" x14ac:dyDescent="0.25">
      <c r="A17" s="374">
        <v>2</v>
      </c>
      <c r="B17" s="288" t="s">
        <v>376</v>
      </c>
      <c r="C17" s="291"/>
      <c r="D17" s="290"/>
      <c r="E17" s="289" t="s">
        <v>25</v>
      </c>
      <c r="F17" s="291"/>
      <c r="G17" s="289" t="s">
        <v>379</v>
      </c>
      <c r="H17" s="292" t="s">
        <v>380</v>
      </c>
      <c r="I17" s="293"/>
      <c r="J17" s="294"/>
      <c r="K17" s="294"/>
      <c r="L17" s="295"/>
      <c r="M17" s="296">
        <v>1</v>
      </c>
      <c r="N17" s="294"/>
      <c r="O17" s="294"/>
      <c r="P17" s="294"/>
      <c r="Q17" s="294"/>
      <c r="R17" s="294"/>
      <c r="S17" s="294"/>
      <c r="T17" s="297"/>
      <c r="U17" s="298" t="s">
        <v>384</v>
      </c>
    </row>
    <row r="18" spans="1:21" ht="54" x14ac:dyDescent="0.25">
      <c r="A18" s="287">
        <v>3</v>
      </c>
      <c r="B18" s="288" t="s">
        <v>377</v>
      </c>
      <c r="C18" s="291"/>
      <c r="D18" s="289" t="s">
        <v>25</v>
      </c>
      <c r="E18" s="291"/>
      <c r="F18" s="291"/>
      <c r="G18" s="289" t="s">
        <v>379</v>
      </c>
      <c r="H18" s="292" t="s">
        <v>443</v>
      </c>
      <c r="I18" s="293"/>
      <c r="J18" s="294"/>
      <c r="K18" s="294"/>
      <c r="L18" s="294"/>
      <c r="M18" s="295"/>
      <c r="N18" s="295">
        <v>0</v>
      </c>
      <c r="O18" s="296">
        <v>1</v>
      </c>
      <c r="P18" s="294"/>
      <c r="Q18" s="294"/>
      <c r="R18" s="294"/>
      <c r="S18" s="294"/>
      <c r="T18" s="297"/>
      <c r="U18" s="298" t="s">
        <v>383</v>
      </c>
    </row>
    <row r="19" spans="1:21" ht="60.75" x14ac:dyDescent="0.25">
      <c r="A19" s="287">
        <v>4</v>
      </c>
      <c r="B19" s="299" t="s">
        <v>393</v>
      </c>
      <c r="C19" s="291"/>
      <c r="D19" s="290"/>
      <c r="E19" s="289" t="s">
        <v>25</v>
      </c>
      <c r="F19" s="291"/>
      <c r="G19" s="289" t="s">
        <v>379</v>
      </c>
      <c r="H19" s="300" t="s">
        <v>423</v>
      </c>
      <c r="I19" s="293"/>
      <c r="J19" s="294"/>
      <c r="K19" s="295"/>
      <c r="L19" s="295"/>
      <c r="M19" s="296">
        <v>1</v>
      </c>
      <c r="N19" s="294"/>
      <c r="O19" s="294"/>
      <c r="P19" s="294"/>
      <c r="Q19" s="294"/>
      <c r="R19" s="294"/>
      <c r="S19" s="294"/>
      <c r="T19" s="297"/>
      <c r="U19" s="298" t="s">
        <v>385</v>
      </c>
    </row>
    <row r="20" spans="1:21" ht="36" x14ac:dyDescent="0.25">
      <c r="A20" s="287">
        <v>5</v>
      </c>
      <c r="B20" s="288" t="s">
        <v>378</v>
      </c>
      <c r="C20" s="291"/>
      <c r="D20" s="290"/>
      <c r="E20" s="291" t="s">
        <v>25</v>
      </c>
      <c r="F20" s="291"/>
      <c r="G20" s="289" t="s">
        <v>379</v>
      </c>
      <c r="H20" s="292" t="s">
        <v>416</v>
      </c>
      <c r="I20" s="293"/>
      <c r="J20" s="294"/>
      <c r="K20" s="294"/>
      <c r="L20" s="295"/>
      <c r="M20" s="295">
        <v>0</v>
      </c>
      <c r="N20" s="296">
        <v>1</v>
      </c>
      <c r="O20" s="294"/>
      <c r="P20" s="294"/>
      <c r="Q20" s="294"/>
      <c r="R20" s="294"/>
      <c r="S20" s="294"/>
      <c r="T20" s="297"/>
      <c r="U20" s="298" t="s">
        <v>386</v>
      </c>
    </row>
    <row r="21" spans="1:21" ht="54" x14ac:dyDescent="0.25">
      <c r="A21" s="287">
        <v>6</v>
      </c>
      <c r="B21" s="288" t="s">
        <v>381</v>
      </c>
      <c r="C21" s="291"/>
      <c r="D21" s="290"/>
      <c r="E21" s="291" t="s">
        <v>25</v>
      </c>
      <c r="F21" s="291"/>
      <c r="G21" s="289" t="s">
        <v>379</v>
      </c>
      <c r="H21" s="292" t="s">
        <v>444</v>
      </c>
      <c r="I21" s="293"/>
      <c r="J21" s="294"/>
      <c r="K21" s="294"/>
      <c r="L21" s="291"/>
      <c r="M21" s="295"/>
      <c r="N21" s="295">
        <v>0</v>
      </c>
      <c r="O21" s="296">
        <v>1</v>
      </c>
      <c r="P21" s="294"/>
      <c r="Q21" s="294"/>
      <c r="R21" s="294"/>
      <c r="S21" s="294"/>
      <c r="T21" s="297"/>
      <c r="U21" s="298" t="s">
        <v>387</v>
      </c>
    </row>
    <row r="22" spans="1:21" ht="40.5" x14ac:dyDescent="0.25">
      <c r="A22" s="287">
        <v>7</v>
      </c>
      <c r="B22" s="236" t="s">
        <v>409</v>
      </c>
      <c r="C22" s="291"/>
      <c r="D22" s="289"/>
      <c r="E22" s="291" t="s">
        <v>25</v>
      </c>
      <c r="F22" s="291"/>
      <c r="G22" s="289" t="s">
        <v>379</v>
      </c>
      <c r="H22" s="292" t="s">
        <v>410</v>
      </c>
      <c r="I22" s="293"/>
      <c r="J22" s="294"/>
      <c r="K22" s="294"/>
      <c r="L22" s="294"/>
      <c r="M22" s="294"/>
      <c r="N22" s="294"/>
      <c r="O22" s="294"/>
      <c r="P22" s="294"/>
      <c r="Q22" s="294"/>
      <c r="R22" s="295"/>
      <c r="S22" s="295">
        <v>1</v>
      </c>
      <c r="T22" s="297"/>
      <c r="U22" s="301" t="s">
        <v>415</v>
      </c>
    </row>
    <row r="23" spans="1:21" ht="36" x14ac:dyDescent="0.25">
      <c r="A23" s="287">
        <v>8</v>
      </c>
      <c r="B23" s="236" t="s">
        <v>476</v>
      </c>
      <c r="C23" s="291"/>
      <c r="D23" s="289"/>
      <c r="E23" s="291" t="s">
        <v>25</v>
      </c>
      <c r="F23" s="291"/>
      <c r="G23" s="289" t="s">
        <v>379</v>
      </c>
      <c r="H23" s="292" t="s">
        <v>413</v>
      </c>
      <c r="I23" s="293"/>
      <c r="J23" s="294"/>
      <c r="K23" s="294"/>
      <c r="L23" s="294"/>
      <c r="M23" s="294"/>
      <c r="N23" s="294"/>
      <c r="O23" s="294"/>
      <c r="P23" s="294"/>
      <c r="Q23" s="294"/>
      <c r="R23" s="295"/>
      <c r="S23" s="295">
        <v>1</v>
      </c>
      <c r="T23" s="297"/>
      <c r="U23" s="301" t="s">
        <v>414</v>
      </c>
    </row>
    <row r="24" spans="1:21" ht="81" x14ac:dyDescent="0.25">
      <c r="A24" s="287">
        <v>9</v>
      </c>
      <c r="B24" s="237" t="s">
        <v>461</v>
      </c>
      <c r="C24" s="291"/>
      <c r="D24" s="289" t="s">
        <v>25</v>
      </c>
      <c r="E24" s="291"/>
      <c r="F24" s="291"/>
      <c r="G24" s="289" t="s">
        <v>379</v>
      </c>
      <c r="H24" s="292" t="s">
        <v>477</v>
      </c>
      <c r="I24" s="293"/>
      <c r="J24" s="294"/>
      <c r="K24" s="294"/>
      <c r="L24" s="294"/>
      <c r="M24" s="294"/>
      <c r="N24" s="294"/>
      <c r="O24" s="295"/>
      <c r="P24" s="295"/>
      <c r="Q24" s="295"/>
      <c r="R24" s="295">
        <v>0</v>
      </c>
      <c r="S24" s="297">
        <v>1</v>
      </c>
      <c r="T24" s="297"/>
      <c r="U24" s="301" t="s">
        <v>407</v>
      </c>
    </row>
    <row r="25" spans="1:21" ht="81" x14ac:dyDescent="0.25">
      <c r="A25" s="287">
        <v>10</v>
      </c>
      <c r="B25" s="239" t="s">
        <v>463</v>
      </c>
      <c r="C25" s="291"/>
      <c r="D25" s="289" t="s">
        <v>25</v>
      </c>
      <c r="E25" s="291"/>
      <c r="F25" s="291"/>
      <c r="G25" s="289" t="s">
        <v>379</v>
      </c>
      <c r="H25" s="292" t="s">
        <v>478</v>
      </c>
      <c r="I25" s="293"/>
      <c r="J25" s="294"/>
      <c r="K25" s="294"/>
      <c r="L25" s="294"/>
      <c r="M25" s="294"/>
      <c r="N25" s="294"/>
      <c r="O25" s="295"/>
      <c r="P25" s="295"/>
      <c r="Q25" s="295"/>
      <c r="R25" s="295">
        <v>0</v>
      </c>
      <c r="S25" s="297">
        <v>1</v>
      </c>
      <c r="T25" s="297"/>
      <c r="U25" s="301" t="s">
        <v>407</v>
      </c>
    </row>
    <row r="26" spans="1:21" ht="60.75" x14ac:dyDescent="0.25">
      <c r="A26" s="287">
        <v>11</v>
      </c>
      <c r="B26" s="237" t="s">
        <v>450</v>
      </c>
      <c r="C26" s="291"/>
      <c r="D26" s="289" t="s">
        <v>25</v>
      </c>
      <c r="E26" s="291"/>
      <c r="F26" s="291"/>
      <c r="G26" s="289" t="s">
        <v>379</v>
      </c>
      <c r="H26" s="292" t="s">
        <v>479</v>
      </c>
      <c r="I26" s="293"/>
      <c r="J26" s="294"/>
      <c r="K26" s="294"/>
      <c r="L26" s="294"/>
      <c r="M26" s="294"/>
      <c r="N26" s="294"/>
      <c r="O26" s="295"/>
      <c r="P26" s="295"/>
      <c r="Q26" s="295"/>
      <c r="R26" s="295">
        <v>0</v>
      </c>
      <c r="S26" s="297">
        <v>1</v>
      </c>
      <c r="T26" s="297"/>
      <c r="U26" s="301" t="s">
        <v>407</v>
      </c>
    </row>
    <row r="27" spans="1:21" ht="121.5" x14ac:dyDescent="0.25">
      <c r="A27" s="287">
        <v>12</v>
      </c>
      <c r="B27" s="237" t="s">
        <v>464</v>
      </c>
      <c r="C27" s="291"/>
      <c r="D27" s="289" t="s">
        <v>25</v>
      </c>
      <c r="E27" s="291"/>
      <c r="F27" s="291"/>
      <c r="G27" s="289" t="s">
        <v>379</v>
      </c>
      <c r="H27" s="302" t="s">
        <v>480</v>
      </c>
      <c r="I27" s="293"/>
      <c r="J27" s="294"/>
      <c r="K27" s="294"/>
      <c r="L27" s="294"/>
      <c r="M27" s="294"/>
      <c r="N27" s="294"/>
      <c r="O27" s="295"/>
      <c r="P27" s="295"/>
      <c r="Q27" s="295"/>
      <c r="R27" s="295">
        <v>0</v>
      </c>
      <c r="S27" s="297">
        <v>1</v>
      </c>
      <c r="T27" s="297"/>
      <c r="U27" s="301" t="s">
        <v>407</v>
      </c>
    </row>
    <row r="28" spans="1:21" ht="61.5" thickBot="1" x14ac:dyDescent="0.3">
      <c r="A28" s="287">
        <v>13</v>
      </c>
      <c r="B28" s="237" t="s">
        <v>465</v>
      </c>
      <c r="C28" s="291"/>
      <c r="D28" s="289" t="s">
        <v>25</v>
      </c>
      <c r="E28" s="291"/>
      <c r="F28" s="291"/>
      <c r="G28" s="289" t="s">
        <v>379</v>
      </c>
      <c r="H28" s="292" t="s">
        <v>481</v>
      </c>
      <c r="I28" s="293"/>
      <c r="J28" s="294"/>
      <c r="K28" s="294"/>
      <c r="L28" s="294"/>
      <c r="M28" s="294"/>
      <c r="N28" s="294"/>
      <c r="O28" s="295"/>
      <c r="P28" s="295"/>
      <c r="Q28" s="295"/>
      <c r="R28" s="295">
        <v>0</v>
      </c>
      <c r="S28" s="297">
        <v>1</v>
      </c>
      <c r="T28" s="297"/>
      <c r="U28" s="301" t="s">
        <v>407</v>
      </c>
    </row>
    <row r="29" spans="1:21" ht="21" thickBot="1" x14ac:dyDescent="0.3">
      <c r="A29" s="287"/>
      <c r="B29" s="240" t="s">
        <v>394</v>
      </c>
      <c r="C29" s="245" t="s">
        <v>390</v>
      </c>
      <c r="D29" s="245"/>
      <c r="E29" s="245"/>
      <c r="F29" s="245"/>
      <c r="G29" s="245"/>
      <c r="H29" s="245"/>
      <c r="I29" s="245"/>
      <c r="J29" s="245"/>
      <c r="K29" s="245"/>
      <c r="L29" s="245"/>
      <c r="M29" s="245"/>
      <c r="N29" s="245"/>
      <c r="O29" s="245"/>
      <c r="P29" s="245"/>
      <c r="Q29" s="245"/>
      <c r="R29" s="245"/>
      <c r="S29" s="245"/>
      <c r="T29" s="245"/>
      <c r="U29" s="246"/>
    </row>
    <row r="30" spans="1:21" ht="72" x14ac:dyDescent="0.25">
      <c r="A30" s="287">
        <v>14</v>
      </c>
      <c r="B30" s="241" t="s">
        <v>469</v>
      </c>
      <c r="C30" s="303"/>
      <c r="D30" s="304" t="s">
        <v>25</v>
      </c>
      <c r="E30" s="303"/>
      <c r="F30" s="303"/>
      <c r="G30" s="304" t="s">
        <v>379</v>
      </c>
      <c r="H30" s="305" t="s">
        <v>466</v>
      </c>
      <c r="I30" s="306"/>
      <c r="J30" s="295"/>
      <c r="K30" s="295"/>
      <c r="L30" s="295"/>
      <c r="M30" s="295"/>
      <c r="N30" s="296">
        <v>1</v>
      </c>
      <c r="O30" s="295"/>
      <c r="P30" s="295"/>
      <c r="Q30" s="295"/>
      <c r="R30" s="295"/>
      <c r="S30" s="295"/>
      <c r="T30" s="295">
        <v>0</v>
      </c>
      <c r="U30" s="307" t="s">
        <v>468</v>
      </c>
    </row>
    <row r="31" spans="1:21" ht="90" x14ac:dyDescent="0.25">
      <c r="A31" s="287">
        <v>15</v>
      </c>
      <c r="B31" s="308" t="s">
        <v>408</v>
      </c>
      <c r="C31" s="309"/>
      <c r="D31" s="289" t="s">
        <v>25</v>
      </c>
      <c r="E31" s="309"/>
      <c r="F31" s="309"/>
      <c r="G31" s="289" t="s">
        <v>379</v>
      </c>
      <c r="H31" s="300" t="s">
        <v>426</v>
      </c>
      <c r="I31" s="306"/>
      <c r="J31" s="295"/>
      <c r="K31" s="296">
        <v>1</v>
      </c>
      <c r="L31" s="310"/>
      <c r="M31" s="310"/>
      <c r="N31" s="311"/>
      <c r="O31" s="311"/>
      <c r="P31" s="310"/>
      <c r="Q31" s="310"/>
      <c r="R31" s="310"/>
      <c r="S31" s="311"/>
      <c r="T31" s="291"/>
      <c r="U31" s="298" t="s">
        <v>468</v>
      </c>
    </row>
    <row r="32" spans="1:21" ht="72" x14ac:dyDescent="0.25">
      <c r="A32" s="287">
        <v>16</v>
      </c>
      <c r="B32" s="308" t="s">
        <v>440</v>
      </c>
      <c r="C32" s="309"/>
      <c r="D32" s="289" t="s">
        <v>25</v>
      </c>
      <c r="E32" s="309"/>
      <c r="F32" s="309"/>
      <c r="G32" s="289" t="s">
        <v>379</v>
      </c>
      <c r="H32" s="292" t="s">
        <v>424</v>
      </c>
      <c r="I32" s="312"/>
      <c r="J32" s="294"/>
      <c r="K32" s="294"/>
      <c r="L32" s="310"/>
      <c r="M32" s="295"/>
      <c r="N32" s="295">
        <v>0</v>
      </c>
      <c r="O32" s="311"/>
      <c r="P32" s="311"/>
      <c r="Q32" s="311"/>
      <c r="R32" s="311"/>
      <c r="S32" s="311"/>
      <c r="T32" s="311"/>
      <c r="U32" s="301" t="s">
        <v>407</v>
      </c>
    </row>
    <row r="33" spans="1:21" ht="54" x14ac:dyDescent="0.25">
      <c r="A33" s="287">
        <v>17</v>
      </c>
      <c r="B33" s="308" t="s">
        <v>412</v>
      </c>
      <c r="C33" s="309"/>
      <c r="D33" s="289" t="s">
        <v>25</v>
      </c>
      <c r="E33" s="309"/>
      <c r="F33" s="309"/>
      <c r="G33" s="289" t="s">
        <v>379</v>
      </c>
      <c r="H33" s="292" t="s">
        <v>418</v>
      </c>
      <c r="I33" s="306"/>
      <c r="J33" s="311"/>
      <c r="K33" s="295"/>
      <c r="L33" s="296">
        <v>1</v>
      </c>
      <c r="M33" s="310"/>
      <c r="N33" s="311"/>
      <c r="O33" s="311"/>
      <c r="P33" s="311"/>
      <c r="Q33" s="310"/>
      <c r="R33" s="310"/>
      <c r="S33" s="311"/>
      <c r="T33" s="291"/>
      <c r="U33" s="298" t="s">
        <v>442</v>
      </c>
    </row>
    <row r="34" spans="1:21" ht="90.75" thickBot="1" x14ac:dyDescent="0.3">
      <c r="A34" s="287">
        <v>18</v>
      </c>
      <c r="B34" s="308" t="s">
        <v>475</v>
      </c>
      <c r="C34" s="313"/>
      <c r="D34" s="289" t="s">
        <v>25</v>
      </c>
      <c r="E34" s="313"/>
      <c r="F34" s="313"/>
      <c r="G34" s="289" t="s">
        <v>379</v>
      </c>
      <c r="H34" s="292" t="s">
        <v>439</v>
      </c>
      <c r="I34" s="306"/>
      <c r="J34" s="295"/>
      <c r="K34" s="295"/>
      <c r="L34" s="295"/>
      <c r="M34" s="295"/>
      <c r="N34" s="296">
        <v>1</v>
      </c>
      <c r="O34" s="295"/>
      <c r="P34" s="295"/>
      <c r="Q34" s="295"/>
      <c r="R34" s="295"/>
      <c r="S34" s="295"/>
      <c r="T34" s="295">
        <v>0</v>
      </c>
      <c r="U34" s="301" t="s">
        <v>441</v>
      </c>
    </row>
    <row r="35" spans="1:21" ht="24" thickBot="1" x14ac:dyDescent="0.3">
      <c r="A35" s="314"/>
      <c r="B35" s="315" t="s">
        <v>344</v>
      </c>
      <c r="C35" s="316"/>
      <c r="D35" s="316"/>
      <c r="E35" s="316"/>
      <c r="F35" s="316"/>
      <c r="G35" s="316"/>
      <c r="H35" s="316"/>
      <c r="I35" s="316"/>
      <c r="J35" s="316"/>
      <c r="K35" s="316"/>
      <c r="L35" s="316"/>
      <c r="M35" s="316"/>
      <c r="N35" s="316"/>
      <c r="O35" s="316"/>
      <c r="P35" s="316"/>
      <c r="Q35" s="316"/>
      <c r="R35" s="316"/>
      <c r="S35" s="316"/>
      <c r="T35" s="316"/>
      <c r="U35" s="317"/>
    </row>
    <row r="36" spans="1:21" ht="20.25" x14ac:dyDescent="0.25">
      <c r="A36" s="318">
        <v>19</v>
      </c>
      <c r="B36" s="319" t="s">
        <v>209</v>
      </c>
      <c r="C36" s="320"/>
      <c r="D36" s="321"/>
      <c r="E36" s="321" t="s">
        <v>25</v>
      </c>
      <c r="F36" s="321"/>
      <c r="G36" s="322" t="s">
        <v>379</v>
      </c>
      <c r="H36" s="323" t="s">
        <v>71</v>
      </c>
      <c r="I36" s="324"/>
      <c r="J36" s="324"/>
      <c r="K36" s="324"/>
      <c r="L36" s="296">
        <v>1</v>
      </c>
      <c r="M36" s="324"/>
      <c r="N36" s="324"/>
      <c r="O36" s="324"/>
      <c r="P36" s="296">
        <v>1</v>
      </c>
      <c r="Q36" s="324"/>
      <c r="R36" s="324"/>
      <c r="S36" s="324"/>
      <c r="T36" s="324"/>
      <c r="U36" s="307" t="s">
        <v>342</v>
      </c>
    </row>
    <row r="37" spans="1:21" ht="36" x14ac:dyDescent="0.25">
      <c r="A37" s="287">
        <v>20</v>
      </c>
      <c r="B37" s="325" t="s">
        <v>324</v>
      </c>
      <c r="C37" s="326"/>
      <c r="D37" s="327" t="s">
        <v>25</v>
      </c>
      <c r="E37" s="327"/>
      <c r="F37" s="327"/>
      <c r="G37" s="328" t="s">
        <v>379</v>
      </c>
      <c r="H37" s="292" t="s">
        <v>71</v>
      </c>
      <c r="I37" s="329"/>
      <c r="J37" s="329"/>
      <c r="K37" s="329"/>
      <c r="L37" s="329"/>
      <c r="M37" s="329"/>
      <c r="N37" s="329"/>
      <c r="O37" s="296">
        <v>1</v>
      </c>
      <c r="P37" s="329"/>
      <c r="Q37" s="329"/>
      <c r="R37" s="296">
        <v>1</v>
      </c>
      <c r="S37" s="329"/>
      <c r="T37" s="329"/>
      <c r="U37" s="330" t="s">
        <v>343</v>
      </c>
    </row>
    <row r="38" spans="1:21" ht="36" x14ac:dyDescent="0.25">
      <c r="A38" s="287">
        <v>21</v>
      </c>
      <c r="B38" s="325" t="s">
        <v>325</v>
      </c>
      <c r="C38" s="326"/>
      <c r="D38" s="327"/>
      <c r="E38" s="327" t="s">
        <v>25</v>
      </c>
      <c r="F38" s="327"/>
      <c r="G38" s="328" t="s">
        <v>379</v>
      </c>
      <c r="H38" s="292" t="s">
        <v>71</v>
      </c>
      <c r="I38" s="329"/>
      <c r="J38" s="329"/>
      <c r="K38" s="329"/>
      <c r="L38" s="329"/>
      <c r="M38" s="296">
        <v>1</v>
      </c>
      <c r="N38" s="329"/>
      <c r="O38" s="329"/>
      <c r="P38" s="329"/>
      <c r="Q38" s="296">
        <v>1</v>
      </c>
      <c r="R38" s="329"/>
      <c r="S38" s="329"/>
      <c r="T38" s="329"/>
      <c r="U38" s="301" t="s">
        <v>173</v>
      </c>
    </row>
    <row r="39" spans="1:21" ht="40.5" x14ac:dyDescent="0.25">
      <c r="A39" s="287">
        <v>22</v>
      </c>
      <c r="B39" s="325" t="s">
        <v>448</v>
      </c>
      <c r="C39" s="326" t="s">
        <v>25</v>
      </c>
      <c r="D39" s="327"/>
      <c r="E39" s="327"/>
      <c r="F39" s="327"/>
      <c r="G39" s="328" t="s">
        <v>379</v>
      </c>
      <c r="H39" s="292" t="s">
        <v>329</v>
      </c>
      <c r="I39" s="329"/>
      <c r="J39" s="329"/>
      <c r="K39" s="295"/>
      <c r="L39" s="296">
        <v>1</v>
      </c>
      <c r="M39" s="329"/>
      <c r="N39" s="329"/>
      <c r="O39" s="329"/>
      <c r="P39" s="329" t="s">
        <v>390</v>
      </c>
      <c r="Q39" s="331"/>
      <c r="R39" s="296">
        <v>1</v>
      </c>
      <c r="S39" s="329"/>
      <c r="T39" s="329"/>
      <c r="U39" s="330" t="s">
        <v>185</v>
      </c>
    </row>
    <row r="40" spans="1:21" ht="36" x14ac:dyDescent="0.25">
      <c r="A40" s="287">
        <v>23</v>
      </c>
      <c r="B40" s="325" t="s">
        <v>395</v>
      </c>
      <c r="C40" s="326" t="s">
        <v>25</v>
      </c>
      <c r="D40" s="327"/>
      <c r="E40" s="327"/>
      <c r="F40" s="327"/>
      <c r="G40" s="328" t="s">
        <v>379</v>
      </c>
      <c r="H40" s="302" t="s">
        <v>389</v>
      </c>
      <c r="I40" s="277"/>
      <c r="J40" s="296">
        <v>1</v>
      </c>
      <c r="K40" s="329"/>
      <c r="L40" s="329"/>
      <c r="M40" s="329"/>
      <c r="N40" s="294"/>
      <c r="O40" s="294" t="s">
        <v>390</v>
      </c>
      <c r="P40" s="329"/>
      <c r="Q40" s="329"/>
      <c r="R40" s="329"/>
      <c r="S40" s="329"/>
      <c r="T40" s="329"/>
      <c r="U40" s="330" t="s">
        <v>472</v>
      </c>
    </row>
    <row r="41" spans="1:21" ht="81" x14ac:dyDescent="0.25">
      <c r="A41" s="287">
        <v>24</v>
      </c>
      <c r="B41" s="325" t="s">
        <v>446</v>
      </c>
      <c r="C41" s="326" t="s">
        <v>25</v>
      </c>
      <c r="D41" s="327"/>
      <c r="E41" s="327"/>
      <c r="F41" s="327"/>
      <c r="G41" s="328" t="s">
        <v>379</v>
      </c>
      <c r="H41" s="292" t="s">
        <v>389</v>
      </c>
      <c r="I41" s="296">
        <v>1</v>
      </c>
      <c r="J41" s="310"/>
      <c r="K41" s="329"/>
      <c r="L41" s="329"/>
      <c r="M41" s="329"/>
      <c r="N41" s="294"/>
      <c r="O41" s="296">
        <v>1</v>
      </c>
      <c r="P41" s="329"/>
      <c r="Q41" s="329"/>
      <c r="R41" s="329"/>
      <c r="S41" s="329"/>
      <c r="T41" s="329"/>
      <c r="U41" s="330" t="s">
        <v>472</v>
      </c>
    </row>
    <row r="42" spans="1:21" ht="36" x14ac:dyDescent="0.25">
      <c r="A42" s="287">
        <v>25</v>
      </c>
      <c r="B42" s="325" t="s">
        <v>396</v>
      </c>
      <c r="C42" s="326" t="s">
        <v>25</v>
      </c>
      <c r="D42" s="327"/>
      <c r="E42" s="327"/>
      <c r="F42" s="327"/>
      <c r="G42" s="328" t="s">
        <v>379</v>
      </c>
      <c r="H42" s="292" t="s">
        <v>419</v>
      </c>
      <c r="I42" s="296">
        <v>1</v>
      </c>
      <c r="J42" s="329"/>
      <c r="K42" s="329"/>
      <c r="L42" s="296">
        <v>1</v>
      </c>
      <c r="M42" s="329"/>
      <c r="N42" s="294"/>
      <c r="O42" s="296">
        <v>1</v>
      </c>
      <c r="P42" s="329"/>
      <c r="Q42" s="329"/>
      <c r="R42" s="296">
        <v>1</v>
      </c>
      <c r="S42" s="329"/>
      <c r="T42" s="329"/>
      <c r="U42" s="330" t="s">
        <v>472</v>
      </c>
    </row>
    <row r="43" spans="1:21" ht="36" x14ac:dyDescent="0.25">
      <c r="A43" s="287">
        <v>26</v>
      </c>
      <c r="B43" s="325" t="s">
        <v>397</v>
      </c>
      <c r="C43" s="326" t="s">
        <v>25</v>
      </c>
      <c r="D43" s="327"/>
      <c r="E43" s="327"/>
      <c r="F43" s="327"/>
      <c r="G43" s="328" t="s">
        <v>379</v>
      </c>
      <c r="H43" s="292" t="s">
        <v>389</v>
      </c>
      <c r="I43" s="329"/>
      <c r="J43" s="296">
        <v>1</v>
      </c>
      <c r="K43" s="329"/>
      <c r="L43" s="329"/>
      <c r="M43" s="329"/>
      <c r="N43" s="294"/>
      <c r="O43" s="329"/>
      <c r="P43" s="329"/>
      <c r="Q43" s="329"/>
      <c r="R43" s="329"/>
      <c r="S43" s="329"/>
      <c r="T43" s="329"/>
      <c r="U43" s="330" t="s">
        <v>472</v>
      </c>
    </row>
    <row r="44" spans="1:21" ht="36" x14ac:dyDescent="0.25">
      <c r="A44" s="287">
        <v>27</v>
      </c>
      <c r="B44" s="325" t="s">
        <v>398</v>
      </c>
      <c r="C44" s="326"/>
      <c r="D44" s="327"/>
      <c r="E44" s="327"/>
      <c r="F44" s="327"/>
      <c r="G44" s="328" t="s">
        <v>379</v>
      </c>
      <c r="H44" s="292" t="s">
        <v>399</v>
      </c>
      <c r="I44" s="329"/>
      <c r="J44" s="295"/>
      <c r="K44" s="295"/>
      <c r="L44" s="295"/>
      <c r="M44" s="295"/>
      <c r="N44" s="295"/>
      <c r="O44" s="295"/>
      <c r="P44" s="295"/>
      <c r="Q44" s="295"/>
      <c r="R44" s="295"/>
      <c r="S44" s="295">
        <v>1</v>
      </c>
      <c r="T44" s="329"/>
      <c r="U44" s="330" t="s">
        <v>472</v>
      </c>
    </row>
    <row r="45" spans="1:21" ht="20.25" x14ac:dyDescent="0.25">
      <c r="A45" s="287">
        <v>28</v>
      </c>
      <c r="B45" s="325" t="s">
        <v>70</v>
      </c>
      <c r="C45" s="326"/>
      <c r="D45" s="327"/>
      <c r="E45" s="327" t="s">
        <v>25</v>
      </c>
      <c r="F45" s="327"/>
      <c r="G45" s="328" t="s">
        <v>379</v>
      </c>
      <c r="H45" s="292" t="s">
        <v>71</v>
      </c>
      <c r="I45" s="295"/>
      <c r="J45" s="296">
        <v>1</v>
      </c>
      <c r="K45" s="329"/>
      <c r="L45" s="329"/>
      <c r="M45" s="329"/>
      <c r="N45" s="329"/>
      <c r="O45" s="329"/>
      <c r="P45" s="329"/>
      <c r="Q45" s="329"/>
      <c r="R45" s="329"/>
      <c r="S45" s="329"/>
      <c r="T45" s="329"/>
      <c r="U45" s="330" t="s">
        <v>185</v>
      </c>
    </row>
    <row r="46" spans="1:21" ht="40.5" x14ac:dyDescent="0.25">
      <c r="A46" s="287">
        <v>29</v>
      </c>
      <c r="B46" s="325" t="s">
        <v>72</v>
      </c>
      <c r="C46" s="326"/>
      <c r="D46" s="327"/>
      <c r="E46" s="327" t="s">
        <v>25</v>
      </c>
      <c r="F46" s="327"/>
      <c r="G46" s="328" t="s">
        <v>379</v>
      </c>
      <c r="H46" s="292" t="s">
        <v>71</v>
      </c>
      <c r="I46" s="329"/>
      <c r="J46" s="329"/>
      <c r="K46" s="296">
        <v>1</v>
      </c>
      <c r="L46" s="329"/>
      <c r="M46" s="329"/>
      <c r="N46" s="329"/>
      <c r="O46" s="329"/>
      <c r="P46" s="329"/>
      <c r="Q46" s="329"/>
      <c r="R46" s="329"/>
      <c r="S46" s="329"/>
      <c r="T46" s="329"/>
      <c r="U46" s="298" t="s">
        <v>340</v>
      </c>
    </row>
    <row r="47" spans="1:21" ht="40.5" x14ac:dyDescent="0.25">
      <c r="A47" s="287">
        <v>30</v>
      </c>
      <c r="B47" s="325" t="s">
        <v>449</v>
      </c>
      <c r="C47" s="326"/>
      <c r="D47" s="327"/>
      <c r="E47" s="327"/>
      <c r="F47" s="327" t="s">
        <v>25</v>
      </c>
      <c r="G47" s="328" t="s">
        <v>379</v>
      </c>
      <c r="H47" s="292" t="s">
        <v>388</v>
      </c>
      <c r="I47" s="329"/>
      <c r="J47" s="329"/>
      <c r="K47" s="329"/>
      <c r="L47" s="329"/>
      <c r="M47" s="329"/>
      <c r="N47" s="329"/>
      <c r="O47" s="329"/>
      <c r="P47" s="296">
        <v>1</v>
      </c>
      <c r="Q47" s="329"/>
      <c r="R47" s="329"/>
      <c r="S47" s="329"/>
      <c r="T47" s="329"/>
      <c r="U47" s="298" t="s">
        <v>340</v>
      </c>
    </row>
    <row r="48" spans="1:21" ht="54" x14ac:dyDescent="0.25">
      <c r="A48" s="287">
        <v>31</v>
      </c>
      <c r="B48" s="325" t="s">
        <v>81</v>
      </c>
      <c r="C48" s="326"/>
      <c r="D48" s="327"/>
      <c r="E48" s="327"/>
      <c r="F48" s="327" t="s">
        <v>25</v>
      </c>
      <c r="G48" s="328" t="s">
        <v>379</v>
      </c>
      <c r="H48" s="292" t="s">
        <v>425</v>
      </c>
      <c r="I48" s="329"/>
      <c r="J48" s="329"/>
      <c r="K48" s="329"/>
      <c r="L48" s="329"/>
      <c r="M48" s="296">
        <v>1</v>
      </c>
      <c r="N48" s="332"/>
      <c r="O48" s="332"/>
      <c r="P48" s="332"/>
      <c r="Q48" s="332"/>
      <c r="R48" s="332"/>
      <c r="S48" s="295">
        <v>1</v>
      </c>
      <c r="T48" s="329"/>
      <c r="U48" s="330" t="s">
        <v>185</v>
      </c>
    </row>
    <row r="49" spans="1:51" ht="36" x14ac:dyDescent="0.25">
      <c r="A49" s="287">
        <v>32</v>
      </c>
      <c r="B49" s="325" t="s">
        <v>400</v>
      </c>
      <c r="C49" s="326"/>
      <c r="D49" s="327" t="s">
        <v>25</v>
      </c>
      <c r="E49" s="327"/>
      <c r="F49" s="327"/>
      <c r="G49" s="328" t="s">
        <v>379</v>
      </c>
      <c r="H49" s="292" t="s">
        <v>420</v>
      </c>
      <c r="I49" s="329"/>
      <c r="J49" s="296">
        <v>1</v>
      </c>
      <c r="K49" s="329"/>
      <c r="L49" s="329"/>
      <c r="M49" s="329"/>
      <c r="N49" s="329"/>
      <c r="O49" s="329"/>
      <c r="P49" s="296">
        <v>1</v>
      </c>
      <c r="Q49" s="329"/>
      <c r="R49" s="329"/>
      <c r="S49" s="329"/>
      <c r="T49" s="329"/>
      <c r="U49" s="301" t="s">
        <v>341</v>
      </c>
    </row>
    <row r="50" spans="1:51" ht="36" x14ac:dyDescent="0.25">
      <c r="A50" s="287">
        <v>33</v>
      </c>
      <c r="B50" s="325" t="s">
        <v>86</v>
      </c>
      <c r="C50" s="326"/>
      <c r="D50" s="327"/>
      <c r="E50" s="327" t="s">
        <v>25</v>
      </c>
      <c r="F50" s="327"/>
      <c r="G50" s="328" t="s">
        <v>379</v>
      </c>
      <c r="H50" s="292" t="s">
        <v>421</v>
      </c>
      <c r="I50" s="296">
        <v>1</v>
      </c>
      <c r="J50" s="329"/>
      <c r="K50" s="329"/>
      <c r="L50" s="296">
        <v>1</v>
      </c>
      <c r="M50" s="329"/>
      <c r="N50" s="294" t="s">
        <v>390</v>
      </c>
      <c r="O50" s="296">
        <v>1</v>
      </c>
      <c r="P50" s="277"/>
      <c r="Q50" s="329"/>
      <c r="R50" s="296">
        <v>1</v>
      </c>
      <c r="S50" s="294"/>
      <c r="T50" s="277"/>
      <c r="U50" s="298" t="s">
        <v>470</v>
      </c>
    </row>
    <row r="51" spans="1:51" ht="36" x14ac:dyDescent="0.25">
      <c r="A51" s="287">
        <v>34</v>
      </c>
      <c r="B51" s="325" t="s">
        <v>89</v>
      </c>
      <c r="C51" s="326" t="s">
        <v>25</v>
      </c>
      <c r="D51" s="327"/>
      <c r="E51" s="327"/>
      <c r="F51" s="327"/>
      <c r="G51" s="328" t="s">
        <v>379</v>
      </c>
      <c r="H51" s="292" t="s">
        <v>379</v>
      </c>
      <c r="I51" s="329"/>
      <c r="J51" s="329"/>
      <c r="K51" s="296">
        <v>1</v>
      </c>
      <c r="L51" s="329"/>
      <c r="M51" s="329"/>
      <c r="N51" s="329"/>
      <c r="O51" s="296">
        <v>1</v>
      </c>
      <c r="P51" s="329"/>
      <c r="Q51" s="329"/>
      <c r="R51" s="329"/>
      <c r="S51" s="295">
        <v>1</v>
      </c>
      <c r="T51" s="329"/>
      <c r="U51" s="298" t="s">
        <v>470</v>
      </c>
    </row>
    <row r="52" spans="1:51" ht="54" x14ac:dyDescent="0.25">
      <c r="A52" s="287">
        <v>35</v>
      </c>
      <c r="B52" s="325" t="s">
        <v>312</v>
      </c>
      <c r="C52" s="326"/>
      <c r="D52" s="327"/>
      <c r="E52" s="327" t="s">
        <v>25</v>
      </c>
      <c r="F52" s="327"/>
      <c r="G52" s="328" t="s">
        <v>379</v>
      </c>
      <c r="H52" s="292" t="s">
        <v>402</v>
      </c>
      <c r="I52" s="329"/>
      <c r="J52" s="329"/>
      <c r="K52" s="329"/>
      <c r="L52" s="329"/>
      <c r="M52" s="329"/>
      <c r="N52" s="296">
        <v>1</v>
      </c>
      <c r="O52" s="329"/>
      <c r="P52" s="332"/>
      <c r="Q52" s="329"/>
      <c r="R52" s="329"/>
      <c r="S52" s="329"/>
      <c r="T52" s="295">
        <v>1</v>
      </c>
      <c r="U52" s="330" t="s">
        <v>471</v>
      </c>
    </row>
    <row r="53" spans="1:51" ht="54.75" thickBot="1" x14ac:dyDescent="0.3">
      <c r="A53" s="287">
        <v>36</v>
      </c>
      <c r="B53" s="333" t="s">
        <v>411</v>
      </c>
      <c r="C53" s="334" t="s">
        <v>25</v>
      </c>
      <c r="D53" s="335"/>
      <c r="E53" s="335"/>
      <c r="F53" s="335"/>
      <c r="G53" s="336" t="s">
        <v>379</v>
      </c>
      <c r="H53" s="337" t="s">
        <v>422</v>
      </c>
      <c r="I53" s="338">
        <v>1</v>
      </c>
      <c r="J53" s="339"/>
      <c r="K53" s="339"/>
      <c r="L53" s="339"/>
      <c r="M53" s="296">
        <v>1</v>
      </c>
      <c r="N53" s="339"/>
      <c r="O53" s="339"/>
      <c r="P53" s="339"/>
      <c r="Q53" s="296">
        <v>1</v>
      </c>
      <c r="R53" s="339"/>
      <c r="S53" s="339"/>
      <c r="T53" s="339"/>
      <c r="U53" s="330" t="s">
        <v>471</v>
      </c>
    </row>
    <row r="54" spans="1:51" ht="20.25" x14ac:dyDescent="0.25">
      <c r="A54" s="340"/>
      <c r="B54" s="341" t="s">
        <v>330</v>
      </c>
      <c r="C54" s="342"/>
      <c r="D54" s="343"/>
      <c r="E54" s="343"/>
      <c r="F54" s="343"/>
      <c r="G54" s="343"/>
      <c r="H54" s="343"/>
      <c r="I54" s="343"/>
      <c r="J54" s="343"/>
      <c r="K54" s="343"/>
      <c r="L54" s="343"/>
      <c r="M54" s="343"/>
      <c r="N54" s="343"/>
      <c r="O54" s="343"/>
      <c r="P54" s="343"/>
      <c r="Q54" s="343"/>
      <c r="R54" s="343"/>
      <c r="S54" s="343"/>
      <c r="T54" s="343"/>
      <c r="U54" s="344"/>
    </row>
    <row r="55" spans="1:51" ht="81" x14ac:dyDescent="0.25">
      <c r="A55" s="287">
        <v>37</v>
      </c>
      <c r="B55" s="345" t="s">
        <v>401</v>
      </c>
      <c r="C55" s="327"/>
      <c r="D55" s="327"/>
      <c r="E55" s="327"/>
      <c r="F55" s="327"/>
      <c r="G55" s="289" t="s">
        <v>379</v>
      </c>
      <c r="H55" s="292" t="s">
        <v>328</v>
      </c>
      <c r="I55" s="294"/>
      <c r="J55" s="296">
        <v>1</v>
      </c>
      <c r="K55" s="294"/>
      <c r="L55" s="296">
        <v>1</v>
      </c>
      <c r="M55" s="329"/>
      <c r="N55" s="329"/>
      <c r="O55" s="296">
        <v>1</v>
      </c>
      <c r="P55" s="329"/>
      <c r="Q55" s="329"/>
      <c r="R55" s="295">
        <v>0</v>
      </c>
      <c r="S55" s="294">
        <v>1</v>
      </c>
      <c r="T55" s="329"/>
      <c r="U55" s="330" t="s">
        <v>235</v>
      </c>
    </row>
    <row r="56" spans="1:51" s="291" customFormat="1" ht="36" x14ac:dyDescent="0.25">
      <c r="A56" s="287">
        <v>38</v>
      </c>
      <c r="B56" s="346" t="s">
        <v>467</v>
      </c>
      <c r="C56" s="290"/>
      <c r="D56" s="290"/>
      <c r="E56" s="290"/>
      <c r="F56" s="290"/>
      <c r="G56" s="289" t="s">
        <v>379</v>
      </c>
      <c r="H56" s="292" t="s">
        <v>328</v>
      </c>
      <c r="I56" s="296">
        <v>1</v>
      </c>
      <c r="J56" s="296">
        <v>1</v>
      </c>
      <c r="K56" s="296">
        <v>1</v>
      </c>
      <c r="L56" s="296">
        <v>1</v>
      </c>
      <c r="M56" s="296">
        <v>1</v>
      </c>
      <c r="N56" s="296">
        <v>1</v>
      </c>
      <c r="O56" s="296">
        <v>1</v>
      </c>
      <c r="P56" s="296">
        <v>1</v>
      </c>
      <c r="Q56" s="296">
        <v>1</v>
      </c>
      <c r="R56" s="296">
        <v>1</v>
      </c>
      <c r="S56" s="295">
        <v>1</v>
      </c>
      <c r="T56" s="295">
        <v>1</v>
      </c>
      <c r="U56" s="330" t="s">
        <v>235</v>
      </c>
      <c r="V56" s="276"/>
      <c r="W56" s="276"/>
      <c r="X56" s="276"/>
      <c r="Y56" s="276"/>
      <c r="Z56" s="276"/>
      <c r="AA56" s="276"/>
      <c r="AB56" s="276"/>
      <c r="AC56" s="276"/>
      <c r="AD56" s="276"/>
      <c r="AE56" s="276"/>
      <c r="AF56" s="276"/>
      <c r="AG56" s="276"/>
      <c r="AH56" s="276"/>
      <c r="AI56" s="276"/>
      <c r="AJ56" s="276"/>
      <c r="AK56" s="276"/>
      <c r="AL56" s="276"/>
      <c r="AM56" s="276"/>
      <c r="AN56" s="276"/>
      <c r="AO56" s="276"/>
      <c r="AP56" s="276"/>
      <c r="AQ56" s="276"/>
      <c r="AR56" s="276"/>
      <c r="AS56" s="277"/>
      <c r="AT56" s="277"/>
      <c r="AU56" s="277"/>
      <c r="AV56" s="277"/>
      <c r="AW56" s="277"/>
      <c r="AX56" s="277"/>
      <c r="AY56" s="347"/>
    </row>
    <row r="57" spans="1:51" ht="40.5" x14ac:dyDescent="0.25">
      <c r="A57" s="287">
        <v>39</v>
      </c>
      <c r="B57" s="345" t="s">
        <v>447</v>
      </c>
      <c r="C57" s="290"/>
      <c r="D57" s="290"/>
      <c r="E57" s="290"/>
      <c r="F57" s="290" t="s">
        <v>25</v>
      </c>
      <c r="G57" s="289" t="s">
        <v>379</v>
      </c>
      <c r="H57" s="292" t="s">
        <v>313</v>
      </c>
      <c r="I57" s="296">
        <v>1</v>
      </c>
      <c r="J57" s="296">
        <v>1</v>
      </c>
      <c r="K57" s="296">
        <v>1</v>
      </c>
      <c r="L57" s="296">
        <v>1</v>
      </c>
      <c r="M57" s="296">
        <v>1</v>
      </c>
      <c r="N57" s="296">
        <v>1</v>
      </c>
      <c r="O57" s="296">
        <v>1</v>
      </c>
      <c r="P57" s="296">
        <v>1</v>
      </c>
      <c r="Q57" s="296">
        <v>1</v>
      </c>
      <c r="R57" s="296">
        <v>1</v>
      </c>
      <c r="S57" s="295">
        <v>1</v>
      </c>
      <c r="T57" s="295">
        <v>1</v>
      </c>
      <c r="U57" s="348" t="s">
        <v>185</v>
      </c>
    </row>
    <row r="58" spans="1:51" ht="20.25" x14ac:dyDescent="0.25">
      <c r="A58" s="349"/>
      <c r="B58" s="350"/>
      <c r="C58" s="351"/>
      <c r="D58" s="351"/>
      <c r="E58" s="351"/>
      <c r="F58" s="351"/>
      <c r="G58" s="352"/>
      <c r="H58" s="353"/>
      <c r="I58" s="352">
        <f t="shared" ref="I58:T58" si="0">SUM(I16:I57)</f>
        <v>6</v>
      </c>
      <c r="J58" s="352">
        <f t="shared" si="0"/>
        <v>7</v>
      </c>
      <c r="K58" s="352">
        <f t="shared" si="0"/>
        <v>5</v>
      </c>
      <c r="L58" s="352">
        <f t="shared" si="0"/>
        <v>8</v>
      </c>
      <c r="M58" s="352">
        <f t="shared" si="0"/>
        <v>8</v>
      </c>
      <c r="N58" s="352">
        <f t="shared" si="0"/>
        <v>6</v>
      </c>
      <c r="O58" s="352">
        <f t="shared" si="0"/>
        <v>10</v>
      </c>
      <c r="P58" s="352">
        <f t="shared" si="0"/>
        <v>5</v>
      </c>
      <c r="Q58" s="352">
        <f t="shared" si="0"/>
        <v>4</v>
      </c>
      <c r="R58" s="352">
        <f t="shared" si="0"/>
        <v>6</v>
      </c>
      <c r="S58" s="352">
        <f t="shared" si="0"/>
        <v>13</v>
      </c>
      <c r="T58" s="352">
        <f t="shared" si="0"/>
        <v>3</v>
      </c>
      <c r="U58" s="354"/>
    </row>
    <row r="59" spans="1:51" ht="21" thickBot="1" x14ac:dyDescent="0.3">
      <c r="A59" s="355"/>
      <c r="B59" s="356" t="s">
        <v>326</v>
      </c>
      <c r="C59" s="357"/>
      <c r="D59" s="358"/>
      <c r="E59" s="358"/>
      <c r="F59" s="358"/>
      <c r="G59" s="358"/>
      <c r="H59" s="358"/>
      <c r="I59" s="359">
        <f>I58</f>
        <v>6</v>
      </c>
      <c r="J59" s="359">
        <f>I59+J58</f>
        <v>13</v>
      </c>
      <c r="K59" s="359">
        <f t="shared" ref="K59:T59" si="1">J59+K58</f>
        <v>18</v>
      </c>
      <c r="L59" s="359">
        <f t="shared" si="1"/>
        <v>26</v>
      </c>
      <c r="M59" s="359">
        <f t="shared" si="1"/>
        <v>34</v>
      </c>
      <c r="N59" s="359">
        <f t="shared" si="1"/>
        <v>40</v>
      </c>
      <c r="O59" s="359">
        <f t="shared" si="1"/>
        <v>50</v>
      </c>
      <c r="P59" s="359">
        <f t="shared" si="1"/>
        <v>55</v>
      </c>
      <c r="Q59" s="359">
        <f t="shared" si="1"/>
        <v>59</v>
      </c>
      <c r="R59" s="359">
        <f t="shared" si="1"/>
        <v>65</v>
      </c>
      <c r="S59" s="359">
        <f t="shared" si="1"/>
        <v>78</v>
      </c>
      <c r="T59" s="359">
        <f t="shared" si="1"/>
        <v>81</v>
      </c>
      <c r="U59" s="360"/>
    </row>
    <row r="60" spans="1:51" ht="54" x14ac:dyDescent="0.25">
      <c r="A60" s="375"/>
      <c r="B60" s="361" t="s">
        <v>427</v>
      </c>
      <c r="C60" s="362"/>
      <c r="D60" s="362"/>
      <c r="E60" s="362" t="s">
        <v>25</v>
      </c>
      <c r="F60" s="362"/>
      <c r="G60" s="292" t="s">
        <v>457</v>
      </c>
      <c r="H60" s="292"/>
      <c r="I60" s="363"/>
      <c r="J60" s="363"/>
      <c r="K60" s="363"/>
      <c r="L60" s="291"/>
      <c r="M60" s="363"/>
      <c r="N60" s="363"/>
      <c r="O60" s="363"/>
      <c r="P60" s="363"/>
      <c r="Q60" s="363"/>
      <c r="R60" s="363"/>
      <c r="S60" s="295">
        <v>1</v>
      </c>
      <c r="T60" s="363"/>
      <c r="U60" s="330" t="s">
        <v>451</v>
      </c>
    </row>
    <row r="61" spans="1:51" ht="36" x14ac:dyDescent="0.25">
      <c r="A61" s="375"/>
      <c r="B61" s="361" t="s">
        <v>428</v>
      </c>
      <c r="C61" s="362"/>
      <c r="D61" s="362"/>
      <c r="E61" s="362" t="s">
        <v>25</v>
      </c>
      <c r="F61" s="362"/>
      <c r="G61" s="292" t="s">
        <v>458</v>
      </c>
      <c r="H61" s="292"/>
      <c r="I61" s="363"/>
      <c r="J61" s="363"/>
      <c r="K61" s="363"/>
      <c r="L61" s="295">
        <v>1</v>
      </c>
      <c r="M61" s="363"/>
      <c r="N61" s="363"/>
      <c r="O61" s="291"/>
      <c r="P61" s="363"/>
      <c r="Q61" s="363"/>
      <c r="R61" s="363"/>
      <c r="S61" s="363"/>
      <c r="T61" s="363"/>
      <c r="U61" s="330" t="s">
        <v>452</v>
      </c>
    </row>
    <row r="62" spans="1:51" ht="121.5" x14ac:dyDescent="0.25">
      <c r="A62" s="375"/>
      <c r="B62" s="361" t="s">
        <v>429</v>
      </c>
      <c r="C62" s="362"/>
      <c r="D62" s="362"/>
      <c r="E62" s="362" t="s">
        <v>25</v>
      </c>
      <c r="F62" s="362"/>
      <c r="G62" s="292" t="s">
        <v>459</v>
      </c>
      <c r="H62" s="292"/>
      <c r="I62" s="363"/>
      <c r="J62" s="363"/>
      <c r="K62" s="363"/>
      <c r="L62" s="363"/>
      <c r="M62" s="363"/>
      <c r="N62" s="363"/>
      <c r="O62" s="295">
        <v>1</v>
      </c>
      <c r="P62" s="363"/>
      <c r="Q62" s="363"/>
      <c r="R62" s="363"/>
      <c r="S62" s="291"/>
      <c r="T62" s="363"/>
      <c r="U62" s="330" t="s">
        <v>453</v>
      </c>
    </row>
    <row r="63" spans="1:51" ht="101.25" x14ac:dyDescent="0.25">
      <c r="A63" s="375"/>
      <c r="B63" s="361" t="s">
        <v>430</v>
      </c>
      <c r="C63" s="362"/>
      <c r="D63" s="362"/>
      <c r="E63" s="362" t="s">
        <v>25</v>
      </c>
      <c r="F63" s="362"/>
      <c r="G63" s="292" t="s">
        <v>458</v>
      </c>
      <c r="H63" s="292"/>
      <c r="I63" s="363"/>
      <c r="J63" s="363"/>
      <c r="K63" s="363"/>
      <c r="L63" s="363"/>
      <c r="M63" s="363"/>
      <c r="N63" s="363"/>
      <c r="O63" s="363"/>
      <c r="P63" s="363"/>
      <c r="Q63" s="363"/>
      <c r="R63" s="363"/>
      <c r="S63" s="295">
        <v>1</v>
      </c>
      <c r="T63" s="363"/>
      <c r="U63" s="330" t="s">
        <v>452</v>
      </c>
    </row>
    <row r="64" spans="1:51" ht="40.5" x14ac:dyDescent="0.25">
      <c r="A64" s="375"/>
      <c r="B64" s="361" t="s">
        <v>431</v>
      </c>
      <c r="C64" s="362"/>
      <c r="D64" s="362"/>
      <c r="E64" s="362" t="s">
        <v>25</v>
      </c>
      <c r="F64" s="362"/>
      <c r="G64" s="292" t="s">
        <v>458</v>
      </c>
      <c r="H64" s="292"/>
      <c r="I64" s="363"/>
      <c r="J64" s="363"/>
      <c r="K64" s="363"/>
      <c r="L64" s="363"/>
      <c r="M64" s="363"/>
      <c r="N64" s="363"/>
      <c r="O64" s="291"/>
      <c r="P64" s="363"/>
      <c r="Q64" s="363"/>
      <c r="R64" s="363"/>
      <c r="S64" s="295">
        <v>1</v>
      </c>
      <c r="T64" s="363"/>
      <c r="U64" s="330" t="s">
        <v>452</v>
      </c>
    </row>
    <row r="65" spans="1:50" ht="81" x14ac:dyDescent="0.25">
      <c r="A65" s="375"/>
      <c r="B65" s="361" t="s">
        <v>432</v>
      </c>
      <c r="C65" s="362"/>
      <c r="D65" s="362"/>
      <c r="E65" s="362" t="s">
        <v>25</v>
      </c>
      <c r="F65" s="362"/>
      <c r="G65" s="292" t="s">
        <v>460</v>
      </c>
      <c r="H65" s="292"/>
      <c r="I65" s="363"/>
      <c r="J65" s="363"/>
      <c r="K65" s="363"/>
      <c r="L65" s="363"/>
      <c r="M65" s="363"/>
      <c r="N65" s="363"/>
      <c r="O65" s="295">
        <v>1</v>
      </c>
      <c r="P65" s="291"/>
      <c r="Q65" s="363"/>
      <c r="R65" s="363"/>
      <c r="S65" s="363"/>
      <c r="T65" s="363"/>
      <c r="U65" s="330" t="s">
        <v>454</v>
      </c>
    </row>
    <row r="66" spans="1:50" ht="101.25" x14ac:dyDescent="0.25">
      <c r="A66" s="375"/>
      <c r="B66" s="361" t="s">
        <v>433</v>
      </c>
      <c r="C66" s="362"/>
      <c r="D66" s="362"/>
      <c r="E66" s="362" t="s">
        <v>25</v>
      </c>
      <c r="F66" s="362"/>
      <c r="G66" s="292" t="s">
        <v>460</v>
      </c>
      <c r="H66" s="292"/>
      <c r="I66" s="363"/>
      <c r="J66" s="363"/>
      <c r="K66" s="363"/>
      <c r="L66" s="363"/>
      <c r="M66" s="363"/>
      <c r="N66" s="363"/>
      <c r="O66" s="363"/>
      <c r="P66" s="295">
        <v>1</v>
      </c>
      <c r="Q66" s="363"/>
      <c r="R66" s="363"/>
      <c r="S66" s="363"/>
      <c r="T66" s="363"/>
      <c r="U66" s="330" t="s">
        <v>454</v>
      </c>
    </row>
    <row r="67" spans="1:50" ht="60.75" x14ac:dyDescent="0.25">
      <c r="A67" s="375"/>
      <c r="B67" s="361" t="s">
        <v>434</v>
      </c>
      <c r="C67" s="362"/>
      <c r="D67" s="362" t="s">
        <v>25</v>
      </c>
      <c r="E67" s="362"/>
      <c r="F67" s="362"/>
      <c r="G67" s="292" t="s">
        <v>460</v>
      </c>
      <c r="H67" s="292"/>
      <c r="I67" s="363"/>
      <c r="J67" s="363"/>
      <c r="K67" s="363"/>
      <c r="L67" s="363"/>
      <c r="M67" s="363"/>
      <c r="N67" s="363"/>
      <c r="O67" s="363"/>
      <c r="P67" s="295">
        <v>1</v>
      </c>
      <c r="Q67" s="363"/>
      <c r="R67" s="363"/>
      <c r="S67" s="291"/>
      <c r="T67" s="363"/>
      <c r="U67" s="330" t="s">
        <v>454</v>
      </c>
    </row>
    <row r="68" spans="1:50" ht="60.75" x14ac:dyDescent="0.25">
      <c r="A68" s="375"/>
      <c r="B68" s="361" t="s">
        <v>435</v>
      </c>
      <c r="C68" s="362" t="s">
        <v>25</v>
      </c>
      <c r="D68" s="362"/>
      <c r="E68" s="362"/>
      <c r="F68" s="362"/>
      <c r="G68" s="292" t="s">
        <v>460</v>
      </c>
      <c r="H68" s="292"/>
      <c r="I68" s="363"/>
      <c r="J68" s="363"/>
      <c r="K68" s="363"/>
      <c r="L68" s="363"/>
      <c r="M68" s="363"/>
      <c r="N68" s="291"/>
      <c r="O68" s="363"/>
      <c r="P68" s="363"/>
      <c r="Q68" s="363"/>
      <c r="R68" s="363"/>
      <c r="S68" s="295">
        <v>1</v>
      </c>
      <c r="T68" s="363"/>
      <c r="U68" s="330" t="s">
        <v>454</v>
      </c>
    </row>
    <row r="69" spans="1:50" ht="36" x14ac:dyDescent="0.25">
      <c r="A69" s="375"/>
      <c r="B69" s="361" t="s">
        <v>436</v>
      </c>
      <c r="C69" s="362" t="s">
        <v>25</v>
      </c>
      <c r="D69" s="362"/>
      <c r="E69" s="362"/>
      <c r="F69" s="362"/>
      <c r="G69" s="292" t="s">
        <v>456</v>
      </c>
      <c r="H69" s="292"/>
      <c r="I69" s="363"/>
      <c r="J69" s="363"/>
      <c r="K69" s="363"/>
      <c r="L69" s="291"/>
      <c r="M69" s="363"/>
      <c r="N69" s="295">
        <v>1</v>
      </c>
      <c r="O69" s="291"/>
      <c r="P69" s="363"/>
      <c r="Q69" s="363"/>
      <c r="R69" s="291"/>
      <c r="S69" s="363"/>
      <c r="T69" s="363"/>
      <c r="U69" s="330" t="s">
        <v>455</v>
      </c>
    </row>
    <row r="70" spans="1:50" ht="36" x14ac:dyDescent="0.25">
      <c r="A70" s="375"/>
      <c r="B70" s="361" t="s">
        <v>437</v>
      </c>
      <c r="C70" s="362" t="s">
        <v>25</v>
      </c>
      <c r="D70" s="362"/>
      <c r="E70" s="362"/>
      <c r="F70" s="362"/>
      <c r="G70" s="292" t="s">
        <v>456</v>
      </c>
      <c r="H70" s="292"/>
      <c r="I70" s="363"/>
      <c r="J70" s="291"/>
      <c r="K70" s="291"/>
      <c r="L70" s="295">
        <v>1</v>
      </c>
      <c r="M70" s="363"/>
      <c r="N70" s="363"/>
      <c r="O70" s="295">
        <v>1</v>
      </c>
      <c r="P70" s="363"/>
      <c r="Q70" s="291"/>
      <c r="R70" s="295">
        <v>1</v>
      </c>
      <c r="S70" s="363"/>
      <c r="T70" s="363"/>
      <c r="U70" s="330" t="s">
        <v>455</v>
      </c>
    </row>
    <row r="71" spans="1:50" ht="41.25" thickBot="1" x14ac:dyDescent="0.3">
      <c r="A71" s="376"/>
      <c r="B71" s="364" t="s">
        <v>438</v>
      </c>
      <c r="C71" s="365" t="s">
        <v>25</v>
      </c>
      <c r="D71" s="365"/>
      <c r="E71" s="365"/>
      <c r="F71" s="365"/>
      <c r="G71" s="337" t="s">
        <v>456</v>
      </c>
      <c r="H71" s="337"/>
      <c r="I71" s="366"/>
      <c r="J71" s="367">
        <v>1</v>
      </c>
      <c r="K71" s="366"/>
      <c r="L71" s="366"/>
      <c r="M71" s="366"/>
      <c r="N71" s="366"/>
      <c r="O71" s="366"/>
      <c r="P71" s="366"/>
      <c r="Q71" s="368"/>
      <c r="R71" s="367">
        <v>1</v>
      </c>
      <c r="S71" s="366"/>
      <c r="T71" s="366"/>
      <c r="U71" s="369" t="s">
        <v>455</v>
      </c>
    </row>
    <row r="72" spans="1:50" ht="18.75" thickBot="1" x14ac:dyDescent="0.3">
      <c r="B72" s="417" t="s">
        <v>473</v>
      </c>
      <c r="C72" s="418"/>
      <c r="D72" s="418"/>
      <c r="E72" s="418"/>
      <c r="F72" s="418"/>
      <c r="G72" s="418"/>
      <c r="H72" s="418"/>
      <c r="I72" s="418"/>
      <c r="J72" s="418"/>
      <c r="K72" s="418"/>
      <c r="L72" s="418"/>
      <c r="M72" s="418"/>
      <c r="N72" s="418"/>
      <c r="O72" s="418"/>
      <c r="P72" s="418"/>
      <c r="Q72" s="418"/>
      <c r="R72" s="418"/>
      <c r="S72" s="418"/>
      <c r="T72" s="418"/>
      <c r="U72" s="419"/>
    </row>
    <row r="73" spans="1:50" s="370" customFormat="1" x14ac:dyDescent="0.25">
      <c r="I73" s="371"/>
      <c r="U73" s="271"/>
      <c r="V73" s="276"/>
      <c r="W73" s="276"/>
      <c r="X73" s="276"/>
      <c r="Y73" s="276"/>
      <c r="Z73" s="276"/>
      <c r="AA73" s="276"/>
      <c r="AB73" s="276"/>
      <c r="AC73" s="276"/>
      <c r="AD73" s="276"/>
      <c r="AE73" s="276"/>
      <c r="AF73" s="276"/>
      <c r="AG73" s="276"/>
      <c r="AH73" s="276"/>
      <c r="AI73" s="276"/>
      <c r="AJ73" s="276"/>
      <c r="AK73" s="276"/>
      <c r="AL73" s="276"/>
      <c r="AM73" s="276"/>
      <c r="AN73" s="276"/>
      <c r="AO73" s="276"/>
      <c r="AP73" s="276"/>
      <c r="AQ73" s="276"/>
      <c r="AR73" s="276"/>
      <c r="AS73" s="276"/>
      <c r="AT73" s="276"/>
      <c r="AU73" s="276"/>
      <c r="AV73" s="276"/>
      <c r="AW73" s="276"/>
      <c r="AX73" s="276"/>
    </row>
    <row r="74" spans="1:50" s="370" customFormat="1" x14ac:dyDescent="0.25">
      <c r="I74" s="371"/>
      <c r="U74" s="271"/>
      <c r="V74" s="276"/>
      <c r="W74" s="276"/>
      <c r="X74" s="276"/>
      <c r="Y74" s="276"/>
      <c r="Z74" s="276"/>
      <c r="AA74" s="276"/>
      <c r="AB74" s="276"/>
      <c r="AC74" s="276"/>
      <c r="AD74" s="276"/>
      <c r="AE74" s="276"/>
      <c r="AF74" s="276"/>
      <c r="AG74" s="276"/>
      <c r="AH74" s="276"/>
      <c r="AI74" s="276"/>
      <c r="AJ74" s="276"/>
      <c r="AK74" s="276"/>
      <c r="AL74" s="276"/>
      <c r="AM74" s="276"/>
      <c r="AN74" s="276"/>
      <c r="AO74" s="276"/>
      <c r="AP74" s="276"/>
      <c r="AQ74" s="276"/>
      <c r="AR74" s="276"/>
      <c r="AS74" s="276"/>
      <c r="AT74" s="276"/>
      <c r="AU74" s="276"/>
      <c r="AV74" s="276"/>
      <c r="AW74" s="276"/>
      <c r="AX74" s="276"/>
    </row>
    <row r="75" spans="1:50" s="370" customFormat="1" x14ac:dyDescent="0.25">
      <c r="I75" s="371"/>
      <c r="U75" s="271"/>
      <c r="V75" s="276"/>
      <c r="W75" s="276"/>
      <c r="X75" s="276"/>
      <c r="Y75" s="276"/>
      <c r="Z75" s="276"/>
      <c r="AA75" s="276"/>
      <c r="AB75" s="276"/>
      <c r="AC75" s="276"/>
      <c r="AD75" s="276"/>
      <c r="AE75" s="276"/>
      <c r="AF75" s="276"/>
      <c r="AG75" s="276"/>
      <c r="AH75" s="276"/>
      <c r="AI75" s="276"/>
      <c r="AJ75" s="276"/>
      <c r="AK75" s="276"/>
      <c r="AL75" s="276"/>
      <c r="AM75" s="276"/>
      <c r="AN75" s="276"/>
      <c r="AO75" s="276"/>
      <c r="AP75" s="276"/>
      <c r="AQ75" s="276"/>
      <c r="AR75" s="276"/>
      <c r="AS75" s="276"/>
      <c r="AT75" s="276"/>
      <c r="AU75" s="276"/>
      <c r="AV75" s="276"/>
      <c r="AW75" s="276"/>
      <c r="AX75" s="276"/>
    </row>
    <row r="76" spans="1:50" s="370" customFormat="1" x14ac:dyDescent="0.25">
      <c r="I76" s="371"/>
      <c r="U76" s="271"/>
      <c r="V76" s="276"/>
      <c r="W76" s="276"/>
      <c r="X76" s="276"/>
      <c r="Y76" s="276"/>
      <c r="Z76" s="276"/>
      <c r="AA76" s="276"/>
      <c r="AB76" s="276"/>
      <c r="AC76" s="276"/>
      <c r="AD76" s="276"/>
      <c r="AE76" s="276"/>
      <c r="AF76" s="276"/>
      <c r="AG76" s="276"/>
      <c r="AH76" s="276"/>
      <c r="AI76" s="276"/>
      <c r="AJ76" s="276"/>
      <c r="AK76" s="276"/>
      <c r="AL76" s="276"/>
      <c r="AM76" s="276"/>
      <c r="AN76" s="276"/>
      <c r="AO76" s="276"/>
      <c r="AP76" s="276"/>
      <c r="AQ76" s="276"/>
      <c r="AR76" s="276"/>
      <c r="AS76" s="276"/>
      <c r="AT76" s="276"/>
      <c r="AU76" s="276"/>
      <c r="AV76" s="276"/>
      <c r="AW76" s="276"/>
      <c r="AX76" s="276"/>
    </row>
    <row r="77" spans="1:50" s="370" customFormat="1" x14ac:dyDescent="0.25">
      <c r="I77" s="371"/>
      <c r="U77" s="271"/>
      <c r="V77" s="276"/>
      <c r="W77" s="276"/>
      <c r="X77" s="276"/>
      <c r="Y77" s="276"/>
      <c r="Z77" s="276"/>
      <c r="AA77" s="276"/>
      <c r="AB77" s="276"/>
      <c r="AC77" s="276"/>
      <c r="AD77" s="276"/>
      <c r="AE77" s="276"/>
      <c r="AF77" s="276"/>
      <c r="AG77" s="276"/>
      <c r="AH77" s="276"/>
      <c r="AI77" s="276"/>
      <c r="AJ77" s="276"/>
      <c r="AK77" s="276"/>
      <c r="AL77" s="276"/>
      <c r="AM77" s="276"/>
      <c r="AN77" s="276"/>
      <c r="AO77" s="276"/>
      <c r="AP77" s="276"/>
      <c r="AQ77" s="276"/>
      <c r="AR77" s="276"/>
      <c r="AS77" s="276"/>
      <c r="AT77" s="276"/>
      <c r="AU77" s="276"/>
      <c r="AV77" s="276"/>
      <c r="AW77" s="276"/>
      <c r="AX77" s="276"/>
    </row>
    <row r="78" spans="1:50" s="370" customFormat="1" x14ac:dyDescent="0.25">
      <c r="I78" s="371"/>
      <c r="U78" s="271"/>
      <c r="V78" s="276"/>
      <c r="W78" s="276"/>
      <c r="X78" s="276"/>
      <c r="Y78" s="276"/>
      <c r="Z78" s="276"/>
      <c r="AA78" s="276"/>
      <c r="AB78" s="276"/>
      <c r="AC78" s="276"/>
      <c r="AD78" s="276"/>
      <c r="AE78" s="276"/>
      <c r="AF78" s="276"/>
      <c r="AG78" s="276"/>
      <c r="AH78" s="276"/>
      <c r="AI78" s="276"/>
      <c r="AJ78" s="276"/>
      <c r="AK78" s="276"/>
      <c r="AL78" s="276"/>
      <c r="AM78" s="276"/>
      <c r="AN78" s="276"/>
      <c r="AO78" s="276"/>
      <c r="AP78" s="276"/>
      <c r="AQ78" s="276"/>
      <c r="AR78" s="276"/>
      <c r="AS78" s="276"/>
      <c r="AT78" s="276"/>
      <c r="AU78" s="276"/>
      <c r="AV78" s="276"/>
      <c r="AW78" s="276"/>
      <c r="AX78" s="276"/>
    </row>
    <row r="79" spans="1:50" s="370" customFormat="1" x14ac:dyDescent="0.25">
      <c r="I79" s="371"/>
      <c r="U79" s="271"/>
      <c r="V79" s="276"/>
      <c r="W79" s="276"/>
      <c r="X79" s="276"/>
      <c r="Y79" s="276"/>
      <c r="Z79" s="276"/>
      <c r="AA79" s="276"/>
      <c r="AB79" s="276"/>
      <c r="AC79" s="276"/>
      <c r="AD79" s="276"/>
      <c r="AE79" s="276"/>
      <c r="AF79" s="276"/>
      <c r="AG79" s="276"/>
      <c r="AH79" s="276"/>
      <c r="AI79" s="276"/>
      <c r="AJ79" s="276"/>
      <c r="AK79" s="276"/>
      <c r="AL79" s="276"/>
      <c r="AM79" s="276"/>
      <c r="AN79" s="276"/>
      <c r="AO79" s="276"/>
      <c r="AP79" s="276"/>
      <c r="AQ79" s="276"/>
      <c r="AR79" s="276"/>
      <c r="AS79" s="276"/>
      <c r="AT79" s="276"/>
      <c r="AU79" s="276"/>
      <c r="AV79" s="276"/>
      <c r="AW79" s="276"/>
      <c r="AX79" s="276"/>
    </row>
    <row r="80" spans="1:50" s="370" customFormat="1" x14ac:dyDescent="0.25">
      <c r="I80" s="371"/>
      <c r="U80" s="271"/>
      <c r="V80" s="276"/>
      <c r="W80" s="276"/>
      <c r="X80" s="276"/>
      <c r="Y80" s="276"/>
      <c r="Z80" s="276"/>
      <c r="AA80" s="276"/>
      <c r="AB80" s="276"/>
      <c r="AC80" s="276"/>
      <c r="AD80" s="276"/>
      <c r="AE80" s="276"/>
      <c r="AF80" s="276"/>
      <c r="AG80" s="276"/>
      <c r="AH80" s="276"/>
      <c r="AI80" s="276"/>
      <c r="AJ80" s="276"/>
      <c r="AK80" s="276"/>
      <c r="AL80" s="276"/>
      <c r="AM80" s="276"/>
      <c r="AN80" s="276"/>
      <c r="AO80" s="276"/>
      <c r="AP80" s="276"/>
      <c r="AQ80" s="276"/>
      <c r="AR80" s="276"/>
      <c r="AS80" s="276"/>
      <c r="AT80" s="276"/>
      <c r="AU80" s="276"/>
      <c r="AV80" s="276"/>
      <c r="AW80" s="276"/>
      <c r="AX80" s="276"/>
    </row>
    <row r="81" spans="9:50" s="370" customFormat="1" x14ac:dyDescent="0.25">
      <c r="I81" s="371"/>
      <c r="U81" s="271"/>
      <c r="V81" s="276"/>
      <c r="W81" s="276"/>
      <c r="X81" s="276"/>
      <c r="Y81" s="276"/>
      <c r="Z81" s="276"/>
      <c r="AA81" s="276"/>
      <c r="AB81" s="276"/>
      <c r="AC81" s="276"/>
      <c r="AD81" s="276"/>
      <c r="AE81" s="276"/>
      <c r="AF81" s="276"/>
      <c r="AG81" s="276"/>
      <c r="AH81" s="276"/>
      <c r="AI81" s="276"/>
      <c r="AJ81" s="276"/>
      <c r="AK81" s="276"/>
      <c r="AL81" s="276"/>
      <c r="AM81" s="276"/>
      <c r="AN81" s="276"/>
      <c r="AO81" s="276"/>
      <c r="AP81" s="276"/>
      <c r="AQ81" s="276"/>
      <c r="AR81" s="276"/>
      <c r="AS81" s="276"/>
      <c r="AT81" s="276"/>
      <c r="AU81" s="276"/>
      <c r="AV81" s="276"/>
      <c r="AW81" s="276"/>
      <c r="AX81" s="276"/>
    </row>
    <row r="82" spans="9:50" s="370" customFormat="1" x14ac:dyDescent="0.25">
      <c r="I82" s="371"/>
      <c r="U82" s="271"/>
      <c r="V82" s="276"/>
      <c r="W82" s="276"/>
      <c r="X82" s="276"/>
      <c r="Y82" s="276"/>
      <c r="Z82" s="276"/>
      <c r="AA82" s="276"/>
      <c r="AB82" s="276"/>
      <c r="AC82" s="276"/>
      <c r="AD82" s="276"/>
      <c r="AE82" s="276"/>
      <c r="AF82" s="276"/>
      <c r="AG82" s="276"/>
      <c r="AH82" s="276"/>
      <c r="AI82" s="276"/>
      <c r="AJ82" s="276"/>
      <c r="AK82" s="276"/>
      <c r="AL82" s="276"/>
      <c r="AM82" s="276"/>
      <c r="AN82" s="276"/>
      <c r="AO82" s="276"/>
      <c r="AP82" s="276"/>
      <c r="AQ82" s="276"/>
      <c r="AR82" s="276"/>
      <c r="AS82" s="276"/>
      <c r="AT82" s="276"/>
      <c r="AU82" s="276"/>
      <c r="AV82" s="276"/>
      <c r="AW82" s="276"/>
      <c r="AX82" s="276"/>
    </row>
    <row r="83" spans="9:50" s="370" customFormat="1" x14ac:dyDescent="0.25">
      <c r="I83" s="371"/>
      <c r="U83" s="271"/>
      <c r="V83" s="276"/>
      <c r="W83" s="276"/>
      <c r="X83" s="276"/>
      <c r="Y83" s="276"/>
      <c r="Z83" s="276"/>
      <c r="AA83" s="276"/>
      <c r="AB83" s="276"/>
      <c r="AC83" s="276"/>
      <c r="AD83" s="276"/>
      <c r="AE83" s="276"/>
      <c r="AF83" s="276"/>
      <c r="AG83" s="276"/>
      <c r="AH83" s="276"/>
      <c r="AI83" s="276"/>
      <c r="AJ83" s="276"/>
      <c r="AK83" s="276"/>
      <c r="AL83" s="276"/>
      <c r="AM83" s="276"/>
      <c r="AN83" s="276"/>
      <c r="AO83" s="276"/>
      <c r="AP83" s="276"/>
      <c r="AQ83" s="276"/>
      <c r="AR83" s="276"/>
      <c r="AS83" s="276"/>
      <c r="AT83" s="276"/>
      <c r="AU83" s="276"/>
      <c r="AV83" s="276"/>
      <c r="AW83" s="276"/>
      <c r="AX83" s="276"/>
    </row>
    <row r="84" spans="9:50" s="370" customFormat="1" x14ac:dyDescent="0.25">
      <c r="I84" s="371"/>
      <c r="U84" s="271"/>
      <c r="V84" s="276"/>
      <c r="W84" s="276"/>
      <c r="X84" s="276"/>
      <c r="Y84" s="276"/>
      <c r="Z84" s="276"/>
      <c r="AA84" s="276"/>
      <c r="AB84" s="276"/>
      <c r="AC84" s="276"/>
      <c r="AD84" s="276"/>
      <c r="AE84" s="276"/>
      <c r="AF84" s="276"/>
      <c r="AG84" s="276"/>
      <c r="AH84" s="276"/>
      <c r="AI84" s="276"/>
      <c r="AJ84" s="276"/>
      <c r="AK84" s="276"/>
      <c r="AL84" s="276"/>
      <c r="AM84" s="276"/>
      <c r="AN84" s="276"/>
      <c r="AO84" s="276"/>
      <c r="AP84" s="276"/>
      <c r="AQ84" s="276"/>
      <c r="AR84" s="276"/>
      <c r="AS84" s="276"/>
      <c r="AT84" s="276"/>
      <c r="AU84" s="276"/>
      <c r="AV84" s="276"/>
      <c r="AW84" s="276"/>
      <c r="AX84" s="276"/>
    </row>
    <row r="85" spans="9:50" s="370" customFormat="1" x14ac:dyDescent="0.25">
      <c r="I85" s="371"/>
      <c r="U85" s="271"/>
      <c r="V85" s="276"/>
      <c r="W85" s="276"/>
      <c r="X85" s="276"/>
      <c r="Y85" s="276"/>
      <c r="Z85" s="276"/>
      <c r="AA85" s="276"/>
      <c r="AB85" s="276"/>
      <c r="AC85" s="276"/>
      <c r="AD85" s="276"/>
      <c r="AE85" s="276"/>
      <c r="AF85" s="276"/>
      <c r="AG85" s="276"/>
      <c r="AH85" s="276"/>
      <c r="AI85" s="276"/>
      <c r="AJ85" s="276"/>
      <c r="AK85" s="276"/>
      <c r="AL85" s="276"/>
      <c r="AM85" s="276"/>
      <c r="AN85" s="276"/>
      <c r="AO85" s="276"/>
      <c r="AP85" s="276"/>
      <c r="AQ85" s="276"/>
      <c r="AR85" s="276"/>
      <c r="AS85" s="276"/>
      <c r="AT85" s="276"/>
      <c r="AU85" s="276"/>
      <c r="AV85" s="276"/>
      <c r="AW85" s="276"/>
      <c r="AX85" s="276"/>
    </row>
    <row r="86" spans="9:50" s="370" customFormat="1" x14ac:dyDescent="0.25">
      <c r="I86" s="371"/>
      <c r="U86" s="271"/>
      <c r="V86" s="276"/>
      <c r="W86" s="276"/>
      <c r="X86" s="276"/>
      <c r="Y86" s="276"/>
      <c r="Z86" s="276"/>
      <c r="AA86" s="276"/>
      <c r="AB86" s="276"/>
      <c r="AC86" s="276"/>
      <c r="AD86" s="276"/>
      <c r="AE86" s="276"/>
      <c r="AF86" s="276"/>
      <c r="AG86" s="276"/>
      <c r="AH86" s="276"/>
      <c r="AI86" s="276"/>
      <c r="AJ86" s="276"/>
      <c r="AK86" s="276"/>
      <c r="AL86" s="276"/>
      <c r="AM86" s="276"/>
      <c r="AN86" s="276"/>
      <c r="AO86" s="276"/>
      <c r="AP86" s="276"/>
      <c r="AQ86" s="276"/>
      <c r="AR86" s="276"/>
      <c r="AS86" s="276"/>
      <c r="AT86" s="276"/>
      <c r="AU86" s="276"/>
      <c r="AV86" s="276"/>
      <c r="AW86" s="276"/>
      <c r="AX86" s="276"/>
    </row>
    <row r="87" spans="9:50" s="370" customFormat="1" x14ac:dyDescent="0.25">
      <c r="I87" s="371"/>
      <c r="U87" s="271"/>
      <c r="V87" s="276"/>
      <c r="W87" s="276"/>
      <c r="X87" s="276"/>
      <c r="Y87" s="276"/>
      <c r="Z87" s="276"/>
      <c r="AA87" s="276"/>
      <c r="AB87" s="276"/>
      <c r="AC87" s="276"/>
      <c r="AD87" s="276"/>
      <c r="AE87" s="276"/>
      <c r="AF87" s="276"/>
      <c r="AG87" s="276"/>
      <c r="AH87" s="276"/>
      <c r="AI87" s="276"/>
      <c r="AJ87" s="276"/>
      <c r="AK87" s="276"/>
      <c r="AL87" s="276"/>
      <c r="AM87" s="276"/>
      <c r="AN87" s="276"/>
      <c r="AO87" s="276"/>
      <c r="AP87" s="276"/>
      <c r="AQ87" s="276"/>
      <c r="AR87" s="276"/>
      <c r="AS87" s="276"/>
      <c r="AT87" s="276"/>
      <c r="AU87" s="276"/>
      <c r="AV87" s="276"/>
      <c r="AW87" s="276"/>
      <c r="AX87" s="276"/>
    </row>
    <row r="88" spans="9:50" s="370" customFormat="1" x14ac:dyDescent="0.25">
      <c r="I88" s="371"/>
      <c r="U88" s="271"/>
      <c r="V88" s="276"/>
      <c r="W88" s="276"/>
      <c r="X88" s="276"/>
      <c r="Y88" s="276"/>
      <c r="Z88" s="276"/>
      <c r="AA88" s="276"/>
      <c r="AB88" s="276"/>
      <c r="AC88" s="276"/>
      <c r="AD88" s="276"/>
      <c r="AE88" s="276"/>
      <c r="AF88" s="276"/>
      <c r="AG88" s="276"/>
      <c r="AH88" s="276"/>
      <c r="AI88" s="276"/>
      <c r="AJ88" s="276"/>
      <c r="AK88" s="276"/>
      <c r="AL88" s="276"/>
      <c r="AM88" s="276"/>
      <c r="AN88" s="276"/>
      <c r="AO88" s="276"/>
      <c r="AP88" s="276"/>
      <c r="AQ88" s="276"/>
      <c r="AR88" s="276"/>
      <c r="AS88" s="276"/>
      <c r="AT88" s="276"/>
      <c r="AU88" s="276"/>
      <c r="AV88" s="276"/>
      <c r="AW88" s="276"/>
      <c r="AX88" s="276"/>
    </row>
    <row r="89" spans="9:50" s="370" customFormat="1" x14ac:dyDescent="0.25">
      <c r="I89" s="371"/>
      <c r="U89" s="271"/>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276"/>
      <c r="AU89" s="276"/>
      <c r="AV89" s="276"/>
      <c r="AW89" s="276"/>
      <c r="AX89" s="276"/>
    </row>
    <row r="90" spans="9:50" s="370" customFormat="1" x14ac:dyDescent="0.25">
      <c r="I90" s="371"/>
      <c r="U90" s="271"/>
      <c r="V90" s="276"/>
      <c r="W90" s="276"/>
      <c r="X90" s="276"/>
      <c r="Y90" s="276"/>
      <c r="Z90" s="276"/>
      <c r="AA90" s="276"/>
      <c r="AB90" s="276"/>
      <c r="AC90" s="276"/>
      <c r="AD90" s="276"/>
      <c r="AE90" s="276"/>
      <c r="AF90" s="276"/>
      <c r="AG90" s="276"/>
      <c r="AH90" s="276"/>
      <c r="AI90" s="276"/>
      <c r="AJ90" s="276"/>
      <c r="AK90" s="276"/>
      <c r="AL90" s="276"/>
      <c r="AM90" s="276"/>
      <c r="AN90" s="276"/>
      <c r="AO90" s="276"/>
      <c r="AP90" s="276"/>
      <c r="AQ90" s="276"/>
      <c r="AR90" s="276"/>
      <c r="AS90" s="276"/>
      <c r="AT90" s="276"/>
      <c r="AU90" s="276"/>
      <c r="AV90" s="276"/>
      <c r="AW90" s="276"/>
      <c r="AX90" s="276"/>
    </row>
    <row r="91" spans="9:50" s="370" customFormat="1" x14ac:dyDescent="0.25">
      <c r="I91" s="371"/>
      <c r="U91" s="271"/>
      <c r="V91" s="276"/>
      <c r="W91" s="276"/>
      <c r="X91" s="276"/>
      <c r="Y91" s="276"/>
      <c r="Z91" s="276"/>
      <c r="AA91" s="276"/>
      <c r="AB91" s="276"/>
      <c r="AC91" s="276"/>
      <c r="AD91" s="276"/>
      <c r="AE91" s="276"/>
      <c r="AF91" s="276"/>
      <c r="AG91" s="276"/>
      <c r="AH91" s="276"/>
      <c r="AI91" s="276"/>
      <c r="AJ91" s="276"/>
      <c r="AK91" s="276"/>
      <c r="AL91" s="276"/>
      <c r="AM91" s="276"/>
      <c r="AN91" s="276"/>
      <c r="AO91" s="276"/>
      <c r="AP91" s="276"/>
      <c r="AQ91" s="276"/>
      <c r="AR91" s="276"/>
      <c r="AS91" s="276"/>
      <c r="AT91" s="276"/>
      <c r="AU91" s="276"/>
      <c r="AV91" s="276"/>
      <c r="AW91" s="276"/>
      <c r="AX91" s="276"/>
    </row>
    <row r="92" spans="9:50" s="370" customFormat="1" x14ac:dyDescent="0.25">
      <c r="I92" s="371"/>
      <c r="U92" s="271"/>
      <c r="V92" s="276"/>
      <c r="W92" s="276"/>
      <c r="X92" s="276"/>
      <c r="Y92" s="276"/>
      <c r="Z92" s="276"/>
      <c r="AA92" s="276"/>
      <c r="AB92" s="276"/>
      <c r="AC92" s="276"/>
      <c r="AD92" s="276"/>
      <c r="AE92" s="276"/>
      <c r="AF92" s="276"/>
      <c r="AG92" s="276"/>
      <c r="AH92" s="276"/>
      <c r="AI92" s="276"/>
      <c r="AJ92" s="276"/>
      <c r="AK92" s="276"/>
      <c r="AL92" s="276"/>
      <c r="AM92" s="276"/>
      <c r="AN92" s="276"/>
      <c r="AO92" s="276"/>
      <c r="AP92" s="276"/>
      <c r="AQ92" s="276"/>
      <c r="AR92" s="276"/>
      <c r="AS92" s="276"/>
      <c r="AT92" s="276"/>
      <c r="AU92" s="276"/>
      <c r="AV92" s="276"/>
      <c r="AW92" s="276"/>
      <c r="AX92" s="276"/>
    </row>
    <row r="93" spans="9:50" s="370" customFormat="1" x14ac:dyDescent="0.25">
      <c r="I93" s="371"/>
      <c r="U93" s="271"/>
      <c r="V93" s="276"/>
      <c r="W93" s="276"/>
      <c r="X93" s="276"/>
      <c r="Y93" s="276"/>
      <c r="Z93" s="276"/>
      <c r="AA93" s="276"/>
      <c r="AB93" s="276"/>
      <c r="AC93" s="276"/>
      <c r="AD93" s="276"/>
      <c r="AE93" s="276"/>
      <c r="AF93" s="276"/>
      <c r="AG93" s="276"/>
      <c r="AH93" s="276"/>
      <c r="AI93" s="276"/>
      <c r="AJ93" s="276"/>
      <c r="AK93" s="276"/>
      <c r="AL93" s="276"/>
      <c r="AM93" s="276"/>
      <c r="AN93" s="276"/>
      <c r="AO93" s="276"/>
      <c r="AP93" s="276"/>
      <c r="AQ93" s="276"/>
      <c r="AR93" s="276"/>
      <c r="AS93" s="276"/>
      <c r="AT93" s="276"/>
      <c r="AU93" s="276"/>
      <c r="AV93" s="276"/>
      <c r="AW93" s="276"/>
      <c r="AX93" s="276"/>
    </row>
  </sheetData>
  <autoFilter ref="A14:U72" xr:uid="{00000000-0009-0000-0000-000000000000}"/>
  <mergeCells count="34">
    <mergeCell ref="AH9:BA9"/>
    <mergeCell ref="AH10:BA10"/>
    <mergeCell ref="B72:U72"/>
    <mergeCell ref="C7:U7"/>
    <mergeCell ref="AH11:BA11"/>
    <mergeCell ref="AH12:BA12"/>
    <mergeCell ref="H12:U12"/>
    <mergeCell ref="C13:F13"/>
    <mergeCell ref="I13:T13"/>
    <mergeCell ref="B12:G12"/>
    <mergeCell ref="C6:U6"/>
    <mergeCell ref="AH1:BA1"/>
    <mergeCell ref="AH3:AQ3"/>
    <mergeCell ref="AR3:BA3"/>
    <mergeCell ref="I4:U4"/>
    <mergeCell ref="C3:G3"/>
    <mergeCell ref="C4:G4"/>
    <mergeCell ref="I3:U3"/>
    <mergeCell ref="A60:A71"/>
    <mergeCell ref="B1:U1"/>
    <mergeCell ref="C9:E9"/>
    <mergeCell ref="C10:E10"/>
    <mergeCell ref="B11:G11"/>
    <mergeCell ref="H11:U11"/>
    <mergeCell ref="B9:B10"/>
    <mergeCell ref="C8:U8"/>
    <mergeCell ref="P9:T9"/>
    <mergeCell ref="I9:O9"/>
    <mergeCell ref="F9:G9"/>
    <mergeCell ref="P10:T10"/>
    <mergeCell ref="I10:O10"/>
    <mergeCell ref="F10:G10"/>
    <mergeCell ref="B2:U2"/>
    <mergeCell ref="C5:U5"/>
  </mergeCells>
  <pageMargins left="0.70866141732283472" right="0.70866141732283472" top="0.74803149606299213" bottom="0.74803149606299213" header="0.31496062992125984" footer="0.31496062992125984"/>
  <pageSetup paperSize="132" scale="31" fitToHeight="0" orientation="portrait" horizontalDpi="72" verticalDpi="72" r:id="rId1"/>
  <rowBreaks count="1" manualBreakCount="1">
    <brk id="49" max="20"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W75"/>
  <sheetViews>
    <sheetView topLeftCell="A7" zoomScale="75" zoomScaleNormal="75" workbookViewId="0">
      <pane xSplit="18630" topLeftCell="R1"/>
      <selection activeCell="N12" sqref="N12"/>
      <selection pane="topRight" activeCell="V12" sqref="V12"/>
    </sheetView>
  </sheetViews>
  <sheetFormatPr baseColWidth="10" defaultColWidth="9.140625" defaultRowHeight="12.75" x14ac:dyDescent="0.2"/>
  <cols>
    <col min="1" max="1" width="9.140625" style="9"/>
    <col min="2" max="2" width="32.42578125" style="10" customWidth="1"/>
    <col min="3" max="3" width="6" style="10" customWidth="1"/>
    <col min="4" max="4" width="3.42578125" style="10" customWidth="1"/>
    <col min="5" max="5" width="3.5703125" style="10" customWidth="1"/>
    <col min="6" max="6" width="6.7109375" style="10" customWidth="1"/>
    <col min="7" max="7" width="29.140625" style="63" customWidth="1"/>
    <col min="8" max="8" width="19.140625" style="10" customWidth="1"/>
    <col min="9" max="9" width="10.42578125" style="10" customWidth="1"/>
    <col min="10" max="10" width="15" style="10" customWidth="1"/>
    <col min="11" max="11" width="4.85546875" style="64" customWidth="1"/>
    <col min="12" max="12" width="18.85546875" style="10" customWidth="1"/>
    <col min="13" max="13" width="7.42578125" style="10" customWidth="1"/>
    <col min="14" max="14" width="13.140625" style="10" customWidth="1"/>
    <col min="15" max="15" width="4.85546875" style="10" customWidth="1"/>
    <col min="16" max="16" width="16.7109375" style="10" customWidth="1"/>
    <col min="17" max="20" width="15.42578125" style="10" customWidth="1"/>
    <col min="21" max="21" width="45.42578125" style="10" customWidth="1"/>
    <col min="22" max="22" width="159.42578125" style="10" customWidth="1"/>
    <col min="23" max="16384" width="9.140625" style="10"/>
  </cols>
  <sheetData>
    <row r="2" spans="1:23" x14ac:dyDescent="0.2">
      <c r="B2" s="437" t="s">
        <v>0</v>
      </c>
      <c r="C2" s="437"/>
      <c r="D2" s="437"/>
      <c r="E2" s="437"/>
      <c r="F2" s="437"/>
      <c r="G2" s="437"/>
      <c r="H2" s="438" t="s">
        <v>99</v>
      </c>
      <c r="I2" s="438"/>
      <c r="J2" s="438"/>
      <c r="K2" s="438"/>
      <c r="L2" s="438"/>
      <c r="M2" s="438"/>
      <c r="N2" s="438"/>
      <c r="O2" s="438"/>
      <c r="P2" s="438"/>
      <c r="Q2" s="438"/>
      <c r="R2" s="438"/>
      <c r="S2" s="438"/>
      <c r="T2" s="438"/>
      <c r="U2" s="438"/>
      <c r="V2" s="438"/>
    </row>
    <row r="3" spans="1:23" x14ac:dyDescent="0.2">
      <c r="B3" s="436" t="s">
        <v>345</v>
      </c>
      <c r="C3" s="436"/>
      <c r="D3" s="436"/>
      <c r="E3" s="436"/>
      <c r="F3" s="436"/>
      <c r="G3" s="436"/>
      <c r="H3" s="436"/>
      <c r="I3" s="436"/>
      <c r="J3" s="436"/>
      <c r="K3" s="436"/>
      <c r="L3" s="436"/>
      <c r="M3" s="436"/>
      <c r="N3" s="436"/>
      <c r="O3" s="436"/>
      <c r="P3" s="436"/>
      <c r="Q3" s="436"/>
      <c r="R3" s="436"/>
      <c r="S3" s="436"/>
      <c r="T3" s="436"/>
      <c r="U3" s="436"/>
      <c r="V3" s="436"/>
    </row>
    <row r="4" spans="1:23" x14ac:dyDescent="0.2">
      <c r="B4" s="436" t="s">
        <v>346</v>
      </c>
      <c r="C4" s="436"/>
      <c r="D4" s="436"/>
      <c r="E4" s="436"/>
      <c r="F4" s="436"/>
      <c r="G4" s="436"/>
      <c r="H4" s="436"/>
      <c r="I4" s="436"/>
      <c r="J4" s="436"/>
      <c r="K4" s="436"/>
      <c r="L4" s="436"/>
      <c r="M4" s="436"/>
      <c r="N4" s="436"/>
      <c r="O4" s="436"/>
      <c r="P4" s="436"/>
      <c r="Q4" s="436"/>
      <c r="R4" s="436"/>
      <c r="S4" s="436"/>
      <c r="T4" s="436"/>
      <c r="U4" s="436"/>
      <c r="V4" s="436"/>
    </row>
    <row r="5" spans="1:23" x14ac:dyDescent="0.2">
      <c r="B5" s="436" t="s">
        <v>169</v>
      </c>
      <c r="C5" s="436"/>
      <c r="D5" s="436"/>
      <c r="E5" s="436"/>
      <c r="F5" s="436"/>
      <c r="G5" s="436"/>
      <c r="H5" s="436"/>
      <c r="I5" s="436"/>
      <c r="J5" s="436"/>
      <c r="K5" s="436"/>
      <c r="L5" s="436"/>
      <c r="M5" s="436"/>
      <c r="N5" s="436"/>
      <c r="O5" s="436"/>
      <c r="P5" s="436"/>
      <c r="Q5" s="436"/>
      <c r="R5" s="436"/>
      <c r="S5" s="436"/>
      <c r="T5" s="436"/>
      <c r="U5" s="436"/>
      <c r="V5" s="436"/>
    </row>
    <row r="6" spans="1:23" x14ac:dyDescent="0.2">
      <c r="B6" s="436" t="s">
        <v>170</v>
      </c>
      <c r="C6" s="436"/>
      <c r="D6" s="436"/>
      <c r="E6" s="436"/>
      <c r="F6" s="436"/>
      <c r="G6" s="436"/>
      <c r="H6" s="436"/>
      <c r="I6" s="436"/>
      <c r="J6" s="436"/>
      <c r="K6" s="436"/>
      <c r="L6" s="436"/>
      <c r="M6" s="436"/>
      <c r="N6" s="436"/>
      <c r="O6" s="436"/>
      <c r="P6" s="436"/>
      <c r="Q6" s="436"/>
      <c r="R6" s="436"/>
      <c r="S6" s="436"/>
      <c r="T6" s="436"/>
      <c r="U6" s="436"/>
      <c r="V6" s="436"/>
    </row>
    <row r="7" spans="1:23" x14ac:dyDescent="0.2">
      <c r="B7" s="426" t="s">
        <v>1</v>
      </c>
      <c r="C7" s="427" t="s">
        <v>2</v>
      </c>
      <c r="D7" s="427"/>
      <c r="E7" s="427"/>
      <c r="F7" s="427"/>
      <c r="G7" s="428" t="s">
        <v>6</v>
      </c>
      <c r="H7" s="429" t="s">
        <v>100</v>
      </c>
      <c r="I7" s="101"/>
      <c r="J7" s="431" t="s">
        <v>101</v>
      </c>
      <c r="K7" s="431"/>
      <c r="L7" s="431"/>
      <c r="M7" s="431"/>
      <c r="N7" s="431"/>
      <c r="O7" s="431"/>
      <c r="P7" s="431"/>
      <c r="Q7" s="430" t="s">
        <v>102</v>
      </c>
      <c r="R7" s="430" t="s">
        <v>103</v>
      </c>
      <c r="S7" s="430"/>
      <c r="T7" s="430"/>
      <c r="U7" s="430" t="s">
        <v>104</v>
      </c>
      <c r="V7" s="430" t="s">
        <v>105</v>
      </c>
    </row>
    <row r="8" spans="1:23" ht="71.25" x14ac:dyDescent="0.2">
      <c r="B8" s="426"/>
      <c r="C8" s="11" t="s">
        <v>7</v>
      </c>
      <c r="D8" s="11" t="s">
        <v>8</v>
      </c>
      <c r="E8" s="11" t="s">
        <v>9</v>
      </c>
      <c r="F8" s="11" t="s">
        <v>10</v>
      </c>
      <c r="G8" s="428"/>
      <c r="H8" s="429"/>
      <c r="I8" s="12" t="s">
        <v>106</v>
      </c>
      <c r="J8" s="101" t="s">
        <v>107</v>
      </c>
      <c r="K8" s="12" t="s">
        <v>106</v>
      </c>
      <c r="L8" s="101" t="s">
        <v>108</v>
      </c>
      <c r="M8" s="101" t="s">
        <v>106</v>
      </c>
      <c r="N8" s="101" t="s">
        <v>109</v>
      </c>
      <c r="O8" s="101" t="s">
        <v>106</v>
      </c>
      <c r="P8" s="101" t="s">
        <v>110</v>
      </c>
      <c r="Q8" s="430"/>
      <c r="R8" s="99" t="s">
        <v>111</v>
      </c>
      <c r="S8" s="100" t="s">
        <v>112</v>
      </c>
      <c r="T8" s="100" t="s">
        <v>113</v>
      </c>
      <c r="U8" s="430"/>
      <c r="V8" s="430"/>
    </row>
    <row r="9" spans="1:23" s="19" customFormat="1" ht="25.5" x14ac:dyDescent="0.2">
      <c r="A9" s="13" t="s">
        <v>23</v>
      </c>
      <c r="B9" s="8" t="s">
        <v>24</v>
      </c>
      <c r="C9" s="14"/>
      <c r="D9" s="14"/>
      <c r="E9" s="14"/>
      <c r="F9" s="14"/>
      <c r="G9" s="15"/>
      <c r="H9" s="16"/>
      <c r="I9" s="17"/>
      <c r="J9" s="17"/>
      <c r="K9" s="12"/>
      <c r="L9" s="17"/>
      <c r="M9" s="17"/>
      <c r="N9" s="17"/>
      <c r="O9" s="17"/>
      <c r="P9" s="17"/>
      <c r="Q9" s="18"/>
      <c r="R9" s="18"/>
      <c r="S9" s="18"/>
      <c r="T9" s="18"/>
      <c r="U9" s="18"/>
      <c r="V9" s="18"/>
      <c r="W9" s="18"/>
    </row>
    <row r="10" spans="1:23" ht="38.25" x14ac:dyDescent="0.2">
      <c r="A10" s="20">
        <v>1</v>
      </c>
      <c r="B10" s="21" t="s">
        <v>331</v>
      </c>
      <c r="C10" s="14"/>
      <c r="D10" s="14"/>
      <c r="E10" s="14" t="s">
        <v>25</v>
      </c>
      <c r="F10" s="14"/>
      <c r="G10" s="22" t="s">
        <v>347</v>
      </c>
      <c r="H10" s="23">
        <v>42277</v>
      </c>
      <c r="I10" s="24"/>
      <c r="J10" s="24"/>
      <c r="K10" s="25"/>
      <c r="L10" s="24"/>
      <c r="M10" s="26"/>
      <c r="N10" s="24"/>
      <c r="O10" s="24"/>
      <c r="P10" s="24"/>
      <c r="Q10" s="27"/>
      <c r="R10" s="27"/>
      <c r="S10" s="27"/>
      <c r="T10" s="27"/>
      <c r="U10" s="27"/>
      <c r="V10" s="27"/>
      <c r="W10" s="28"/>
    </row>
    <row r="11" spans="1:23" ht="402" customHeight="1" x14ac:dyDescent="0.2">
      <c r="A11" s="29">
        <v>2</v>
      </c>
      <c r="B11" s="30" t="s">
        <v>27</v>
      </c>
      <c r="C11" s="14"/>
      <c r="D11" s="14"/>
      <c r="E11" s="14" t="s">
        <v>25</v>
      </c>
      <c r="F11" s="14"/>
      <c r="G11" s="31" t="s">
        <v>348</v>
      </c>
      <c r="H11" s="32">
        <v>42124</v>
      </c>
      <c r="I11" s="103">
        <f>+Q11-H11</f>
        <v>64</v>
      </c>
      <c r="J11" s="33">
        <v>42067</v>
      </c>
      <c r="K11" s="103">
        <f>+L11-J11</f>
        <v>110</v>
      </c>
      <c r="L11" s="33">
        <v>42177</v>
      </c>
      <c r="M11" s="34">
        <f>+N11-L11</f>
        <v>11</v>
      </c>
      <c r="N11" s="33">
        <v>42188</v>
      </c>
      <c r="O11" s="33"/>
      <c r="P11" s="33">
        <v>42228</v>
      </c>
      <c r="Q11" s="35">
        <f>+N11</f>
        <v>42188</v>
      </c>
      <c r="R11" s="36" t="s">
        <v>25</v>
      </c>
      <c r="S11" s="36"/>
      <c r="T11" s="36"/>
      <c r="U11" s="81" t="s">
        <v>114</v>
      </c>
      <c r="V11" s="65" t="s">
        <v>115</v>
      </c>
    </row>
    <row r="12" spans="1:23" s="9" customFormat="1" ht="86.25" customHeight="1" x14ac:dyDescent="0.25">
      <c r="A12" s="20">
        <v>3</v>
      </c>
      <c r="B12" s="37" t="s">
        <v>29</v>
      </c>
      <c r="C12" s="14"/>
      <c r="D12" s="14"/>
      <c r="E12" s="14" t="s">
        <v>25</v>
      </c>
      <c r="F12" s="14"/>
      <c r="G12" s="22" t="s">
        <v>347</v>
      </c>
      <c r="H12" s="38">
        <v>42185</v>
      </c>
      <c r="I12" s="103">
        <f>+Q12-H12</f>
        <v>17</v>
      </c>
      <c r="J12" s="102">
        <v>42143</v>
      </c>
      <c r="K12" s="103">
        <f>+L12-J12</f>
        <v>59</v>
      </c>
      <c r="L12" s="102">
        <v>42202</v>
      </c>
      <c r="M12" s="103">
        <v>0</v>
      </c>
      <c r="N12" s="102"/>
      <c r="O12" s="102"/>
      <c r="P12" s="102"/>
      <c r="Q12" s="35">
        <f t="shared" ref="Q12" si="0">+L12</f>
        <v>42202</v>
      </c>
      <c r="R12" s="36"/>
      <c r="S12" s="36"/>
      <c r="T12" s="36"/>
      <c r="U12" s="79" t="s">
        <v>116</v>
      </c>
      <c r="V12" s="40" t="s">
        <v>117</v>
      </c>
      <c r="W12" s="41"/>
    </row>
    <row r="13" spans="1:23" ht="25.5" x14ac:dyDescent="0.2">
      <c r="A13" s="20">
        <v>4</v>
      </c>
      <c r="B13" s="21" t="s">
        <v>349</v>
      </c>
      <c r="C13" s="14"/>
      <c r="D13" s="14"/>
      <c r="E13" s="14" t="s">
        <v>25</v>
      </c>
      <c r="F13" s="14"/>
      <c r="G13" s="22" t="s">
        <v>347</v>
      </c>
      <c r="H13" s="23">
        <v>42277</v>
      </c>
      <c r="I13" s="103"/>
      <c r="J13" s="33"/>
      <c r="K13" s="103">
        <f t="shared" ref="K13:K34" si="1">+L13-J13</f>
        <v>0</v>
      </c>
      <c r="L13" s="33"/>
      <c r="M13" s="34">
        <f t="shared" ref="M13:M35" si="2">+N13-L13</f>
        <v>0</v>
      </c>
      <c r="N13" s="33"/>
      <c r="O13" s="33"/>
      <c r="P13" s="33"/>
      <c r="Q13" s="35"/>
      <c r="R13" s="36"/>
      <c r="S13" s="36"/>
      <c r="T13" s="36"/>
      <c r="U13" s="35"/>
      <c r="V13" s="35"/>
      <c r="W13" s="42"/>
    </row>
    <row r="14" spans="1:23" ht="178.5" x14ac:dyDescent="0.2">
      <c r="A14" s="20">
        <v>5</v>
      </c>
      <c r="B14" s="43" t="s">
        <v>32</v>
      </c>
      <c r="C14" s="14"/>
      <c r="D14" s="14"/>
      <c r="E14" s="14" t="s">
        <v>25</v>
      </c>
      <c r="F14" s="14"/>
      <c r="G14" s="31" t="s">
        <v>348</v>
      </c>
      <c r="H14" s="32">
        <v>42124</v>
      </c>
      <c r="I14" s="103">
        <f>+Q14-H14</f>
        <v>34</v>
      </c>
      <c r="J14" s="33">
        <v>42104</v>
      </c>
      <c r="K14" s="103">
        <f t="shared" si="1"/>
        <v>40</v>
      </c>
      <c r="L14" s="33">
        <v>42144</v>
      </c>
      <c r="M14" s="34">
        <f t="shared" si="2"/>
        <v>14</v>
      </c>
      <c r="N14" s="33">
        <v>42158</v>
      </c>
      <c r="O14" s="33"/>
      <c r="P14" s="33">
        <v>42187</v>
      </c>
      <c r="Q14" s="35">
        <f>+N14</f>
        <v>42158</v>
      </c>
      <c r="R14" s="36" t="s">
        <v>25</v>
      </c>
      <c r="S14" s="36"/>
      <c r="T14" s="36"/>
      <c r="U14" s="79" t="s">
        <v>116</v>
      </c>
      <c r="V14" s="40" t="s">
        <v>118</v>
      </c>
      <c r="W14" s="41"/>
    </row>
    <row r="15" spans="1:23" ht="154.5" customHeight="1" x14ac:dyDescent="0.2">
      <c r="A15" s="20">
        <v>6</v>
      </c>
      <c r="B15" s="43" t="s">
        <v>350</v>
      </c>
      <c r="C15" s="14"/>
      <c r="D15" s="14"/>
      <c r="E15" s="14" t="s">
        <v>25</v>
      </c>
      <c r="F15" s="14"/>
      <c r="G15" s="31" t="s">
        <v>347</v>
      </c>
      <c r="H15" s="32">
        <v>42154</v>
      </c>
      <c r="I15" s="103">
        <f>+Q15-H15</f>
        <v>20</v>
      </c>
      <c r="J15" s="33">
        <v>42067</v>
      </c>
      <c r="K15" s="103">
        <f t="shared" si="1"/>
        <v>89</v>
      </c>
      <c r="L15" s="33">
        <v>42156</v>
      </c>
      <c r="M15" s="34">
        <f t="shared" si="2"/>
        <v>18</v>
      </c>
      <c r="N15" s="33">
        <v>42174</v>
      </c>
      <c r="O15" s="33"/>
      <c r="P15" s="33"/>
      <c r="Q15" s="35">
        <f>+N15</f>
        <v>42174</v>
      </c>
      <c r="R15" s="36"/>
      <c r="S15" s="36"/>
      <c r="T15" s="36" t="s">
        <v>25</v>
      </c>
      <c r="U15" s="79" t="s">
        <v>116</v>
      </c>
      <c r="V15" s="44" t="s">
        <v>119</v>
      </c>
      <c r="W15" s="45"/>
    </row>
    <row r="16" spans="1:23" ht="25.5" x14ac:dyDescent="0.2">
      <c r="A16" s="20">
        <v>7</v>
      </c>
      <c r="B16" s="21" t="s">
        <v>351</v>
      </c>
      <c r="C16" s="14"/>
      <c r="D16" s="14" t="s">
        <v>25</v>
      </c>
      <c r="E16" s="14"/>
      <c r="F16" s="14"/>
      <c r="G16" s="22" t="s">
        <v>352</v>
      </c>
      <c r="H16" s="23">
        <v>42307</v>
      </c>
      <c r="I16" s="103"/>
      <c r="J16" s="33"/>
      <c r="K16" s="103">
        <f t="shared" si="1"/>
        <v>0</v>
      </c>
      <c r="L16" s="33"/>
      <c r="M16" s="34">
        <f t="shared" si="2"/>
        <v>0</v>
      </c>
      <c r="N16" s="33"/>
      <c r="O16" s="33"/>
      <c r="P16" s="33"/>
      <c r="Q16" s="35"/>
      <c r="R16" s="36"/>
      <c r="S16" s="36"/>
      <c r="T16" s="36"/>
      <c r="U16" s="35"/>
      <c r="V16" s="35"/>
      <c r="W16" s="42"/>
    </row>
    <row r="17" spans="1:23" ht="63.75" x14ac:dyDescent="0.2">
      <c r="A17" s="20">
        <v>8</v>
      </c>
      <c r="B17" s="21" t="s">
        <v>36</v>
      </c>
      <c r="C17" s="14"/>
      <c r="D17" s="14" t="s">
        <v>25</v>
      </c>
      <c r="E17" s="14"/>
      <c r="F17" s="14"/>
      <c r="G17" s="22" t="s">
        <v>352</v>
      </c>
      <c r="H17" s="23">
        <v>42338</v>
      </c>
      <c r="I17" s="103"/>
      <c r="J17" s="33"/>
      <c r="K17" s="103">
        <f t="shared" si="1"/>
        <v>0</v>
      </c>
      <c r="L17" s="33"/>
      <c r="M17" s="34">
        <f t="shared" si="2"/>
        <v>0</v>
      </c>
      <c r="N17" s="33"/>
      <c r="O17" s="33"/>
      <c r="P17" s="33"/>
      <c r="Q17" s="35"/>
      <c r="R17" s="36"/>
      <c r="S17" s="36"/>
      <c r="T17" s="36"/>
      <c r="U17" s="35"/>
      <c r="V17" s="35"/>
      <c r="W17" s="42"/>
    </row>
    <row r="18" spans="1:23" ht="25.5" x14ac:dyDescent="0.2">
      <c r="A18" s="20">
        <v>9</v>
      </c>
      <c r="B18" s="46" t="s">
        <v>181</v>
      </c>
      <c r="C18" s="14"/>
      <c r="D18" s="14"/>
      <c r="E18" s="14" t="s">
        <v>25</v>
      </c>
      <c r="F18" s="14"/>
      <c r="G18" s="22" t="s">
        <v>348</v>
      </c>
      <c r="H18" s="23">
        <v>42215</v>
      </c>
      <c r="I18" s="103"/>
      <c r="J18" s="33">
        <v>42917</v>
      </c>
      <c r="K18" s="103">
        <v>0</v>
      </c>
      <c r="L18" s="33"/>
      <c r="M18" s="34">
        <f t="shared" si="2"/>
        <v>0</v>
      </c>
      <c r="N18" s="33"/>
      <c r="O18" s="33"/>
      <c r="P18" s="33"/>
      <c r="Q18" s="35"/>
      <c r="R18" s="36"/>
      <c r="S18" s="36"/>
      <c r="T18" s="36"/>
      <c r="U18" s="79" t="s">
        <v>120</v>
      </c>
      <c r="V18" s="47" t="s">
        <v>121</v>
      </c>
      <c r="W18" s="42"/>
    </row>
    <row r="19" spans="1:23" ht="25.5" x14ac:dyDescent="0.2">
      <c r="A19" s="20">
        <v>10</v>
      </c>
      <c r="B19" s="21" t="s">
        <v>38</v>
      </c>
      <c r="C19" s="14"/>
      <c r="D19" s="14"/>
      <c r="E19" s="14" t="s">
        <v>25</v>
      </c>
      <c r="F19" s="14"/>
      <c r="G19" s="22" t="s">
        <v>348</v>
      </c>
      <c r="H19" s="23">
        <v>42246</v>
      </c>
      <c r="I19" s="103"/>
      <c r="J19" s="33">
        <v>42228</v>
      </c>
      <c r="K19" s="103">
        <v>0</v>
      </c>
      <c r="L19" s="33"/>
      <c r="M19" s="34">
        <f t="shared" si="2"/>
        <v>0</v>
      </c>
      <c r="N19" s="33"/>
      <c r="O19" s="33"/>
      <c r="P19" s="33"/>
      <c r="Q19" s="35"/>
      <c r="R19" s="36"/>
      <c r="S19" s="36"/>
      <c r="T19" s="36"/>
      <c r="U19" s="35"/>
      <c r="V19" s="35"/>
      <c r="W19" s="42"/>
    </row>
    <row r="20" spans="1:23" ht="79.5" customHeight="1" x14ac:dyDescent="0.2">
      <c r="A20" s="20" t="e">
        <f>+PAA!#REF!</f>
        <v>#REF!</v>
      </c>
      <c r="B20" s="43" t="s">
        <v>353</v>
      </c>
      <c r="C20" s="14"/>
      <c r="D20" s="14"/>
      <c r="E20" s="14" t="s">
        <v>25</v>
      </c>
      <c r="F20" s="14"/>
      <c r="G20" s="31" t="s">
        <v>354</v>
      </c>
      <c r="H20" s="32">
        <v>42124</v>
      </c>
      <c r="I20" s="434">
        <f>+Q20-H20</f>
        <v>91</v>
      </c>
      <c r="J20" s="432">
        <v>42069</v>
      </c>
      <c r="K20" s="434">
        <f t="shared" si="1"/>
        <v>89</v>
      </c>
      <c r="L20" s="432">
        <v>42158</v>
      </c>
      <c r="M20" s="434">
        <v>0</v>
      </c>
      <c r="N20" s="433">
        <v>42215</v>
      </c>
      <c r="O20" s="439"/>
      <c r="P20" s="433"/>
      <c r="Q20" s="435">
        <f>+N20</f>
        <v>42215</v>
      </c>
      <c r="R20" s="441"/>
      <c r="S20" s="441"/>
      <c r="T20" s="441" t="s">
        <v>25</v>
      </c>
      <c r="U20" s="443" t="s">
        <v>120</v>
      </c>
      <c r="V20" s="31" t="s">
        <v>122</v>
      </c>
      <c r="W20" s="42"/>
    </row>
    <row r="21" spans="1:23" ht="55.5" customHeight="1" x14ac:dyDescent="0.2">
      <c r="A21" s="20">
        <v>12</v>
      </c>
      <c r="B21" s="46" t="s">
        <v>355</v>
      </c>
      <c r="C21" s="14"/>
      <c r="D21" s="14"/>
      <c r="E21" s="14" t="s">
        <v>25</v>
      </c>
      <c r="F21" s="14"/>
      <c r="G21" s="31" t="s">
        <v>354</v>
      </c>
      <c r="H21" s="32">
        <v>42215</v>
      </c>
      <c r="I21" s="434"/>
      <c r="J21" s="432"/>
      <c r="K21" s="434"/>
      <c r="L21" s="432"/>
      <c r="M21" s="434"/>
      <c r="N21" s="433"/>
      <c r="O21" s="440"/>
      <c r="P21" s="433"/>
      <c r="Q21" s="435"/>
      <c r="R21" s="442"/>
      <c r="S21" s="442"/>
      <c r="T21" s="442"/>
      <c r="U21" s="444"/>
      <c r="V21" s="31" t="s">
        <v>123</v>
      </c>
      <c r="W21" s="42"/>
    </row>
    <row r="22" spans="1:23" ht="63.75" x14ac:dyDescent="0.2">
      <c r="A22" s="20">
        <v>13</v>
      </c>
      <c r="B22" s="43" t="s">
        <v>356</v>
      </c>
      <c r="C22" s="14"/>
      <c r="D22" s="14" t="s">
        <v>25</v>
      </c>
      <c r="E22" s="14"/>
      <c r="F22" s="14"/>
      <c r="G22" s="31" t="s">
        <v>352</v>
      </c>
      <c r="H22" s="32">
        <v>42124</v>
      </c>
      <c r="I22" s="103">
        <f>+Q22-H22</f>
        <v>76</v>
      </c>
      <c r="J22" s="33">
        <v>42052</v>
      </c>
      <c r="K22" s="103">
        <f t="shared" si="1"/>
        <v>113</v>
      </c>
      <c r="L22" s="33">
        <v>42165</v>
      </c>
      <c r="M22" s="34">
        <f>+N22-L22</f>
        <v>35</v>
      </c>
      <c r="N22" s="33">
        <v>42200</v>
      </c>
      <c r="O22" s="33"/>
      <c r="P22" s="33"/>
      <c r="Q22" s="35">
        <f>+N22</f>
        <v>42200</v>
      </c>
      <c r="R22" s="36"/>
      <c r="S22" s="36"/>
      <c r="T22" s="36" t="s">
        <v>25</v>
      </c>
      <c r="U22" s="79" t="s">
        <v>120</v>
      </c>
      <c r="V22" s="54" t="s">
        <v>124</v>
      </c>
      <c r="W22" s="48"/>
    </row>
    <row r="23" spans="1:23" ht="25.5" x14ac:dyDescent="0.2">
      <c r="A23" s="20">
        <v>14</v>
      </c>
      <c r="B23" s="21" t="s">
        <v>42</v>
      </c>
      <c r="C23" s="14"/>
      <c r="D23" s="14"/>
      <c r="E23" s="14" t="s">
        <v>25</v>
      </c>
      <c r="F23" s="14"/>
      <c r="G23" s="22" t="s">
        <v>348</v>
      </c>
      <c r="H23" s="23">
        <v>42277</v>
      </c>
      <c r="I23" s="103"/>
      <c r="J23" s="33"/>
      <c r="K23" s="103">
        <f t="shared" si="1"/>
        <v>0</v>
      </c>
      <c r="L23" s="33"/>
      <c r="M23" s="34">
        <f t="shared" si="2"/>
        <v>0</v>
      </c>
      <c r="N23" s="33"/>
      <c r="O23" s="33"/>
      <c r="P23" s="33"/>
      <c r="Q23" s="35"/>
      <c r="R23" s="36"/>
      <c r="S23" s="36"/>
      <c r="T23" s="36"/>
      <c r="U23" s="35"/>
      <c r="V23" s="35"/>
      <c r="W23" s="28"/>
    </row>
    <row r="24" spans="1:23" ht="25.5" x14ac:dyDescent="0.2">
      <c r="A24" s="20">
        <v>15</v>
      </c>
      <c r="B24" s="46" t="s">
        <v>44</v>
      </c>
      <c r="C24" s="14"/>
      <c r="D24" s="14"/>
      <c r="E24" s="14" t="s">
        <v>25</v>
      </c>
      <c r="F24" s="14"/>
      <c r="G24" s="22" t="s">
        <v>357</v>
      </c>
      <c r="H24" s="23">
        <v>42277</v>
      </c>
      <c r="I24" s="103">
        <f>+H24-N24</f>
        <v>131</v>
      </c>
      <c r="J24" s="33">
        <v>42129</v>
      </c>
      <c r="K24" s="103"/>
      <c r="L24" s="33"/>
      <c r="M24" s="34">
        <v>0</v>
      </c>
      <c r="N24" s="33">
        <v>42146</v>
      </c>
      <c r="O24" s="33"/>
      <c r="P24" s="33"/>
      <c r="Q24" s="35"/>
      <c r="R24" s="36" t="s">
        <v>25</v>
      </c>
      <c r="S24" s="36"/>
      <c r="T24" s="36"/>
      <c r="U24" s="80" t="s">
        <v>125</v>
      </c>
      <c r="V24" s="78" t="s">
        <v>126</v>
      </c>
      <c r="W24" s="42"/>
    </row>
    <row r="25" spans="1:23" ht="140.25" x14ac:dyDescent="0.2">
      <c r="A25" s="20">
        <v>16</v>
      </c>
      <c r="B25" s="49" t="s">
        <v>46</v>
      </c>
      <c r="C25" s="14"/>
      <c r="D25" s="14"/>
      <c r="E25" s="14" t="s">
        <v>25</v>
      </c>
      <c r="F25" s="14"/>
      <c r="G25" s="31" t="s">
        <v>348</v>
      </c>
      <c r="H25" s="32">
        <v>42185</v>
      </c>
      <c r="I25" s="103">
        <f>+Q25-H25</f>
        <v>31</v>
      </c>
      <c r="J25" s="33">
        <v>42129</v>
      </c>
      <c r="K25" s="103">
        <f>+L25-J25</f>
        <v>58</v>
      </c>
      <c r="L25" s="33">
        <v>42187</v>
      </c>
      <c r="M25" s="34">
        <v>0</v>
      </c>
      <c r="N25" s="33">
        <v>42216</v>
      </c>
      <c r="O25" s="33"/>
      <c r="P25" s="33"/>
      <c r="Q25" s="35">
        <f>+N25</f>
        <v>42216</v>
      </c>
      <c r="R25" s="36"/>
      <c r="S25" s="36"/>
      <c r="T25" s="36" t="s">
        <v>25</v>
      </c>
      <c r="U25" s="80" t="s">
        <v>127</v>
      </c>
      <c r="V25" s="51" t="s">
        <v>128</v>
      </c>
    </row>
    <row r="26" spans="1:23" ht="25.5" x14ac:dyDescent="0.2">
      <c r="A26" s="20">
        <v>17</v>
      </c>
      <c r="B26" s="46" t="s">
        <v>358</v>
      </c>
      <c r="C26" s="14"/>
      <c r="D26" s="14"/>
      <c r="E26" s="14" t="s">
        <v>25</v>
      </c>
      <c r="F26" s="14"/>
      <c r="G26" s="22" t="s">
        <v>348</v>
      </c>
      <c r="H26" s="23">
        <v>42215</v>
      </c>
      <c r="I26" s="103"/>
      <c r="J26" s="33">
        <v>42160</v>
      </c>
      <c r="K26" s="103"/>
      <c r="L26" s="33"/>
      <c r="M26" s="34">
        <f t="shared" si="2"/>
        <v>0</v>
      </c>
      <c r="N26" s="33"/>
      <c r="O26" s="33"/>
      <c r="P26" s="33"/>
      <c r="Q26" s="35"/>
      <c r="R26" s="36"/>
      <c r="S26" s="36"/>
      <c r="T26" s="36"/>
      <c r="U26" s="80" t="s">
        <v>129</v>
      </c>
      <c r="V26" s="32" t="s">
        <v>130</v>
      </c>
      <c r="W26" s="42"/>
    </row>
    <row r="27" spans="1:23" ht="25.5" x14ac:dyDescent="0.2">
      <c r="A27" s="20">
        <v>18</v>
      </c>
      <c r="B27" s="21" t="s">
        <v>49</v>
      </c>
      <c r="C27" s="14"/>
      <c r="D27" s="14"/>
      <c r="E27" s="14" t="s">
        <v>25</v>
      </c>
      <c r="F27" s="14"/>
      <c r="G27" s="22" t="s">
        <v>348</v>
      </c>
      <c r="H27" s="23">
        <v>42338</v>
      </c>
      <c r="I27" s="103"/>
      <c r="J27" s="33"/>
      <c r="K27" s="103">
        <f t="shared" si="1"/>
        <v>0</v>
      </c>
      <c r="L27" s="33"/>
      <c r="M27" s="34">
        <f t="shared" si="2"/>
        <v>0</v>
      </c>
      <c r="N27" s="33"/>
      <c r="O27" s="33"/>
      <c r="P27" s="33"/>
      <c r="Q27" s="35"/>
      <c r="R27" s="36"/>
      <c r="S27" s="36"/>
      <c r="T27" s="36"/>
      <c r="U27" s="35"/>
      <c r="V27" s="35"/>
      <c r="W27" s="42"/>
    </row>
    <row r="28" spans="1:23" ht="25.5" x14ac:dyDescent="0.2">
      <c r="A28" s="20">
        <v>19</v>
      </c>
      <c r="B28" s="43" t="s">
        <v>359</v>
      </c>
      <c r="C28" s="14"/>
      <c r="D28" s="14"/>
      <c r="E28" s="14" t="s">
        <v>25</v>
      </c>
      <c r="F28" s="14"/>
      <c r="G28" s="22" t="s">
        <v>360</v>
      </c>
      <c r="H28" s="23">
        <v>42185</v>
      </c>
      <c r="I28" s="103"/>
      <c r="J28" s="33">
        <v>42145</v>
      </c>
      <c r="K28" s="103"/>
      <c r="L28" s="33"/>
      <c r="M28" s="34">
        <f t="shared" si="2"/>
        <v>0</v>
      </c>
      <c r="N28" s="33"/>
      <c r="O28" s="33"/>
      <c r="P28" s="33"/>
      <c r="Q28" s="35"/>
      <c r="R28" s="36"/>
      <c r="S28" s="36"/>
      <c r="T28" s="36"/>
      <c r="U28" s="80" t="s">
        <v>129</v>
      </c>
      <c r="V28" s="32" t="s">
        <v>131</v>
      </c>
      <c r="W28" s="42"/>
    </row>
    <row r="29" spans="1:23" ht="38.25" x14ac:dyDescent="0.2">
      <c r="A29" s="20">
        <v>20</v>
      </c>
      <c r="B29" s="46" t="s">
        <v>52</v>
      </c>
      <c r="C29" s="14"/>
      <c r="D29" s="14"/>
      <c r="E29" s="14"/>
      <c r="F29" s="14" t="s">
        <v>25</v>
      </c>
      <c r="G29" s="22" t="s">
        <v>354</v>
      </c>
      <c r="H29" s="23">
        <v>42124</v>
      </c>
      <c r="I29" s="103">
        <f>+H29-N29</f>
        <v>0</v>
      </c>
      <c r="J29" s="33"/>
      <c r="K29" s="103">
        <f t="shared" si="1"/>
        <v>0</v>
      </c>
      <c r="L29" s="33"/>
      <c r="M29" s="34">
        <v>0</v>
      </c>
      <c r="N29" s="33">
        <v>42124</v>
      </c>
      <c r="O29" s="33"/>
      <c r="P29" s="33">
        <v>42213</v>
      </c>
      <c r="Q29" s="35"/>
      <c r="R29" s="36" t="s">
        <v>25</v>
      </c>
      <c r="S29" s="36"/>
      <c r="T29" s="36"/>
      <c r="U29" s="79" t="s">
        <v>132</v>
      </c>
      <c r="V29" s="54" t="s">
        <v>133</v>
      </c>
      <c r="W29" s="42"/>
    </row>
    <row r="30" spans="1:23" ht="76.5" x14ac:dyDescent="0.2">
      <c r="A30" s="20">
        <v>21</v>
      </c>
      <c r="B30" s="21" t="s">
        <v>54</v>
      </c>
      <c r="C30" s="14"/>
      <c r="D30" s="14"/>
      <c r="E30" s="14"/>
      <c r="F30" s="14" t="s">
        <v>25</v>
      </c>
      <c r="G30" s="22" t="s">
        <v>354</v>
      </c>
      <c r="H30" s="23">
        <v>42215</v>
      </c>
      <c r="I30" s="103">
        <f>+Q30-H30</f>
        <v>-2</v>
      </c>
      <c r="J30" s="33"/>
      <c r="K30" s="103">
        <f t="shared" si="1"/>
        <v>0</v>
      </c>
      <c r="L30" s="33"/>
      <c r="M30" s="34">
        <f t="shared" si="2"/>
        <v>0</v>
      </c>
      <c r="N30" s="33"/>
      <c r="O30" s="33"/>
      <c r="P30" s="33">
        <v>42213</v>
      </c>
      <c r="Q30" s="35">
        <f>+P30</f>
        <v>42213</v>
      </c>
      <c r="R30" s="36" t="s">
        <v>25</v>
      </c>
      <c r="S30" s="36"/>
      <c r="T30" s="36"/>
      <c r="U30" s="79" t="s">
        <v>132</v>
      </c>
      <c r="V30" s="54" t="s">
        <v>134</v>
      </c>
      <c r="W30" s="42"/>
    </row>
    <row r="31" spans="1:23" x14ac:dyDescent="0.2">
      <c r="A31" s="20">
        <v>22</v>
      </c>
      <c r="B31" s="21" t="s">
        <v>55</v>
      </c>
      <c r="C31" s="14"/>
      <c r="D31" s="14"/>
      <c r="E31" s="14"/>
      <c r="F31" s="14" t="s">
        <v>25</v>
      </c>
      <c r="G31" s="22" t="s">
        <v>354</v>
      </c>
      <c r="H31" s="23">
        <v>42307</v>
      </c>
      <c r="I31" s="103"/>
      <c r="J31" s="33"/>
      <c r="K31" s="103">
        <f t="shared" si="1"/>
        <v>0</v>
      </c>
      <c r="L31" s="33"/>
      <c r="M31" s="34">
        <f t="shared" si="2"/>
        <v>0</v>
      </c>
      <c r="N31" s="33"/>
      <c r="O31" s="33"/>
      <c r="P31" s="33"/>
      <c r="Q31" s="35"/>
      <c r="R31" s="36"/>
      <c r="S31" s="36"/>
      <c r="T31" s="36"/>
      <c r="U31" s="35"/>
      <c r="V31" s="35"/>
      <c r="W31" s="42"/>
    </row>
    <row r="32" spans="1:23" x14ac:dyDescent="0.2">
      <c r="A32" s="68">
        <v>0</v>
      </c>
      <c r="B32" s="52" t="s">
        <v>56</v>
      </c>
      <c r="C32" s="69"/>
      <c r="D32" s="69"/>
      <c r="E32" s="69"/>
      <c r="F32" s="69"/>
      <c r="G32" s="70"/>
      <c r="H32" s="71"/>
      <c r="I32" s="72"/>
      <c r="J32" s="73"/>
      <c r="K32" s="72"/>
      <c r="L32" s="73"/>
      <c r="M32" s="74"/>
      <c r="N32" s="73"/>
      <c r="O32" s="73"/>
      <c r="P32" s="73"/>
      <c r="Q32" s="73"/>
      <c r="R32" s="75"/>
      <c r="S32" s="75"/>
      <c r="T32" s="75"/>
      <c r="U32" s="73"/>
      <c r="V32" s="73"/>
      <c r="W32" s="76"/>
    </row>
    <row r="33" spans="1:23" ht="63.75" customHeight="1" x14ac:dyDescent="0.2">
      <c r="A33" s="20">
        <v>23</v>
      </c>
      <c r="B33" s="43" t="s">
        <v>57</v>
      </c>
      <c r="C33" s="14"/>
      <c r="D33" s="14" t="s">
        <v>25</v>
      </c>
      <c r="E33" s="14"/>
      <c r="F33" s="14"/>
      <c r="G33" s="22" t="s">
        <v>361</v>
      </c>
      <c r="H33" s="23">
        <v>42124</v>
      </c>
      <c r="I33" s="103"/>
      <c r="J33" s="33">
        <v>42171</v>
      </c>
      <c r="K33" s="103"/>
      <c r="L33" s="33">
        <v>42215</v>
      </c>
      <c r="M33" s="34">
        <v>0</v>
      </c>
      <c r="N33" s="33"/>
      <c r="O33" s="33"/>
      <c r="P33" s="33"/>
      <c r="Q33" s="35"/>
      <c r="R33" s="36"/>
      <c r="S33" s="36"/>
      <c r="T33" s="36"/>
      <c r="U33" s="80" t="s">
        <v>129</v>
      </c>
      <c r="V33" s="53" t="s">
        <v>135</v>
      </c>
      <c r="W33" s="42"/>
    </row>
    <row r="34" spans="1:23" ht="25.5" x14ac:dyDescent="0.2">
      <c r="A34" s="20">
        <v>24</v>
      </c>
      <c r="B34" s="21" t="s">
        <v>362</v>
      </c>
      <c r="C34" s="14"/>
      <c r="D34" s="14"/>
      <c r="E34" s="14" t="s">
        <v>25</v>
      </c>
      <c r="F34" s="14"/>
      <c r="G34" s="22" t="s">
        <v>363</v>
      </c>
      <c r="H34" s="23">
        <v>42277</v>
      </c>
      <c r="I34" s="103"/>
      <c r="J34" s="33"/>
      <c r="K34" s="103">
        <f t="shared" si="1"/>
        <v>0</v>
      </c>
      <c r="L34" s="33"/>
      <c r="M34" s="34">
        <f t="shared" si="2"/>
        <v>0</v>
      </c>
      <c r="N34" s="33"/>
      <c r="O34" s="33"/>
      <c r="P34" s="33"/>
      <c r="Q34" s="35"/>
      <c r="R34" s="36"/>
      <c r="S34" s="36"/>
      <c r="T34" s="36"/>
      <c r="U34" s="35"/>
      <c r="V34" s="35"/>
      <c r="W34" s="42"/>
    </row>
    <row r="35" spans="1:23" ht="25.5" x14ac:dyDescent="0.2">
      <c r="A35" s="20">
        <v>25</v>
      </c>
      <c r="B35" s="46" t="s">
        <v>364</v>
      </c>
      <c r="C35" s="14"/>
      <c r="D35" s="14"/>
      <c r="E35" s="14" t="s">
        <v>25</v>
      </c>
      <c r="F35" s="14"/>
      <c r="G35" s="22" t="s">
        <v>365</v>
      </c>
      <c r="H35" s="23">
        <v>42277</v>
      </c>
      <c r="I35" s="103"/>
      <c r="J35" s="33">
        <v>42144</v>
      </c>
      <c r="K35" s="103"/>
      <c r="L35" s="33"/>
      <c r="M35" s="34">
        <f t="shared" si="2"/>
        <v>0</v>
      </c>
      <c r="N35" s="33"/>
      <c r="O35" s="33"/>
      <c r="P35" s="33"/>
      <c r="Q35" s="35"/>
      <c r="R35" s="36"/>
      <c r="S35" s="36"/>
      <c r="T35" s="36"/>
      <c r="U35" s="80" t="s">
        <v>129</v>
      </c>
      <c r="V35" s="32" t="s">
        <v>136</v>
      </c>
      <c r="W35" s="42"/>
    </row>
    <row r="36" spans="1:23" ht="25.5" x14ac:dyDescent="0.2">
      <c r="A36" s="20">
        <v>26</v>
      </c>
      <c r="B36" s="21" t="s">
        <v>59</v>
      </c>
      <c r="C36" s="14"/>
      <c r="D36" s="14" t="s">
        <v>25</v>
      </c>
      <c r="E36" s="14"/>
      <c r="F36" s="14"/>
      <c r="G36" s="22" t="s">
        <v>366</v>
      </c>
      <c r="H36" s="23">
        <v>42246</v>
      </c>
      <c r="I36" s="103"/>
      <c r="J36" s="33"/>
      <c r="K36" s="103"/>
      <c r="L36" s="33"/>
      <c r="M36" s="33"/>
      <c r="N36" s="33"/>
      <c r="O36" s="33"/>
      <c r="P36" s="33"/>
      <c r="Q36" s="35"/>
      <c r="R36" s="36"/>
      <c r="S36" s="36"/>
      <c r="T36" s="36"/>
      <c r="U36" s="35"/>
      <c r="V36" s="35"/>
      <c r="W36" s="42"/>
    </row>
    <row r="37" spans="1:23" x14ac:dyDescent="0.2">
      <c r="A37" s="68">
        <v>0</v>
      </c>
      <c r="B37" s="52" t="s">
        <v>61</v>
      </c>
      <c r="C37" s="69"/>
      <c r="D37" s="69"/>
      <c r="E37" s="69"/>
      <c r="F37" s="69"/>
      <c r="G37" s="70"/>
      <c r="H37" s="71"/>
      <c r="I37" s="72"/>
      <c r="J37" s="73"/>
      <c r="K37" s="72"/>
      <c r="L37" s="73"/>
      <c r="M37" s="73"/>
      <c r="N37" s="73"/>
      <c r="O37" s="73"/>
      <c r="P37" s="73"/>
      <c r="Q37" s="73"/>
      <c r="R37" s="75"/>
      <c r="S37" s="75"/>
      <c r="T37" s="75"/>
      <c r="U37" s="73"/>
      <c r="V37" s="73"/>
      <c r="W37" s="77"/>
    </row>
    <row r="38" spans="1:23" ht="76.5" x14ac:dyDescent="0.2">
      <c r="A38" s="20">
        <v>27</v>
      </c>
      <c r="B38" s="46" t="s">
        <v>367</v>
      </c>
      <c r="C38" s="14"/>
      <c r="D38" s="14"/>
      <c r="E38" s="14" t="s">
        <v>25</v>
      </c>
      <c r="F38" s="14"/>
      <c r="G38" s="22" t="s">
        <v>365</v>
      </c>
      <c r="H38" s="23">
        <v>42277</v>
      </c>
      <c r="I38" s="103">
        <f>+H38-N38</f>
        <v>184</v>
      </c>
      <c r="J38" s="33"/>
      <c r="K38" s="103"/>
      <c r="L38" s="33"/>
      <c r="M38" s="33"/>
      <c r="N38" s="33">
        <v>42093</v>
      </c>
      <c r="O38" s="33"/>
      <c r="P38" s="33">
        <v>42100</v>
      </c>
      <c r="Q38" s="35"/>
      <c r="R38" s="36" t="s">
        <v>25</v>
      </c>
      <c r="S38" s="36"/>
      <c r="T38" s="36"/>
      <c r="U38" s="79" t="s">
        <v>137</v>
      </c>
      <c r="V38" s="54" t="s">
        <v>138</v>
      </c>
      <c r="W38" s="42"/>
    </row>
    <row r="39" spans="1:23" ht="25.5" x14ac:dyDescent="0.2">
      <c r="A39" s="20">
        <v>28</v>
      </c>
      <c r="B39" s="46" t="s">
        <v>62</v>
      </c>
      <c r="C39" s="14"/>
      <c r="D39" s="14" t="s">
        <v>25</v>
      </c>
      <c r="E39" s="14"/>
      <c r="F39" s="14"/>
      <c r="G39" s="22" t="s">
        <v>357</v>
      </c>
      <c r="H39" s="23">
        <v>42307</v>
      </c>
      <c r="I39" s="103">
        <f>+H39-N39</f>
        <v>186</v>
      </c>
      <c r="J39" s="33"/>
      <c r="K39" s="103"/>
      <c r="L39" s="33"/>
      <c r="M39" s="33"/>
      <c r="N39" s="33">
        <v>42121</v>
      </c>
      <c r="O39" s="33"/>
      <c r="P39" s="33"/>
      <c r="Q39" s="35"/>
      <c r="R39" s="36"/>
      <c r="S39" s="36" t="s">
        <v>25</v>
      </c>
      <c r="T39" s="36"/>
      <c r="U39" s="79" t="s">
        <v>137</v>
      </c>
      <c r="V39" s="32" t="s">
        <v>139</v>
      </c>
      <c r="W39" s="42"/>
    </row>
    <row r="40" spans="1:23" ht="63.75" x14ac:dyDescent="0.2">
      <c r="A40" s="20">
        <v>29</v>
      </c>
      <c r="B40" s="46" t="s">
        <v>63</v>
      </c>
      <c r="C40" s="14"/>
      <c r="D40" s="14"/>
      <c r="E40" s="14" t="s">
        <v>25</v>
      </c>
      <c r="F40" s="14"/>
      <c r="G40" s="22" t="s">
        <v>348</v>
      </c>
      <c r="H40" s="23">
        <v>42338</v>
      </c>
      <c r="I40" s="103">
        <f>+H40-N40</f>
        <v>185</v>
      </c>
      <c r="J40" s="33"/>
      <c r="K40" s="103"/>
      <c r="L40" s="33"/>
      <c r="M40" s="33"/>
      <c r="N40" s="33">
        <v>42153</v>
      </c>
      <c r="O40" s="33"/>
      <c r="P40" s="33">
        <v>42188</v>
      </c>
      <c r="Q40" s="35"/>
      <c r="R40" s="36" t="s">
        <v>25</v>
      </c>
      <c r="S40" s="36"/>
      <c r="T40" s="36"/>
      <c r="U40" s="79" t="s">
        <v>137</v>
      </c>
      <c r="V40" s="54" t="s">
        <v>140</v>
      </c>
      <c r="W40" s="42"/>
    </row>
    <row r="41" spans="1:23" ht="25.5" x14ac:dyDescent="0.2">
      <c r="A41" s="20">
        <v>30</v>
      </c>
      <c r="B41" s="46" t="s">
        <v>368</v>
      </c>
      <c r="C41" s="14"/>
      <c r="D41" s="14"/>
      <c r="E41" s="14" t="s">
        <v>25</v>
      </c>
      <c r="F41" s="14"/>
      <c r="G41" s="22" t="s">
        <v>365</v>
      </c>
      <c r="H41" s="23">
        <v>42368</v>
      </c>
      <c r="I41" s="103">
        <f>+H41-N41</f>
        <v>189</v>
      </c>
      <c r="J41" s="33"/>
      <c r="K41" s="103"/>
      <c r="L41" s="33"/>
      <c r="M41" s="33"/>
      <c r="N41" s="33">
        <v>42179</v>
      </c>
      <c r="O41" s="33"/>
      <c r="P41" s="33"/>
      <c r="Q41" s="35"/>
      <c r="R41" s="36"/>
      <c r="S41" s="36" t="s">
        <v>25</v>
      </c>
      <c r="T41" s="36"/>
      <c r="U41" s="79" t="s">
        <v>137</v>
      </c>
      <c r="V41" s="32" t="s">
        <v>139</v>
      </c>
      <c r="W41" s="42"/>
    </row>
    <row r="42" spans="1:23" ht="25.5" x14ac:dyDescent="0.2">
      <c r="A42" s="67">
        <v>31</v>
      </c>
      <c r="B42" s="30" t="s">
        <v>64</v>
      </c>
      <c r="C42" s="14"/>
      <c r="D42" s="14"/>
      <c r="E42" s="14" t="s">
        <v>25</v>
      </c>
      <c r="F42" s="14"/>
      <c r="G42" s="22" t="s">
        <v>354</v>
      </c>
      <c r="H42" s="23">
        <v>42093</v>
      </c>
      <c r="I42" s="103"/>
      <c r="J42" s="33"/>
      <c r="K42" s="103"/>
      <c r="L42" s="33"/>
      <c r="M42" s="33"/>
      <c r="N42" s="55"/>
      <c r="O42" s="55"/>
      <c r="P42" s="33"/>
      <c r="Q42" s="35"/>
      <c r="R42" s="36"/>
      <c r="S42" s="36"/>
      <c r="T42" s="36"/>
      <c r="U42" s="35"/>
      <c r="V42" s="35"/>
      <c r="W42" s="42"/>
    </row>
    <row r="43" spans="1:23" ht="255" x14ac:dyDescent="0.2">
      <c r="A43" s="20">
        <v>32</v>
      </c>
      <c r="B43" s="46" t="s">
        <v>215</v>
      </c>
      <c r="C43" s="14" t="s">
        <v>25</v>
      </c>
      <c r="D43" s="14"/>
      <c r="E43" s="14"/>
      <c r="F43" s="14"/>
      <c r="G43" s="22" t="s">
        <v>354</v>
      </c>
      <c r="H43" s="56">
        <v>42368</v>
      </c>
      <c r="I43" s="103">
        <f>+Q43-H43</f>
        <v>-215</v>
      </c>
      <c r="J43" s="33"/>
      <c r="K43" s="103"/>
      <c r="L43" s="33"/>
      <c r="M43" s="33"/>
      <c r="N43" s="33">
        <v>42153</v>
      </c>
      <c r="O43" s="33"/>
      <c r="P43" s="33"/>
      <c r="Q43" s="35">
        <f>+N43</f>
        <v>42153</v>
      </c>
      <c r="R43" s="36"/>
      <c r="S43" s="36" t="s">
        <v>25</v>
      </c>
      <c r="T43" s="36"/>
      <c r="U43" s="80" t="s">
        <v>141</v>
      </c>
      <c r="V43" s="54" t="s">
        <v>142</v>
      </c>
      <c r="W43" s="42"/>
    </row>
    <row r="44" spans="1:23" ht="25.5" x14ac:dyDescent="0.2">
      <c r="A44" s="67">
        <v>33</v>
      </c>
      <c r="B44" s="46" t="s">
        <v>67</v>
      </c>
      <c r="C44" s="14" t="s">
        <v>25</v>
      </c>
      <c r="D44" s="14"/>
      <c r="E44" s="14"/>
      <c r="F44" s="14"/>
      <c r="G44" s="22" t="s">
        <v>69</v>
      </c>
      <c r="H44" s="23">
        <v>42062</v>
      </c>
      <c r="I44" s="103">
        <f t="shared" ref="I44:I49" si="3">+Q44-H44</f>
        <v>0</v>
      </c>
      <c r="J44" s="33"/>
      <c r="K44" s="103"/>
      <c r="L44" s="33"/>
      <c r="M44" s="33"/>
      <c r="N44" s="33">
        <v>42062</v>
      </c>
      <c r="O44" s="33"/>
      <c r="P44" s="33"/>
      <c r="Q44" s="35">
        <f t="shared" ref="Q44:Q49" si="4">+N44</f>
        <v>42062</v>
      </c>
      <c r="R44" s="36"/>
      <c r="S44" s="36"/>
      <c r="T44" s="36"/>
      <c r="U44" s="35"/>
      <c r="V44" s="35"/>
      <c r="W44" s="42"/>
    </row>
    <row r="45" spans="1:23" ht="51" x14ac:dyDescent="0.2">
      <c r="A45" s="20">
        <v>34</v>
      </c>
      <c r="B45" s="46" t="s">
        <v>70</v>
      </c>
      <c r="C45" s="14"/>
      <c r="D45" s="14"/>
      <c r="E45" s="14" t="s">
        <v>25</v>
      </c>
      <c r="F45" s="14"/>
      <c r="G45" s="22" t="s">
        <v>365</v>
      </c>
      <c r="H45" s="23">
        <v>42062</v>
      </c>
      <c r="I45" s="103">
        <f t="shared" si="3"/>
        <v>0</v>
      </c>
      <c r="J45" s="33"/>
      <c r="K45" s="103"/>
      <c r="L45" s="33"/>
      <c r="M45" s="33"/>
      <c r="N45" s="33">
        <v>42062</v>
      </c>
      <c r="O45" s="33"/>
      <c r="P45" s="33">
        <v>42144</v>
      </c>
      <c r="Q45" s="35">
        <f t="shared" si="4"/>
        <v>42062</v>
      </c>
      <c r="R45" s="36" t="s">
        <v>25</v>
      </c>
      <c r="S45" s="36"/>
      <c r="T45" s="36"/>
      <c r="U45" s="80" t="s">
        <v>143</v>
      </c>
      <c r="V45" s="54" t="s">
        <v>144</v>
      </c>
      <c r="W45" s="28"/>
    </row>
    <row r="46" spans="1:23" ht="38.25" x14ac:dyDescent="0.2">
      <c r="A46" s="20">
        <v>35</v>
      </c>
      <c r="B46" s="46" t="s">
        <v>72</v>
      </c>
      <c r="C46" s="14"/>
      <c r="D46" s="14"/>
      <c r="E46" s="14" t="s">
        <v>25</v>
      </c>
      <c r="F46" s="14"/>
      <c r="G46" s="22" t="s">
        <v>347</v>
      </c>
      <c r="H46" s="23">
        <v>42093</v>
      </c>
      <c r="I46" s="103">
        <f t="shared" si="3"/>
        <v>-12</v>
      </c>
      <c r="J46" s="33"/>
      <c r="K46" s="103"/>
      <c r="L46" s="33"/>
      <c r="M46" s="33"/>
      <c r="N46" s="33">
        <v>42081</v>
      </c>
      <c r="O46" s="33"/>
      <c r="P46" s="33"/>
      <c r="Q46" s="35">
        <f t="shared" si="4"/>
        <v>42081</v>
      </c>
      <c r="R46" s="36"/>
      <c r="S46" s="36" t="s">
        <v>25</v>
      </c>
      <c r="T46" s="36"/>
      <c r="U46" s="80" t="s">
        <v>143</v>
      </c>
      <c r="V46" s="32" t="s">
        <v>145</v>
      </c>
      <c r="W46" s="42"/>
    </row>
    <row r="47" spans="1:23" ht="25.5" x14ac:dyDescent="0.2">
      <c r="A47" s="20">
        <v>36</v>
      </c>
      <c r="B47" s="46" t="s">
        <v>73</v>
      </c>
      <c r="C47" s="14"/>
      <c r="D47" s="14"/>
      <c r="E47" s="14"/>
      <c r="F47" s="14" t="s">
        <v>25</v>
      </c>
      <c r="G47" s="22" t="s">
        <v>354</v>
      </c>
      <c r="H47" s="23">
        <v>42338</v>
      </c>
      <c r="I47" s="103">
        <f t="shared" si="3"/>
        <v>-125</v>
      </c>
      <c r="J47" s="33"/>
      <c r="K47" s="103"/>
      <c r="L47" s="33"/>
      <c r="M47" s="33"/>
      <c r="N47" s="33"/>
      <c r="O47" s="33"/>
      <c r="P47" s="33">
        <v>42213</v>
      </c>
      <c r="Q47" s="35">
        <f>+P47</f>
        <v>42213</v>
      </c>
      <c r="R47" s="36" t="s">
        <v>25</v>
      </c>
      <c r="S47" s="36"/>
      <c r="T47" s="36"/>
      <c r="U47" s="79" t="s">
        <v>146</v>
      </c>
      <c r="V47" s="53" t="s">
        <v>147</v>
      </c>
      <c r="W47" s="42"/>
    </row>
    <row r="48" spans="1:23" ht="38.25" x14ac:dyDescent="0.2">
      <c r="A48" s="20">
        <v>37</v>
      </c>
      <c r="B48" s="46" t="s">
        <v>369</v>
      </c>
      <c r="C48" s="14"/>
      <c r="D48" s="14"/>
      <c r="E48" s="14"/>
      <c r="F48" s="14" t="s">
        <v>25</v>
      </c>
      <c r="G48" s="22" t="s">
        <v>354</v>
      </c>
      <c r="H48" s="23">
        <v>42338</v>
      </c>
      <c r="I48" s="103">
        <f>+H48-Q48</f>
        <v>152</v>
      </c>
      <c r="J48" s="33"/>
      <c r="K48" s="103"/>
      <c r="L48" s="33"/>
      <c r="M48" s="33"/>
      <c r="N48" s="33"/>
      <c r="O48" s="33"/>
      <c r="P48" s="33">
        <v>42186</v>
      </c>
      <c r="Q48" s="35">
        <f>+P48</f>
        <v>42186</v>
      </c>
      <c r="R48" s="36" t="s">
        <v>25</v>
      </c>
      <c r="S48" s="36"/>
      <c r="T48" s="36"/>
      <c r="U48" s="79" t="s">
        <v>146</v>
      </c>
      <c r="V48" s="32" t="s">
        <v>148</v>
      </c>
      <c r="W48" s="42"/>
    </row>
    <row r="49" spans="1:23" ht="25.5" x14ac:dyDescent="0.2">
      <c r="A49" s="20">
        <v>38</v>
      </c>
      <c r="B49" s="46" t="s">
        <v>76</v>
      </c>
      <c r="C49" s="14"/>
      <c r="D49" s="14"/>
      <c r="E49" s="14"/>
      <c r="F49" s="14" t="s">
        <v>25</v>
      </c>
      <c r="G49" s="22" t="s">
        <v>370</v>
      </c>
      <c r="H49" s="23">
        <v>42246</v>
      </c>
      <c r="I49" s="103">
        <f t="shared" si="3"/>
        <v>-122</v>
      </c>
      <c r="J49" s="33"/>
      <c r="K49" s="103"/>
      <c r="L49" s="33"/>
      <c r="M49" s="33"/>
      <c r="N49" s="33">
        <v>42124</v>
      </c>
      <c r="O49" s="33"/>
      <c r="P49" s="33"/>
      <c r="Q49" s="35">
        <f t="shared" si="4"/>
        <v>42124</v>
      </c>
      <c r="R49" s="36"/>
      <c r="S49" s="36" t="s">
        <v>25</v>
      </c>
      <c r="T49" s="36"/>
      <c r="U49" s="39" t="s">
        <v>146</v>
      </c>
      <c r="V49" s="54" t="s">
        <v>149</v>
      </c>
      <c r="W49" s="42"/>
    </row>
    <row r="50" spans="1:23" ht="63.75" x14ac:dyDescent="0.2">
      <c r="A50" s="20">
        <v>39</v>
      </c>
      <c r="B50" s="46" t="s">
        <v>78</v>
      </c>
      <c r="C50" s="14"/>
      <c r="D50" s="14"/>
      <c r="E50" s="14"/>
      <c r="F50" s="14" t="s">
        <v>25</v>
      </c>
      <c r="G50" s="22" t="s">
        <v>69</v>
      </c>
      <c r="H50" s="56">
        <v>42368</v>
      </c>
      <c r="I50" s="103">
        <f>+Q50-H50</f>
        <v>-244</v>
      </c>
      <c r="J50" s="33"/>
      <c r="K50" s="103"/>
      <c r="L50" s="33"/>
      <c r="M50" s="33"/>
      <c r="N50" s="33">
        <v>42124</v>
      </c>
      <c r="O50" s="33"/>
      <c r="P50" s="33"/>
      <c r="Q50" s="35">
        <f>+N50</f>
        <v>42124</v>
      </c>
      <c r="R50" s="36"/>
      <c r="S50" s="36" t="s">
        <v>25</v>
      </c>
      <c r="T50" s="36"/>
      <c r="U50" s="79" t="s">
        <v>120</v>
      </c>
      <c r="V50" s="66" t="s">
        <v>150</v>
      </c>
    </row>
    <row r="51" spans="1:23" ht="25.5" x14ac:dyDescent="0.2">
      <c r="A51" s="20">
        <v>40</v>
      </c>
      <c r="B51" s="46" t="s">
        <v>371</v>
      </c>
      <c r="C51" s="14"/>
      <c r="D51" s="14"/>
      <c r="E51" s="14"/>
      <c r="F51" s="14" t="s">
        <v>25</v>
      </c>
      <c r="G51" s="22" t="s">
        <v>347</v>
      </c>
      <c r="H51" s="23">
        <v>42338</v>
      </c>
      <c r="I51" s="103">
        <f t="shared" ref="I51:I54" si="5">+Q51-H51</f>
        <v>-181</v>
      </c>
      <c r="J51" s="33"/>
      <c r="K51" s="103"/>
      <c r="L51" s="33"/>
      <c r="M51" s="33"/>
      <c r="N51" s="33">
        <v>42157</v>
      </c>
      <c r="O51" s="33"/>
      <c r="P51" s="33"/>
      <c r="Q51" s="35">
        <f t="shared" ref="Q51:Q55" si="6">+N51</f>
        <v>42157</v>
      </c>
      <c r="R51" s="36"/>
      <c r="S51" s="36" t="s">
        <v>25</v>
      </c>
      <c r="T51" s="36"/>
      <c r="U51" s="79" t="s">
        <v>146</v>
      </c>
      <c r="V51" s="53" t="s">
        <v>151</v>
      </c>
      <c r="W51" s="42"/>
    </row>
    <row r="52" spans="1:23" ht="38.25" x14ac:dyDescent="0.2">
      <c r="A52" s="67">
        <v>41</v>
      </c>
      <c r="B52" s="46" t="s">
        <v>81</v>
      </c>
      <c r="C52" s="14"/>
      <c r="D52" s="14"/>
      <c r="E52" s="14"/>
      <c r="F52" s="14" t="s">
        <v>25</v>
      </c>
      <c r="G52" s="22" t="s">
        <v>354</v>
      </c>
      <c r="H52" s="23">
        <v>42338</v>
      </c>
      <c r="I52" s="103">
        <f t="shared" si="5"/>
        <v>-199</v>
      </c>
      <c r="J52" s="33"/>
      <c r="K52" s="103"/>
      <c r="L52" s="33"/>
      <c r="M52" s="33"/>
      <c r="N52" s="33">
        <v>42139</v>
      </c>
      <c r="O52" s="33"/>
      <c r="P52" s="33"/>
      <c r="Q52" s="35">
        <f t="shared" si="6"/>
        <v>42139</v>
      </c>
      <c r="R52" s="36"/>
      <c r="S52" s="36"/>
      <c r="T52" s="36"/>
      <c r="U52" s="35"/>
      <c r="V52" s="35"/>
      <c r="W52" s="42"/>
    </row>
    <row r="53" spans="1:23" ht="38.25" x14ac:dyDescent="0.2">
      <c r="A53" s="20">
        <v>42</v>
      </c>
      <c r="B53" s="46" t="s">
        <v>82</v>
      </c>
      <c r="C53" s="14"/>
      <c r="D53" s="14"/>
      <c r="E53" s="14"/>
      <c r="F53" s="14" t="s">
        <v>25</v>
      </c>
      <c r="G53" s="22" t="s">
        <v>370</v>
      </c>
      <c r="H53" s="23">
        <v>42338</v>
      </c>
      <c r="I53" s="103">
        <f t="shared" si="5"/>
        <v>-210</v>
      </c>
      <c r="J53" s="33"/>
      <c r="K53" s="103"/>
      <c r="L53" s="33"/>
      <c r="M53" s="33"/>
      <c r="N53" s="33">
        <v>42128</v>
      </c>
      <c r="O53" s="33"/>
      <c r="P53" s="33"/>
      <c r="Q53" s="35">
        <f t="shared" si="6"/>
        <v>42128</v>
      </c>
      <c r="R53" s="36"/>
      <c r="S53" s="36" t="s">
        <v>25</v>
      </c>
      <c r="T53" s="36"/>
      <c r="U53" s="79" t="s">
        <v>146</v>
      </c>
      <c r="V53" s="53" t="s">
        <v>152</v>
      </c>
      <c r="W53" s="42"/>
    </row>
    <row r="54" spans="1:23" ht="76.5" x14ac:dyDescent="0.2">
      <c r="A54" s="20">
        <v>43</v>
      </c>
      <c r="B54" s="46" t="s">
        <v>83</v>
      </c>
      <c r="C54" s="14"/>
      <c r="D54" s="14" t="s">
        <v>25</v>
      </c>
      <c r="E54" s="14"/>
      <c r="F54" s="14"/>
      <c r="G54" s="22" t="s">
        <v>352</v>
      </c>
      <c r="H54" s="56">
        <v>42277</v>
      </c>
      <c r="I54" s="103">
        <f t="shared" si="5"/>
        <v>-183</v>
      </c>
      <c r="J54" s="33"/>
      <c r="K54" s="103"/>
      <c r="L54" s="33"/>
      <c r="M54" s="33"/>
      <c r="N54" s="33">
        <v>42094</v>
      </c>
      <c r="O54" s="33"/>
      <c r="P54" s="33"/>
      <c r="Q54" s="35">
        <f t="shared" si="6"/>
        <v>42094</v>
      </c>
      <c r="R54" s="36"/>
      <c r="S54" s="36" t="s">
        <v>25</v>
      </c>
      <c r="T54" s="36"/>
      <c r="U54" s="79" t="s">
        <v>120</v>
      </c>
      <c r="V54" s="66" t="s">
        <v>153</v>
      </c>
    </row>
    <row r="55" spans="1:23" ht="63.75" x14ac:dyDescent="0.2">
      <c r="A55" s="29">
        <v>44</v>
      </c>
      <c r="B55" s="46" t="s">
        <v>85</v>
      </c>
      <c r="C55" s="14"/>
      <c r="D55" s="14"/>
      <c r="E55" s="14"/>
      <c r="F55" s="14" t="s">
        <v>25</v>
      </c>
      <c r="G55" s="31" t="s">
        <v>354</v>
      </c>
      <c r="H55" s="32">
        <v>42338</v>
      </c>
      <c r="I55" s="103">
        <f>+Q55-H55</f>
        <v>-153</v>
      </c>
      <c r="J55" s="33"/>
      <c r="K55" s="103"/>
      <c r="L55" s="33">
        <v>42153</v>
      </c>
      <c r="M55" s="33"/>
      <c r="N55" s="33">
        <v>42185</v>
      </c>
      <c r="O55" s="33"/>
      <c r="P55" s="33"/>
      <c r="Q55" s="35">
        <f t="shared" si="6"/>
        <v>42185</v>
      </c>
      <c r="R55" s="36"/>
      <c r="S55" s="36" t="s">
        <v>25</v>
      </c>
      <c r="T55" s="36"/>
      <c r="U55" s="80" t="s">
        <v>154</v>
      </c>
      <c r="V55" s="54" t="s">
        <v>155</v>
      </c>
      <c r="W55" s="42"/>
    </row>
    <row r="56" spans="1:23" ht="25.5" x14ac:dyDescent="0.2">
      <c r="A56" s="20">
        <v>45</v>
      </c>
      <c r="B56" s="46" t="s">
        <v>86</v>
      </c>
      <c r="C56" s="14"/>
      <c r="D56" s="14"/>
      <c r="E56" s="14" t="s">
        <v>25</v>
      </c>
      <c r="F56" s="14"/>
      <c r="G56" s="22" t="s">
        <v>69</v>
      </c>
      <c r="H56" s="23">
        <v>42368</v>
      </c>
      <c r="I56" s="103"/>
      <c r="J56" s="33">
        <v>42186</v>
      </c>
      <c r="K56" s="103"/>
      <c r="L56" s="33"/>
      <c r="M56" s="33"/>
      <c r="N56" s="55"/>
      <c r="O56" s="55"/>
      <c r="P56" s="33"/>
      <c r="Q56" s="35"/>
      <c r="R56" s="36"/>
      <c r="S56" s="36" t="s">
        <v>25</v>
      </c>
      <c r="T56" s="36"/>
      <c r="U56" s="80" t="s">
        <v>154</v>
      </c>
      <c r="V56" s="32" t="s">
        <v>156</v>
      </c>
      <c r="W56" s="42"/>
    </row>
    <row r="57" spans="1:23" ht="25.5" x14ac:dyDescent="0.2">
      <c r="A57" s="20">
        <v>46</v>
      </c>
      <c r="B57" s="21" t="s">
        <v>87</v>
      </c>
      <c r="C57" s="14"/>
      <c r="D57" s="14"/>
      <c r="E57" s="14" t="s">
        <v>25</v>
      </c>
      <c r="F57" s="14"/>
      <c r="G57" s="22" t="s">
        <v>348</v>
      </c>
      <c r="H57" s="23">
        <v>42368</v>
      </c>
      <c r="I57" s="103">
        <f>+Q57-H57</f>
        <v>-147</v>
      </c>
      <c r="J57" s="33"/>
      <c r="K57" s="103"/>
      <c r="L57" s="33"/>
      <c r="M57" s="33"/>
      <c r="N57" s="33">
        <v>42221</v>
      </c>
      <c r="O57" s="33"/>
      <c r="P57" s="33"/>
      <c r="Q57" s="35">
        <f>+N57</f>
        <v>42221</v>
      </c>
      <c r="R57" s="36"/>
      <c r="S57" s="36" t="s">
        <v>25</v>
      </c>
      <c r="T57" s="36"/>
      <c r="U57" s="80" t="s">
        <v>154</v>
      </c>
      <c r="V57" s="53" t="s">
        <v>157</v>
      </c>
      <c r="W57" s="42"/>
    </row>
    <row r="58" spans="1:23" ht="25.5" x14ac:dyDescent="0.2">
      <c r="A58" s="67">
        <v>47</v>
      </c>
      <c r="B58" s="46" t="s">
        <v>89</v>
      </c>
      <c r="C58" s="14" t="s">
        <v>25</v>
      </c>
      <c r="D58" s="14"/>
      <c r="E58" s="14"/>
      <c r="F58" s="14"/>
      <c r="G58" s="22" t="s">
        <v>69</v>
      </c>
      <c r="H58" s="56">
        <v>42338</v>
      </c>
      <c r="I58" s="103">
        <f>+Q58-H58</f>
        <v>-263</v>
      </c>
      <c r="J58" s="33"/>
      <c r="K58" s="103"/>
      <c r="L58" s="33"/>
      <c r="M58" s="33"/>
      <c r="N58" s="33">
        <v>42075</v>
      </c>
      <c r="O58" s="33"/>
      <c r="P58" s="33"/>
      <c r="Q58" s="35">
        <f>+N58</f>
        <v>42075</v>
      </c>
      <c r="R58" s="36"/>
      <c r="S58" s="36"/>
      <c r="T58" s="36"/>
      <c r="U58" s="35"/>
      <c r="V58" s="35"/>
      <c r="W58" s="42"/>
    </row>
    <row r="59" spans="1:23" ht="42.75" customHeight="1" x14ac:dyDescent="0.2">
      <c r="A59" s="20">
        <v>48</v>
      </c>
      <c r="B59" s="21" t="s">
        <v>90</v>
      </c>
      <c r="C59" s="14"/>
      <c r="D59" s="14"/>
      <c r="E59" s="14" t="s">
        <v>25</v>
      </c>
      <c r="F59" s="14"/>
      <c r="G59" s="22" t="s">
        <v>348</v>
      </c>
      <c r="H59" s="23">
        <v>42368</v>
      </c>
      <c r="I59" s="103"/>
      <c r="J59" s="33"/>
      <c r="K59" s="103"/>
      <c r="L59" s="33"/>
      <c r="M59" s="33"/>
      <c r="N59" s="33"/>
      <c r="O59" s="33"/>
      <c r="P59" s="33"/>
      <c r="Q59" s="35"/>
      <c r="R59" s="36"/>
      <c r="S59" s="36" t="s">
        <v>25</v>
      </c>
      <c r="T59" s="36"/>
      <c r="U59" s="50" t="s">
        <v>154</v>
      </c>
      <c r="V59" s="53" t="s">
        <v>158</v>
      </c>
      <c r="W59" s="42"/>
    </row>
    <row r="60" spans="1:23" ht="25.5" x14ac:dyDescent="0.2">
      <c r="A60" s="67">
        <v>49</v>
      </c>
      <c r="B60" s="46" t="s">
        <v>91</v>
      </c>
      <c r="C60" s="14"/>
      <c r="D60" s="14"/>
      <c r="E60" s="14"/>
      <c r="F60" s="14" t="s">
        <v>25</v>
      </c>
      <c r="G60" s="31" t="s">
        <v>354</v>
      </c>
      <c r="H60" s="32">
        <v>42062</v>
      </c>
      <c r="I60" s="103">
        <f t="shared" ref="I60:I65" si="7">+Q60-H60</f>
        <v>-1</v>
      </c>
      <c r="J60" s="33"/>
      <c r="K60" s="103"/>
      <c r="L60" s="33"/>
      <c r="M60" s="33"/>
      <c r="N60" s="33">
        <v>42061</v>
      </c>
      <c r="O60" s="33"/>
      <c r="P60" s="33"/>
      <c r="Q60" s="35">
        <f t="shared" ref="Q60:Q67" si="8">+N60</f>
        <v>42061</v>
      </c>
      <c r="R60" s="36"/>
      <c r="S60" s="36"/>
      <c r="T60" s="36"/>
      <c r="U60" s="35"/>
      <c r="V60" s="35"/>
      <c r="W60" s="42"/>
    </row>
    <row r="61" spans="1:23" ht="38.25" x14ac:dyDescent="0.2">
      <c r="A61" s="20">
        <v>50</v>
      </c>
      <c r="B61" s="46" t="s">
        <v>92</v>
      </c>
      <c r="C61" s="14"/>
      <c r="D61" s="14"/>
      <c r="E61" s="14"/>
      <c r="F61" s="14" t="s">
        <v>25</v>
      </c>
      <c r="G61" s="22" t="s">
        <v>372</v>
      </c>
      <c r="H61" s="23">
        <v>42215</v>
      </c>
      <c r="I61" s="103">
        <f t="shared" si="7"/>
        <v>-92</v>
      </c>
      <c r="J61" s="33"/>
      <c r="K61" s="103"/>
      <c r="L61" s="33"/>
      <c r="M61" s="33"/>
      <c r="N61" s="33">
        <v>42123</v>
      </c>
      <c r="O61" s="33"/>
      <c r="P61" s="33"/>
      <c r="Q61" s="35">
        <f t="shared" si="8"/>
        <v>42123</v>
      </c>
      <c r="R61" s="36"/>
      <c r="S61" s="36"/>
      <c r="T61" s="36"/>
      <c r="U61" s="80" t="s">
        <v>154</v>
      </c>
      <c r="V61" s="53" t="s">
        <v>159</v>
      </c>
      <c r="W61" s="42"/>
    </row>
    <row r="62" spans="1:23" ht="140.25" x14ac:dyDescent="0.2">
      <c r="A62" s="20">
        <v>51</v>
      </c>
      <c r="B62" s="46" t="s">
        <v>93</v>
      </c>
      <c r="C62" s="14"/>
      <c r="D62" s="14"/>
      <c r="E62" s="14"/>
      <c r="F62" s="14" t="s">
        <v>25</v>
      </c>
      <c r="G62" s="22" t="s">
        <v>372</v>
      </c>
      <c r="H62" s="23">
        <v>42277</v>
      </c>
      <c r="I62" s="103">
        <f t="shared" si="7"/>
        <v>-124</v>
      </c>
      <c r="J62" s="33"/>
      <c r="K62" s="103"/>
      <c r="L62" s="33"/>
      <c r="M62" s="33"/>
      <c r="N62" s="33">
        <v>42153</v>
      </c>
      <c r="O62" s="33"/>
      <c r="P62" s="33"/>
      <c r="Q62" s="35">
        <f t="shared" si="8"/>
        <v>42153</v>
      </c>
      <c r="R62" s="36"/>
      <c r="S62" s="36" t="s">
        <v>25</v>
      </c>
      <c r="T62" s="36"/>
      <c r="U62" s="80" t="s">
        <v>154</v>
      </c>
      <c r="V62" s="54" t="s">
        <v>160</v>
      </c>
      <c r="W62" s="42"/>
    </row>
    <row r="63" spans="1:23" ht="38.25" x14ac:dyDescent="0.2">
      <c r="A63" s="20">
        <v>52</v>
      </c>
      <c r="B63" s="46" t="s">
        <v>94</v>
      </c>
      <c r="C63" s="14"/>
      <c r="D63" s="14"/>
      <c r="E63" s="14"/>
      <c r="F63" s="14" t="s">
        <v>25</v>
      </c>
      <c r="G63" s="22" t="s">
        <v>372</v>
      </c>
      <c r="H63" s="23">
        <v>42215</v>
      </c>
      <c r="I63" s="103">
        <f t="shared" si="7"/>
        <v>1</v>
      </c>
      <c r="J63" s="33"/>
      <c r="K63" s="103"/>
      <c r="L63" s="33"/>
      <c r="M63" s="33"/>
      <c r="N63" s="33">
        <v>42216</v>
      </c>
      <c r="O63" s="33"/>
      <c r="P63" s="33"/>
      <c r="Q63" s="35">
        <f t="shared" si="8"/>
        <v>42216</v>
      </c>
      <c r="R63" s="36"/>
      <c r="S63" s="36" t="s">
        <v>25</v>
      </c>
      <c r="T63" s="36"/>
      <c r="U63" s="80" t="s">
        <v>154</v>
      </c>
      <c r="V63" s="54" t="s">
        <v>161</v>
      </c>
      <c r="W63" s="42"/>
    </row>
    <row r="64" spans="1:23" ht="25.5" x14ac:dyDescent="0.2">
      <c r="A64" s="67">
        <v>53</v>
      </c>
      <c r="B64" s="46" t="s">
        <v>95</v>
      </c>
      <c r="C64" s="14"/>
      <c r="D64" s="14"/>
      <c r="E64" s="14"/>
      <c r="F64" s="14" t="s">
        <v>25</v>
      </c>
      <c r="G64" s="22" t="s">
        <v>373</v>
      </c>
      <c r="H64" s="23">
        <v>42215</v>
      </c>
      <c r="I64" s="103">
        <f t="shared" si="7"/>
        <v>-167</v>
      </c>
      <c r="J64" s="33"/>
      <c r="K64" s="103"/>
      <c r="L64" s="33"/>
      <c r="M64" s="33"/>
      <c r="N64" s="33">
        <v>42048</v>
      </c>
      <c r="O64" s="33"/>
      <c r="P64" s="33"/>
      <c r="Q64" s="35">
        <f t="shared" si="8"/>
        <v>42048</v>
      </c>
      <c r="R64" s="36"/>
      <c r="S64" s="36"/>
      <c r="T64" s="36"/>
      <c r="U64" s="35"/>
      <c r="V64" s="35"/>
      <c r="W64" s="42"/>
    </row>
    <row r="65" spans="1:23" ht="38.25" x14ac:dyDescent="0.2">
      <c r="A65" s="20">
        <v>54</v>
      </c>
      <c r="B65" s="46" t="s">
        <v>96</v>
      </c>
      <c r="C65" s="14"/>
      <c r="D65" s="14"/>
      <c r="E65" s="14"/>
      <c r="F65" s="14" t="s">
        <v>25</v>
      </c>
      <c r="G65" s="22" t="s">
        <v>354</v>
      </c>
      <c r="H65" s="23">
        <v>42368</v>
      </c>
      <c r="I65" s="103">
        <f t="shared" si="7"/>
        <v>-203</v>
      </c>
      <c r="J65" s="33"/>
      <c r="K65" s="103"/>
      <c r="L65" s="33"/>
      <c r="M65" s="33"/>
      <c r="N65" s="33">
        <v>42165</v>
      </c>
      <c r="O65" s="33"/>
      <c r="P65" s="33"/>
      <c r="Q65" s="35">
        <f t="shared" si="8"/>
        <v>42165</v>
      </c>
      <c r="R65" s="36"/>
      <c r="S65" s="36" t="s">
        <v>25</v>
      </c>
      <c r="T65" s="36"/>
      <c r="U65" s="81" t="s">
        <v>162</v>
      </c>
      <c r="V65" s="78" t="s">
        <v>163</v>
      </c>
      <c r="W65" s="42"/>
    </row>
    <row r="66" spans="1:23" ht="25.5" x14ac:dyDescent="0.2">
      <c r="A66" s="67">
        <v>55</v>
      </c>
      <c r="B66" s="46" t="s">
        <v>97</v>
      </c>
      <c r="C66" s="14"/>
      <c r="D66" s="14"/>
      <c r="E66" s="14"/>
      <c r="F66" s="14" t="s">
        <v>25</v>
      </c>
      <c r="G66" s="22" t="s">
        <v>354</v>
      </c>
      <c r="H66" s="23">
        <v>42307</v>
      </c>
      <c r="I66" s="103"/>
      <c r="J66" s="33"/>
      <c r="K66" s="103"/>
      <c r="L66" s="33"/>
      <c r="M66" s="33"/>
      <c r="N66" s="33"/>
      <c r="O66" s="33"/>
      <c r="P66" s="33"/>
      <c r="Q66" s="35"/>
      <c r="R66" s="36"/>
      <c r="S66" s="36"/>
      <c r="T66" s="36"/>
      <c r="U66" s="35"/>
      <c r="V66" s="35"/>
      <c r="W66" s="42"/>
    </row>
    <row r="67" spans="1:23" ht="293.25" x14ac:dyDescent="0.2">
      <c r="A67" s="20">
        <v>56</v>
      </c>
      <c r="B67" s="46" t="s">
        <v>374</v>
      </c>
      <c r="C67" s="14"/>
      <c r="D67" s="14"/>
      <c r="E67" s="14"/>
      <c r="F67" s="14" t="s">
        <v>25</v>
      </c>
      <c r="G67" s="31" t="s">
        <v>354</v>
      </c>
      <c r="H67" s="32">
        <v>42062</v>
      </c>
      <c r="I67" s="103">
        <f>+Q67-H67</f>
        <v>3</v>
      </c>
      <c r="J67" s="33"/>
      <c r="K67" s="103"/>
      <c r="L67" s="33"/>
      <c r="M67" s="33"/>
      <c r="N67" s="33">
        <v>42065</v>
      </c>
      <c r="O67" s="33"/>
      <c r="P67" s="33">
        <v>42128</v>
      </c>
      <c r="Q67" s="35">
        <f t="shared" si="8"/>
        <v>42065</v>
      </c>
      <c r="R67" s="36" t="s">
        <v>25</v>
      </c>
      <c r="S67" s="36"/>
      <c r="T67" s="36"/>
      <c r="U67" s="80" t="s">
        <v>154</v>
      </c>
      <c r="V67" s="54" t="s">
        <v>164</v>
      </c>
      <c r="W67" s="28"/>
    </row>
    <row r="68" spans="1:23" s="62" customFormat="1" x14ac:dyDescent="0.2">
      <c r="A68" s="57"/>
      <c r="B68" s="58"/>
      <c r="C68" s="59"/>
      <c r="D68" s="59"/>
      <c r="E68" s="59"/>
      <c r="F68" s="59"/>
      <c r="G68" s="60"/>
      <c r="H68" s="59"/>
      <c r="I68" s="59"/>
      <c r="J68" s="59"/>
      <c r="K68" s="61"/>
      <c r="L68" s="59"/>
      <c r="M68" s="59"/>
      <c r="N68" s="59"/>
      <c r="O68" s="59"/>
      <c r="P68" s="59"/>
      <c r="Q68" s="59"/>
      <c r="R68" s="59"/>
      <c r="S68" s="59"/>
      <c r="T68" s="59"/>
      <c r="U68" s="59"/>
      <c r="V68" s="59"/>
    </row>
    <row r="69" spans="1:23" s="62" customFormat="1" x14ac:dyDescent="0.2">
      <c r="A69" s="57"/>
      <c r="B69" s="58"/>
      <c r="C69" s="59"/>
      <c r="D69" s="59"/>
      <c r="E69" s="59"/>
      <c r="F69" s="59"/>
      <c r="G69" s="60"/>
      <c r="H69" s="59"/>
      <c r="I69" s="59"/>
      <c r="J69" s="59"/>
      <c r="K69" s="61"/>
      <c r="L69" s="59"/>
      <c r="M69" s="59"/>
      <c r="N69" s="59"/>
      <c r="O69" s="59"/>
      <c r="P69" s="59"/>
      <c r="Q69" s="59"/>
      <c r="R69" s="59"/>
      <c r="S69" s="59"/>
      <c r="T69" s="59"/>
      <c r="U69" s="59"/>
      <c r="V69" s="59"/>
    </row>
    <row r="70" spans="1:23" s="62" customFormat="1" x14ac:dyDescent="0.2">
      <c r="A70" s="57"/>
      <c r="B70" s="58"/>
      <c r="C70" s="59"/>
      <c r="D70" s="59"/>
      <c r="E70" s="59"/>
      <c r="F70" s="59"/>
      <c r="G70" s="60"/>
      <c r="H70" s="59"/>
      <c r="I70" s="59"/>
      <c r="J70" s="59"/>
      <c r="K70" s="61"/>
      <c r="L70" s="59"/>
      <c r="M70" s="59"/>
      <c r="N70" s="59"/>
      <c r="O70" s="59"/>
      <c r="P70" s="59"/>
      <c r="Q70" s="59"/>
      <c r="R70" s="59"/>
      <c r="S70" s="59"/>
      <c r="T70" s="59"/>
      <c r="U70" s="59"/>
      <c r="V70" s="59"/>
    </row>
    <row r="71" spans="1:23" s="62" customFormat="1" x14ac:dyDescent="0.2">
      <c r="A71" s="57"/>
      <c r="B71" s="58"/>
      <c r="C71" s="59"/>
      <c r="D71" s="59"/>
      <c r="E71" s="59"/>
      <c r="F71" s="59"/>
      <c r="G71" s="425" t="s">
        <v>165</v>
      </c>
      <c r="H71" s="425"/>
      <c r="I71" s="425"/>
      <c r="J71" s="425"/>
      <c r="K71" s="425"/>
      <c r="L71" s="425"/>
      <c r="M71" s="425"/>
      <c r="N71" s="425"/>
      <c r="O71" s="425"/>
      <c r="P71" s="425"/>
      <c r="Q71" s="425"/>
      <c r="R71" s="425"/>
      <c r="S71" s="425"/>
      <c r="T71" s="425"/>
      <c r="U71" s="425"/>
      <c r="V71" s="425"/>
    </row>
    <row r="72" spans="1:23" s="62" customFormat="1" x14ac:dyDescent="0.2">
      <c r="A72" s="57"/>
      <c r="B72" s="58"/>
      <c r="C72" s="59"/>
      <c r="D72" s="59"/>
      <c r="E72" s="59"/>
      <c r="F72" s="59"/>
      <c r="G72" s="60"/>
      <c r="H72" s="59"/>
      <c r="I72" s="59"/>
      <c r="J72" s="59"/>
      <c r="K72" s="61"/>
      <c r="L72" s="59"/>
      <c r="M72" s="59"/>
      <c r="N72" s="59"/>
      <c r="O72" s="59"/>
      <c r="P72" s="59"/>
      <c r="Q72" s="59"/>
      <c r="R72" s="59"/>
      <c r="S72" s="59"/>
      <c r="T72" s="59"/>
      <c r="U72" s="59"/>
      <c r="V72" s="59"/>
    </row>
    <row r="73" spans="1:23" s="62" customFormat="1" x14ac:dyDescent="0.2">
      <c r="A73" s="57"/>
      <c r="B73" s="58"/>
      <c r="C73" s="59"/>
      <c r="D73" s="59"/>
      <c r="E73" s="59"/>
      <c r="F73" s="59"/>
      <c r="G73" s="60"/>
      <c r="H73" s="59"/>
      <c r="I73" s="59"/>
      <c r="J73" s="59"/>
      <c r="K73" s="61"/>
      <c r="L73" s="59"/>
      <c r="M73" s="59"/>
      <c r="N73" s="59"/>
      <c r="O73" s="59"/>
      <c r="P73" s="59"/>
      <c r="Q73" s="59"/>
      <c r="R73" s="59"/>
      <c r="S73" s="59"/>
      <c r="T73" s="59"/>
      <c r="U73" s="59"/>
      <c r="V73" s="59"/>
    </row>
    <row r="74" spans="1:23" s="62" customFormat="1" x14ac:dyDescent="0.2">
      <c r="A74" s="57"/>
      <c r="B74" s="58"/>
      <c r="C74" s="59"/>
      <c r="D74" s="59"/>
      <c r="E74" s="59"/>
      <c r="F74" s="59"/>
      <c r="G74" s="60"/>
      <c r="H74" s="59"/>
      <c r="I74" s="59"/>
      <c r="J74" s="59"/>
      <c r="K74" s="61"/>
      <c r="L74" s="59"/>
      <c r="M74" s="59"/>
      <c r="N74" s="59"/>
      <c r="O74" s="59"/>
      <c r="P74" s="59"/>
      <c r="Q74" s="59"/>
      <c r="R74" s="59"/>
      <c r="S74" s="59"/>
      <c r="T74" s="59"/>
      <c r="U74" s="59"/>
      <c r="V74" s="59"/>
    </row>
    <row r="75" spans="1:23" s="62" customFormat="1" x14ac:dyDescent="0.2">
      <c r="A75" s="57"/>
      <c r="B75" s="58"/>
      <c r="C75" s="59"/>
      <c r="D75" s="59"/>
      <c r="E75" s="59"/>
      <c r="F75" s="59"/>
      <c r="G75" s="60"/>
      <c r="H75" s="59"/>
      <c r="I75" s="59"/>
      <c r="J75" s="59"/>
      <c r="K75" s="61"/>
      <c r="L75" s="59"/>
      <c r="M75" s="59"/>
      <c r="N75" s="59"/>
      <c r="O75" s="59"/>
      <c r="P75" s="59"/>
      <c r="Q75" s="59"/>
      <c r="R75" s="59"/>
      <c r="S75" s="59"/>
      <c r="T75" s="59"/>
      <c r="U75" s="59"/>
      <c r="V75" s="59"/>
    </row>
  </sheetData>
  <autoFilter ref="A8:W67" xr:uid="{00000000-0009-0000-0000-000002000000}"/>
  <mergeCells count="29">
    <mergeCell ref="U7:U8"/>
    <mergeCell ref="V7:V8"/>
    <mergeCell ref="O20:O21"/>
    <mergeCell ref="R20:R21"/>
    <mergeCell ref="S20:S21"/>
    <mergeCell ref="T20:T21"/>
    <mergeCell ref="U20:U21"/>
    <mergeCell ref="B6:V6"/>
    <mergeCell ref="B2:G2"/>
    <mergeCell ref="H2:V2"/>
    <mergeCell ref="B3:V3"/>
    <mergeCell ref="B4:V4"/>
    <mergeCell ref="B5:V5"/>
    <mergeCell ref="G71:V71"/>
    <mergeCell ref="B7:B8"/>
    <mergeCell ref="C7:F7"/>
    <mergeCell ref="G7:G8"/>
    <mergeCell ref="H7:H8"/>
    <mergeCell ref="Q7:Q8"/>
    <mergeCell ref="J7:P7"/>
    <mergeCell ref="J20:J21"/>
    <mergeCell ref="L20:L21"/>
    <mergeCell ref="N20:N21"/>
    <mergeCell ref="K20:K21"/>
    <mergeCell ref="M20:M21"/>
    <mergeCell ref="I20:I21"/>
    <mergeCell ref="P20:P21"/>
    <mergeCell ref="Q20:Q21"/>
    <mergeCell ref="R7:T7"/>
  </mergeCells>
  <pageMargins left="0.70866141732283472" right="0.70866141732283472" top="0.74803149606299213" bottom="0.74803149606299213" header="0.31496062992125984" footer="0.31496062992125984"/>
  <pageSetup scale="6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4"/>
  <sheetViews>
    <sheetView zoomScaleNormal="100" workbookViewId="0">
      <selection activeCell="AC28" sqref="AC28"/>
    </sheetView>
  </sheetViews>
  <sheetFormatPr baseColWidth="10" defaultColWidth="11.42578125" defaultRowHeight="12.75" x14ac:dyDescent="0.2"/>
  <cols>
    <col min="1" max="1" width="3.42578125" style="82" bestFit="1" customWidth="1"/>
    <col min="2" max="2" width="40.140625" style="10" customWidth="1"/>
    <col min="3" max="5" width="3.28515625" style="10" bestFit="1" customWidth="1"/>
    <col min="6" max="6" width="8.28515625" style="10" customWidth="1"/>
    <col min="7" max="7" width="34.5703125" style="10" customWidth="1"/>
    <col min="8" max="8" width="36.7109375" style="10" customWidth="1"/>
    <col min="9" max="9" width="16.5703125" style="10" customWidth="1"/>
    <col min="10" max="11" width="14" style="10" customWidth="1"/>
    <col min="12" max="12" width="10.42578125" style="10" hidden="1" customWidth="1"/>
    <col min="13" max="13" width="18.5703125" style="10" hidden="1" customWidth="1"/>
    <col min="14" max="14" width="15.140625" style="109" hidden="1" customWidth="1"/>
    <col min="15" max="15" width="17.7109375" style="63" hidden="1" customWidth="1"/>
    <col min="16" max="16" width="22.85546875" style="63" hidden="1" customWidth="1"/>
    <col min="17" max="17" width="19.5703125" style="63" hidden="1" customWidth="1"/>
    <col min="18" max="18" width="10.42578125" style="63" hidden="1" customWidth="1"/>
    <col min="19" max="19" width="20.28515625" style="63" hidden="1" customWidth="1"/>
    <col min="20" max="20" width="26.42578125" style="94" customWidth="1"/>
    <col min="21" max="21" width="3.85546875" style="10" hidden="1" customWidth="1"/>
    <col min="22" max="22" width="4.5703125" style="10" hidden="1" customWidth="1"/>
    <col min="23" max="23" width="9.5703125" style="10" hidden="1" customWidth="1"/>
    <col min="24" max="24" width="42.7109375" style="10" customWidth="1"/>
    <col min="25" max="25" width="131.5703125" style="95" customWidth="1"/>
    <col min="26" max="16384" width="11.42578125" style="10"/>
  </cols>
  <sheetData>
    <row r="1" spans="1:26" x14ac:dyDescent="0.2">
      <c r="B1" s="191" t="s">
        <v>282</v>
      </c>
      <c r="C1" s="480" t="s">
        <v>0</v>
      </c>
      <c r="D1" s="480"/>
      <c r="E1" s="480"/>
      <c r="F1" s="480"/>
      <c r="G1" s="480"/>
      <c r="H1" s="480"/>
      <c r="I1" s="480"/>
      <c r="J1" s="480"/>
      <c r="K1" s="480"/>
      <c r="L1" s="480"/>
      <c r="M1" s="480"/>
      <c r="N1" s="480"/>
      <c r="O1" s="480"/>
      <c r="P1" s="480"/>
      <c r="Q1" s="480"/>
      <c r="R1" s="480"/>
      <c r="S1" s="480"/>
      <c r="T1" s="480"/>
      <c r="U1" s="192"/>
      <c r="V1" s="192"/>
      <c r="W1" s="192"/>
      <c r="X1" s="193" t="s">
        <v>299</v>
      </c>
      <c r="Y1" s="194">
        <v>2015</v>
      </c>
    </row>
    <row r="2" spans="1:26" ht="25.5" x14ac:dyDescent="0.2">
      <c r="B2" s="195" t="s">
        <v>283</v>
      </c>
      <c r="C2" s="481" t="s">
        <v>301</v>
      </c>
      <c r="D2" s="481"/>
      <c r="E2" s="481"/>
      <c r="F2" s="481"/>
      <c r="G2" s="481"/>
      <c r="H2" s="481"/>
      <c r="I2" s="481"/>
      <c r="J2" s="481"/>
      <c r="K2" s="481"/>
      <c r="L2" s="481"/>
      <c r="M2" s="481"/>
      <c r="N2" s="481"/>
      <c r="O2" s="481"/>
      <c r="P2" s="481"/>
      <c r="Q2" s="481"/>
      <c r="R2" s="481"/>
      <c r="S2" s="481"/>
      <c r="T2" s="481"/>
      <c r="U2" s="192"/>
      <c r="V2" s="192"/>
      <c r="W2" s="192"/>
      <c r="X2" s="193" t="s">
        <v>300</v>
      </c>
      <c r="Y2" s="194" t="s">
        <v>302</v>
      </c>
    </row>
    <row r="3" spans="1:26" ht="24" customHeight="1" x14ac:dyDescent="0.2">
      <c r="B3" s="191" t="s">
        <v>284</v>
      </c>
      <c r="C3" s="484" t="s">
        <v>303</v>
      </c>
      <c r="D3" s="485"/>
      <c r="E3" s="485"/>
      <c r="F3" s="485"/>
      <c r="G3" s="485"/>
      <c r="H3" s="485"/>
      <c r="I3" s="485"/>
      <c r="J3" s="485"/>
      <c r="K3" s="485"/>
      <c r="L3" s="485"/>
      <c r="M3" s="485"/>
      <c r="N3" s="485"/>
      <c r="O3" s="485"/>
      <c r="P3" s="485"/>
      <c r="Q3" s="485"/>
      <c r="R3" s="485"/>
      <c r="S3" s="485"/>
      <c r="T3" s="485"/>
      <c r="U3" s="485"/>
      <c r="V3" s="485"/>
      <c r="W3" s="485"/>
      <c r="X3" s="485"/>
      <c r="Y3" s="486"/>
    </row>
    <row r="4" spans="1:26" ht="26.25" customHeight="1" x14ac:dyDescent="0.2">
      <c r="B4" s="191" t="s">
        <v>285</v>
      </c>
      <c r="C4" s="487" t="s">
        <v>304</v>
      </c>
      <c r="D4" s="488"/>
      <c r="E4" s="488"/>
      <c r="F4" s="488"/>
      <c r="G4" s="488"/>
      <c r="H4" s="488"/>
      <c r="I4" s="488"/>
      <c r="J4" s="488"/>
      <c r="K4" s="488"/>
      <c r="L4" s="488"/>
      <c r="M4" s="488"/>
      <c r="N4" s="488"/>
      <c r="O4" s="488"/>
      <c r="P4" s="488"/>
      <c r="Q4" s="488"/>
      <c r="R4" s="488"/>
      <c r="S4" s="488"/>
      <c r="T4" s="488"/>
      <c r="U4" s="488"/>
      <c r="V4" s="488"/>
      <c r="W4" s="488"/>
      <c r="X4" s="488"/>
      <c r="Y4" s="489"/>
    </row>
    <row r="5" spans="1:26" ht="27.75" customHeight="1" x14ac:dyDescent="0.2">
      <c r="B5" s="191" t="s">
        <v>286</v>
      </c>
      <c r="C5" s="490" t="s">
        <v>305</v>
      </c>
      <c r="D5" s="491"/>
      <c r="E5" s="491"/>
      <c r="F5" s="491"/>
      <c r="G5" s="491"/>
      <c r="H5" s="491"/>
      <c r="I5" s="491"/>
      <c r="J5" s="491"/>
      <c r="K5" s="491"/>
      <c r="L5" s="491"/>
      <c r="M5" s="491"/>
      <c r="N5" s="491"/>
      <c r="O5" s="491"/>
      <c r="P5" s="491"/>
      <c r="Q5" s="491"/>
      <c r="R5" s="491"/>
      <c r="S5" s="491"/>
      <c r="T5" s="491"/>
      <c r="U5" s="491"/>
      <c r="V5" s="491"/>
      <c r="W5" s="491"/>
      <c r="X5" s="491"/>
      <c r="Y5" s="492"/>
    </row>
    <row r="6" spans="1:26" ht="15" x14ac:dyDescent="0.2">
      <c r="B6" s="191" t="s">
        <v>287</v>
      </c>
      <c r="C6" s="482" t="s">
        <v>309</v>
      </c>
      <c r="D6" s="482"/>
      <c r="E6" s="482"/>
      <c r="F6" s="482"/>
      <c r="G6" s="482"/>
      <c r="H6" s="482"/>
      <c r="I6" s="482"/>
      <c r="J6" s="482"/>
      <c r="K6" s="482"/>
      <c r="L6" s="482"/>
      <c r="M6" s="482"/>
      <c r="N6" s="482"/>
      <c r="O6" s="482"/>
      <c r="P6" s="482"/>
      <c r="Q6" s="482"/>
      <c r="R6" s="482"/>
      <c r="S6" s="482"/>
      <c r="T6" s="482"/>
      <c r="U6" s="483"/>
      <c r="V6" s="483"/>
      <c r="W6" s="483"/>
      <c r="X6" s="483"/>
      <c r="Y6" s="483"/>
    </row>
    <row r="7" spans="1:26" ht="25.5" x14ac:dyDescent="0.2">
      <c r="B7" s="457" t="s">
        <v>281</v>
      </c>
      <c r="C7" s="197" t="s">
        <v>280</v>
      </c>
      <c r="D7" s="198"/>
      <c r="E7" s="198"/>
      <c r="F7" s="198"/>
      <c r="G7" s="198"/>
      <c r="H7" s="181" t="s">
        <v>279</v>
      </c>
      <c r="I7" s="181" t="s">
        <v>294</v>
      </c>
      <c r="J7" s="462" t="s">
        <v>295</v>
      </c>
      <c r="K7" s="462"/>
      <c r="L7" s="198"/>
      <c r="M7" s="198"/>
      <c r="N7" s="199"/>
      <c r="O7" s="181"/>
      <c r="P7" s="181"/>
      <c r="Q7" s="181"/>
      <c r="R7" s="181"/>
      <c r="S7" s="181"/>
      <c r="T7" s="193" t="s">
        <v>296</v>
      </c>
      <c r="U7" s="198"/>
      <c r="V7" s="198"/>
      <c r="W7" s="198"/>
      <c r="X7" s="193" t="s">
        <v>297</v>
      </c>
      <c r="Y7" s="200" t="s">
        <v>298</v>
      </c>
    </row>
    <row r="8" spans="1:26" x14ac:dyDescent="0.2">
      <c r="B8" s="458"/>
      <c r="C8" s="461">
        <v>3441</v>
      </c>
      <c r="D8" s="461"/>
      <c r="E8" s="461"/>
      <c r="F8" s="461"/>
      <c r="G8" s="461"/>
      <c r="H8" s="196">
        <v>17</v>
      </c>
      <c r="I8" s="196">
        <v>0</v>
      </c>
      <c r="J8" s="472">
        <v>3</v>
      </c>
      <c r="K8" s="473"/>
      <c r="L8" s="20"/>
      <c r="M8" s="20"/>
      <c r="N8" s="203"/>
      <c r="O8" s="20"/>
      <c r="P8" s="20"/>
      <c r="Q8" s="20"/>
      <c r="R8" s="20"/>
      <c r="S8" s="20"/>
      <c r="T8" s="20">
        <v>2</v>
      </c>
      <c r="U8" s="20"/>
      <c r="V8" s="20"/>
      <c r="W8" s="20"/>
      <c r="X8" s="20">
        <v>12</v>
      </c>
      <c r="Y8" s="202">
        <v>0</v>
      </c>
      <c r="Z8" s="10">
        <f>SUM(I8:Y9)</f>
        <v>17</v>
      </c>
    </row>
    <row r="9" spans="1:26" x14ac:dyDescent="0.2">
      <c r="B9" s="462" t="s">
        <v>307</v>
      </c>
      <c r="C9" s="462"/>
      <c r="D9" s="462"/>
      <c r="E9" s="462"/>
      <c r="F9" s="462"/>
      <c r="G9" s="462"/>
      <c r="H9" s="462"/>
      <c r="I9" s="463" t="s">
        <v>308</v>
      </c>
      <c r="J9" s="464"/>
      <c r="K9" s="464"/>
      <c r="L9" s="464"/>
      <c r="M9" s="464"/>
      <c r="N9" s="464"/>
      <c r="O9" s="464"/>
      <c r="P9" s="464"/>
      <c r="Q9" s="464"/>
      <c r="R9" s="464"/>
      <c r="S9" s="464"/>
      <c r="T9" s="464"/>
      <c r="U9" s="464"/>
      <c r="V9" s="464"/>
      <c r="W9" s="464"/>
      <c r="X9" s="464"/>
      <c r="Y9" s="465"/>
    </row>
    <row r="10" spans="1:26" s="205" customFormat="1" x14ac:dyDescent="0.2">
      <c r="A10" s="204"/>
      <c r="B10" s="466" t="s">
        <v>310</v>
      </c>
      <c r="C10" s="467"/>
      <c r="D10" s="467"/>
      <c r="E10" s="467"/>
      <c r="F10" s="467"/>
      <c r="G10" s="467"/>
      <c r="H10" s="468"/>
      <c r="I10" s="469" t="s">
        <v>311</v>
      </c>
      <c r="J10" s="470"/>
      <c r="K10" s="470"/>
      <c r="L10" s="470"/>
      <c r="M10" s="470"/>
      <c r="N10" s="470"/>
      <c r="O10" s="470"/>
      <c r="P10" s="470"/>
      <c r="Q10" s="470"/>
      <c r="R10" s="470"/>
      <c r="S10" s="470"/>
      <c r="T10" s="470"/>
      <c r="U10" s="470"/>
      <c r="V10" s="470"/>
      <c r="W10" s="470"/>
      <c r="X10" s="470"/>
      <c r="Y10" s="471"/>
    </row>
    <row r="11" spans="1:26" hidden="1" x14ac:dyDescent="0.2">
      <c r="B11" s="185"/>
      <c r="C11" s="185"/>
      <c r="D11" s="185"/>
      <c r="E11" s="185"/>
      <c r="F11" s="185"/>
      <c r="G11" s="185"/>
      <c r="H11" s="185"/>
      <c r="I11" s="185"/>
      <c r="J11" s="185"/>
      <c r="K11" s="185"/>
      <c r="L11" s="185"/>
      <c r="M11" s="185"/>
      <c r="N11" s="186"/>
      <c r="O11" s="187"/>
      <c r="P11" s="187"/>
      <c r="Q11" s="187"/>
      <c r="R11" s="187"/>
      <c r="S11" s="187"/>
      <c r="T11" s="188"/>
      <c r="U11" s="185"/>
      <c r="V11" s="185"/>
      <c r="W11" s="185"/>
      <c r="X11" s="185"/>
      <c r="Y11" s="189"/>
    </row>
    <row r="12" spans="1:26" hidden="1" x14ac:dyDescent="0.2">
      <c r="B12" s="185"/>
      <c r="C12" s="185"/>
      <c r="D12" s="185"/>
      <c r="E12" s="185"/>
      <c r="F12" s="185"/>
      <c r="G12" s="185"/>
      <c r="H12" s="185"/>
      <c r="I12" s="185"/>
      <c r="J12" s="185"/>
      <c r="K12" s="185"/>
      <c r="L12" s="185"/>
      <c r="M12" s="185"/>
      <c r="N12" s="186"/>
      <c r="O12" s="187"/>
      <c r="P12" s="187"/>
      <c r="Q12" s="187"/>
      <c r="R12" s="187"/>
      <c r="S12" s="187"/>
      <c r="T12" s="188"/>
      <c r="U12" s="185"/>
      <c r="V12" s="185"/>
      <c r="W12" s="185"/>
      <c r="X12" s="185"/>
      <c r="Y12" s="189"/>
    </row>
    <row r="13" spans="1:26" hidden="1" x14ac:dyDescent="0.2">
      <c r="B13" s="185"/>
      <c r="C13" s="185"/>
      <c r="D13" s="185"/>
      <c r="E13" s="185"/>
      <c r="F13" s="185"/>
      <c r="G13" s="185"/>
      <c r="H13" s="185"/>
      <c r="I13" s="185"/>
      <c r="J13" s="185"/>
      <c r="K13" s="185"/>
      <c r="L13" s="185"/>
      <c r="M13" s="185"/>
      <c r="N13" s="186"/>
      <c r="O13" s="187"/>
      <c r="P13" s="187"/>
      <c r="Q13" s="187"/>
      <c r="R13" s="187"/>
      <c r="S13" s="187"/>
      <c r="T13" s="188"/>
      <c r="U13" s="185"/>
      <c r="V13" s="185"/>
      <c r="W13" s="185"/>
      <c r="X13" s="185"/>
      <c r="Y13" s="189"/>
    </row>
    <row r="14" spans="1:26" hidden="1" x14ac:dyDescent="0.2">
      <c r="B14" s="185"/>
      <c r="C14" s="185"/>
      <c r="D14" s="185"/>
      <c r="E14" s="185"/>
      <c r="F14" s="185"/>
      <c r="G14" s="185"/>
      <c r="H14" s="185"/>
      <c r="I14" s="185"/>
      <c r="J14" s="185"/>
      <c r="K14" s="185"/>
      <c r="L14" s="185"/>
      <c r="M14" s="185"/>
      <c r="N14" s="186"/>
      <c r="O14" s="187"/>
      <c r="P14" s="187"/>
      <c r="Q14" s="187"/>
      <c r="R14" s="187"/>
      <c r="S14" s="187"/>
      <c r="T14" s="188"/>
      <c r="U14" s="185"/>
      <c r="V14" s="185"/>
      <c r="W14" s="185"/>
      <c r="X14" s="185"/>
      <c r="Y14" s="189"/>
    </row>
    <row r="15" spans="1:26" hidden="1" x14ac:dyDescent="0.2">
      <c r="B15" s="185"/>
      <c r="C15" s="185"/>
      <c r="D15" s="185"/>
      <c r="E15" s="185"/>
      <c r="F15" s="185"/>
      <c r="G15" s="185"/>
      <c r="H15" s="185"/>
      <c r="I15" s="185"/>
      <c r="J15" s="185"/>
      <c r="K15" s="185"/>
      <c r="L15" s="185"/>
      <c r="M15" s="185"/>
      <c r="N15" s="186"/>
      <c r="O15" s="187"/>
      <c r="P15" s="187"/>
      <c r="Q15" s="187"/>
      <c r="R15" s="187"/>
      <c r="S15" s="187"/>
      <c r="T15" s="188"/>
      <c r="U15" s="185"/>
      <c r="V15" s="185"/>
      <c r="W15" s="185"/>
      <c r="X15" s="185"/>
      <c r="Y15" s="189"/>
    </row>
    <row r="16" spans="1:26" hidden="1" x14ac:dyDescent="0.2">
      <c r="B16" s="185"/>
      <c r="C16" s="185"/>
      <c r="D16" s="185"/>
      <c r="E16" s="185"/>
      <c r="F16" s="185"/>
      <c r="G16" s="185"/>
      <c r="H16" s="185"/>
      <c r="I16" s="185"/>
      <c r="J16" s="185"/>
      <c r="K16" s="185"/>
      <c r="L16" s="185"/>
      <c r="M16" s="185"/>
      <c r="N16" s="186"/>
      <c r="O16" s="187"/>
      <c r="P16" s="187"/>
      <c r="Q16" s="187"/>
      <c r="R16" s="187"/>
      <c r="S16" s="187"/>
      <c r="T16" s="188"/>
      <c r="U16" s="185"/>
      <c r="V16" s="185"/>
      <c r="W16" s="185"/>
      <c r="X16" s="185"/>
      <c r="Y16" s="189"/>
    </row>
    <row r="17" spans="1:25" hidden="1" x14ac:dyDescent="0.2">
      <c r="B17" s="185"/>
      <c r="C17" s="185"/>
      <c r="D17" s="185"/>
      <c r="E17" s="185"/>
      <c r="F17" s="185"/>
      <c r="G17" s="185"/>
      <c r="H17" s="185"/>
      <c r="I17" s="185"/>
      <c r="J17" s="185"/>
      <c r="K17" s="185"/>
      <c r="L17" s="185"/>
      <c r="M17" s="185"/>
      <c r="N17" s="186"/>
      <c r="O17" s="187"/>
      <c r="P17" s="187"/>
      <c r="Q17" s="187"/>
      <c r="R17" s="187"/>
      <c r="S17" s="187"/>
      <c r="T17" s="188"/>
      <c r="U17" s="185"/>
      <c r="V17" s="185"/>
      <c r="W17" s="185"/>
      <c r="X17" s="185"/>
      <c r="Y17" s="189"/>
    </row>
    <row r="18" spans="1:25" hidden="1" x14ac:dyDescent="0.2">
      <c r="B18" s="185"/>
      <c r="C18" s="185"/>
      <c r="D18" s="185"/>
      <c r="E18" s="185"/>
      <c r="F18" s="185"/>
      <c r="G18" s="185"/>
      <c r="H18" s="185"/>
      <c r="I18" s="185"/>
      <c r="J18" s="185"/>
      <c r="K18" s="185"/>
      <c r="L18" s="185"/>
      <c r="M18" s="185"/>
      <c r="N18" s="186"/>
      <c r="O18" s="187"/>
      <c r="P18" s="187"/>
      <c r="Q18" s="187"/>
      <c r="R18" s="187"/>
      <c r="S18" s="187"/>
      <c r="T18" s="188"/>
      <c r="U18" s="185"/>
      <c r="V18" s="185"/>
      <c r="W18" s="185"/>
      <c r="X18" s="185"/>
      <c r="Y18" s="189"/>
    </row>
    <row r="19" spans="1:25" hidden="1" x14ac:dyDescent="0.2">
      <c r="B19" s="477" t="s">
        <v>0</v>
      </c>
      <c r="C19" s="477"/>
      <c r="D19" s="477"/>
      <c r="E19" s="477"/>
      <c r="F19" s="477"/>
      <c r="G19" s="477"/>
      <c r="H19" s="190"/>
      <c r="I19" s="190"/>
      <c r="J19" s="478" t="s">
        <v>166</v>
      </c>
      <c r="K19" s="478"/>
      <c r="L19" s="478"/>
      <c r="M19" s="478"/>
      <c r="N19" s="478"/>
      <c r="O19" s="478"/>
      <c r="P19" s="478"/>
      <c r="Q19" s="478"/>
      <c r="R19" s="478"/>
      <c r="S19" s="478"/>
      <c r="T19" s="478"/>
      <c r="U19" s="478"/>
      <c r="V19" s="478"/>
      <c r="W19" s="478"/>
      <c r="X19" s="478"/>
      <c r="Y19" s="478"/>
    </row>
    <row r="20" spans="1:25" hidden="1" x14ac:dyDescent="0.2">
      <c r="B20" s="479" t="s">
        <v>167</v>
      </c>
      <c r="C20" s="479"/>
      <c r="D20" s="479"/>
      <c r="E20" s="479"/>
      <c r="F20" s="479"/>
      <c r="G20" s="479"/>
      <c r="H20" s="479"/>
      <c r="I20" s="479"/>
      <c r="J20" s="479"/>
      <c r="K20" s="479"/>
      <c r="L20" s="479"/>
      <c r="M20" s="479"/>
      <c r="N20" s="479"/>
      <c r="O20" s="479"/>
      <c r="P20" s="479"/>
      <c r="Q20" s="479"/>
      <c r="R20" s="479"/>
      <c r="S20" s="479"/>
      <c r="T20" s="479"/>
      <c r="U20" s="479"/>
      <c r="V20" s="479"/>
      <c r="W20" s="479"/>
      <c r="X20" s="479"/>
      <c r="Y20" s="479"/>
    </row>
    <row r="21" spans="1:25" ht="36" hidden="1" customHeight="1" x14ac:dyDescent="0.2">
      <c r="B21" s="479" t="s">
        <v>168</v>
      </c>
      <c r="C21" s="479"/>
      <c r="D21" s="479"/>
      <c r="E21" s="479"/>
      <c r="F21" s="479"/>
      <c r="G21" s="479"/>
      <c r="H21" s="479"/>
      <c r="I21" s="479"/>
      <c r="J21" s="479"/>
      <c r="K21" s="479"/>
      <c r="L21" s="479"/>
      <c r="M21" s="479"/>
      <c r="N21" s="479"/>
      <c r="O21" s="479"/>
      <c r="P21" s="479"/>
      <c r="Q21" s="479"/>
      <c r="R21" s="479"/>
      <c r="S21" s="479"/>
      <c r="T21" s="479"/>
      <c r="U21" s="479"/>
      <c r="V21" s="479"/>
      <c r="W21" s="479"/>
      <c r="X21" s="479"/>
      <c r="Y21" s="479"/>
    </row>
    <row r="22" spans="1:25" hidden="1" x14ac:dyDescent="0.2">
      <c r="B22" s="479" t="s">
        <v>169</v>
      </c>
      <c r="C22" s="479"/>
      <c r="D22" s="479"/>
      <c r="E22" s="479"/>
      <c r="F22" s="479"/>
      <c r="G22" s="479"/>
      <c r="H22" s="479"/>
      <c r="I22" s="479"/>
      <c r="J22" s="479"/>
      <c r="K22" s="479"/>
      <c r="L22" s="479"/>
      <c r="M22" s="479"/>
      <c r="N22" s="479"/>
      <c r="O22" s="479"/>
      <c r="P22" s="479"/>
      <c r="Q22" s="479"/>
      <c r="R22" s="479"/>
      <c r="S22" s="479"/>
      <c r="T22" s="479"/>
      <c r="U22" s="479"/>
      <c r="V22" s="479"/>
      <c r="W22" s="479"/>
      <c r="X22" s="479"/>
      <c r="Y22" s="479"/>
    </row>
    <row r="23" spans="1:25" ht="63" hidden="1" customHeight="1" x14ac:dyDescent="0.2">
      <c r="B23" s="474" t="s">
        <v>170</v>
      </c>
      <c r="C23" s="475"/>
      <c r="D23" s="475"/>
      <c r="E23" s="475"/>
      <c r="F23" s="475"/>
      <c r="G23" s="475"/>
      <c r="H23" s="475"/>
      <c r="I23" s="475"/>
      <c r="J23" s="475"/>
      <c r="K23" s="475"/>
      <c r="L23" s="475"/>
      <c r="M23" s="475"/>
      <c r="N23" s="475"/>
      <c r="O23" s="475"/>
      <c r="P23" s="475"/>
      <c r="Q23" s="475"/>
      <c r="R23" s="475"/>
      <c r="S23" s="475"/>
      <c r="T23" s="475"/>
      <c r="U23" s="475"/>
      <c r="V23" s="475"/>
      <c r="W23" s="475"/>
      <c r="X23" s="475"/>
      <c r="Y23" s="476"/>
    </row>
    <row r="24" spans="1:25" ht="33" customHeight="1" x14ac:dyDescent="0.2">
      <c r="B24" s="426" t="s">
        <v>306</v>
      </c>
      <c r="C24" s="427" t="s">
        <v>2</v>
      </c>
      <c r="D24" s="427"/>
      <c r="E24" s="427"/>
      <c r="F24" s="427"/>
      <c r="G24" s="428" t="s">
        <v>6</v>
      </c>
      <c r="H24" s="459" t="s">
        <v>278</v>
      </c>
      <c r="I24" s="462" t="s">
        <v>288</v>
      </c>
      <c r="J24" s="462"/>
      <c r="K24" s="454" t="s">
        <v>291</v>
      </c>
      <c r="L24" s="101"/>
      <c r="M24" s="431" t="s">
        <v>101</v>
      </c>
      <c r="N24" s="431"/>
      <c r="O24" s="431"/>
      <c r="P24" s="431"/>
      <c r="Q24" s="431"/>
      <c r="R24" s="431"/>
      <c r="S24" s="431"/>
      <c r="T24" s="182" t="s">
        <v>292</v>
      </c>
      <c r="U24" s="450" t="s">
        <v>103</v>
      </c>
      <c r="V24" s="451"/>
      <c r="W24" s="452"/>
      <c r="X24" s="430" t="s">
        <v>104</v>
      </c>
      <c r="Y24" s="447" t="s">
        <v>105</v>
      </c>
    </row>
    <row r="25" spans="1:25" ht="74.25" customHeight="1" x14ac:dyDescent="0.2">
      <c r="B25" s="426"/>
      <c r="C25" s="11" t="s">
        <v>7</v>
      </c>
      <c r="D25" s="11" t="s">
        <v>8</v>
      </c>
      <c r="E25" s="11" t="s">
        <v>9</v>
      </c>
      <c r="F25" s="11" t="s">
        <v>10</v>
      </c>
      <c r="G25" s="428"/>
      <c r="H25" s="460"/>
      <c r="I25" s="181" t="s">
        <v>289</v>
      </c>
      <c r="J25" s="181" t="s">
        <v>290</v>
      </c>
      <c r="K25" s="455"/>
      <c r="L25" s="12" t="s">
        <v>106</v>
      </c>
      <c r="M25" s="101" t="s">
        <v>238</v>
      </c>
      <c r="N25" s="12" t="s">
        <v>106</v>
      </c>
      <c r="O25" s="147" t="s">
        <v>239</v>
      </c>
      <c r="P25" s="147" t="s">
        <v>106</v>
      </c>
      <c r="Q25" s="147" t="s">
        <v>240</v>
      </c>
      <c r="R25" s="147" t="s">
        <v>106</v>
      </c>
      <c r="S25" s="147" t="s">
        <v>241</v>
      </c>
      <c r="T25" s="183" t="s">
        <v>293</v>
      </c>
      <c r="U25" s="176" t="s">
        <v>111</v>
      </c>
      <c r="V25" s="184" t="s">
        <v>112</v>
      </c>
      <c r="W25" s="184" t="s">
        <v>113</v>
      </c>
      <c r="X25" s="430"/>
      <c r="Y25" s="447"/>
    </row>
    <row r="26" spans="1:25" s="19" customFormat="1" ht="25.5" customHeight="1" x14ac:dyDescent="0.2">
      <c r="A26" s="83" t="s">
        <v>23</v>
      </c>
      <c r="B26" s="201" t="s">
        <v>24</v>
      </c>
      <c r="C26" s="84"/>
      <c r="D26" s="84"/>
      <c r="E26" s="84"/>
      <c r="F26" s="84"/>
      <c r="G26" s="84"/>
      <c r="H26" s="84"/>
      <c r="I26" s="85"/>
      <c r="J26" s="85"/>
      <c r="K26" s="85"/>
      <c r="L26" s="84"/>
      <c r="M26" s="84"/>
      <c r="N26" s="107"/>
      <c r="O26" s="148"/>
      <c r="P26" s="148"/>
      <c r="Q26" s="148"/>
      <c r="R26" s="148"/>
      <c r="S26" s="148"/>
      <c r="T26" s="85"/>
      <c r="U26" s="84"/>
      <c r="V26" s="84"/>
      <c r="W26" s="84"/>
      <c r="X26" s="84"/>
      <c r="Y26" s="84"/>
    </row>
    <row r="27" spans="1:25" s="19" customFormat="1" ht="101.25" customHeight="1" x14ac:dyDescent="0.2">
      <c r="A27" s="29">
        <v>1</v>
      </c>
      <c r="B27" s="1" t="s">
        <v>171</v>
      </c>
      <c r="C27" s="29"/>
      <c r="D27" s="29"/>
      <c r="E27" s="29" t="s">
        <v>25</v>
      </c>
      <c r="F27" s="29"/>
      <c r="G27" s="6" t="s">
        <v>172</v>
      </c>
      <c r="H27" s="2" t="s">
        <v>26</v>
      </c>
      <c r="I27" s="115">
        <v>42217</v>
      </c>
      <c r="J27" s="128">
        <v>42277</v>
      </c>
      <c r="K27" s="177"/>
      <c r="L27" s="159">
        <f t="shared" ref="L27:L36" si="0">+T27-J27</f>
        <v>55</v>
      </c>
      <c r="M27" s="111">
        <v>42261</v>
      </c>
      <c r="N27" s="134">
        <f>+O27-M27</f>
        <v>71</v>
      </c>
      <c r="O27" s="141">
        <v>42332</v>
      </c>
      <c r="P27" s="139">
        <f>+Q27-O27</f>
        <v>15</v>
      </c>
      <c r="Q27" s="141">
        <v>42347</v>
      </c>
      <c r="R27" s="139">
        <f t="shared" ref="R27:R32" si="1">+S27-Q27</f>
        <v>28</v>
      </c>
      <c r="S27" s="141">
        <v>42375</v>
      </c>
      <c r="T27" s="155">
        <f t="shared" ref="T27:T37" si="2">+O27</f>
        <v>42332</v>
      </c>
      <c r="U27" s="168" t="s">
        <v>25</v>
      </c>
      <c r="V27" s="169"/>
      <c r="W27" s="169"/>
      <c r="X27" s="6" t="s">
        <v>174</v>
      </c>
      <c r="Y27" s="144" t="s">
        <v>248</v>
      </c>
    </row>
    <row r="28" spans="1:25" s="19" customFormat="1" ht="331.5" x14ac:dyDescent="0.2">
      <c r="A28" s="29">
        <v>2</v>
      </c>
      <c r="B28" s="1" t="s">
        <v>27</v>
      </c>
      <c r="C28" s="29"/>
      <c r="D28" s="29"/>
      <c r="E28" s="29" t="s">
        <v>25</v>
      </c>
      <c r="F28" s="29"/>
      <c r="G28" s="6" t="s">
        <v>173</v>
      </c>
      <c r="H28" s="2" t="s">
        <v>28</v>
      </c>
      <c r="I28" s="115">
        <v>42064</v>
      </c>
      <c r="J28" s="112">
        <v>42124</v>
      </c>
      <c r="K28" s="177"/>
      <c r="L28" s="159">
        <f t="shared" si="0"/>
        <v>53</v>
      </c>
      <c r="M28" s="111">
        <v>42067</v>
      </c>
      <c r="N28" s="110">
        <f>+O28-M28</f>
        <v>110</v>
      </c>
      <c r="O28" s="141">
        <v>42177</v>
      </c>
      <c r="P28" s="139">
        <f>+Q28-O28</f>
        <v>11</v>
      </c>
      <c r="Q28" s="141">
        <v>42188</v>
      </c>
      <c r="R28" s="139">
        <f t="shared" si="1"/>
        <v>40</v>
      </c>
      <c r="S28" s="141">
        <v>42228</v>
      </c>
      <c r="T28" s="155">
        <f t="shared" si="2"/>
        <v>42177</v>
      </c>
      <c r="U28" s="170" t="s">
        <v>25</v>
      </c>
      <c r="V28" s="169"/>
      <c r="W28" s="169"/>
      <c r="X28" s="6" t="s">
        <v>174</v>
      </c>
      <c r="Y28" s="5" t="s">
        <v>175</v>
      </c>
    </row>
    <row r="29" spans="1:25" s="19" customFormat="1" ht="114.75" x14ac:dyDescent="0.2">
      <c r="A29" s="29">
        <v>3</v>
      </c>
      <c r="B29" s="1" t="s">
        <v>29</v>
      </c>
      <c r="C29" s="29"/>
      <c r="D29" s="29"/>
      <c r="E29" s="29" t="s">
        <v>25</v>
      </c>
      <c r="F29" s="29"/>
      <c r="G29" s="6" t="s">
        <v>172</v>
      </c>
      <c r="H29" s="2" t="s">
        <v>30</v>
      </c>
      <c r="I29" s="115">
        <v>42125</v>
      </c>
      <c r="J29" s="112">
        <v>42185</v>
      </c>
      <c r="K29" s="177"/>
      <c r="L29" s="159">
        <f t="shared" si="0"/>
        <v>17</v>
      </c>
      <c r="M29" s="146">
        <v>42143</v>
      </c>
      <c r="N29" s="110">
        <f>+O29-M29</f>
        <v>59</v>
      </c>
      <c r="O29" s="146">
        <v>42202</v>
      </c>
      <c r="P29" s="139">
        <f>+Q29-O29</f>
        <v>32</v>
      </c>
      <c r="Q29" s="146">
        <v>42234</v>
      </c>
      <c r="R29" s="139">
        <f t="shared" si="1"/>
        <v>42</v>
      </c>
      <c r="S29" s="146">
        <v>42276</v>
      </c>
      <c r="T29" s="155">
        <f t="shared" si="2"/>
        <v>42202</v>
      </c>
      <c r="U29" s="170" t="s">
        <v>25</v>
      </c>
      <c r="V29" s="169"/>
      <c r="W29" s="169"/>
      <c r="X29" s="6" t="s">
        <v>174</v>
      </c>
      <c r="Y29" s="144" t="s">
        <v>249</v>
      </c>
    </row>
    <row r="30" spans="1:25" s="19" customFormat="1" ht="140.25" x14ac:dyDescent="0.2">
      <c r="A30" s="29">
        <v>4</v>
      </c>
      <c r="B30" s="1" t="s">
        <v>176</v>
      </c>
      <c r="C30" s="29"/>
      <c r="D30" s="29"/>
      <c r="E30" s="29" t="s">
        <v>25</v>
      </c>
      <c r="F30" s="29"/>
      <c r="G30" s="6" t="s">
        <v>172</v>
      </c>
      <c r="H30" s="2" t="s">
        <v>31</v>
      </c>
      <c r="I30" s="115">
        <v>42217</v>
      </c>
      <c r="J30" s="135">
        <v>42277</v>
      </c>
      <c r="K30" s="177"/>
      <c r="L30" s="159">
        <f t="shared" si="0"/>
        <v>62</v>
      </c>
      <c r="M30" s="128">
        <v>42257</v>
      </c>
      <c r="N30" s="127">
        <f>+O30-M30</f>
        <v>82</v>
      </c>
      <c r="O30" s="141">
        <v>42339</v>
      </c>
      <c r="P30" s="139">
        <f>+Q30-O30</f>
        <v>16</v>
      </c>
      <c r="Q30" s="141">
        <v>42355</v>
      </c>
      <c r="R30" s="139">
        <f t="shared" si="1"/>
        <v>18</v>
      </c>
      <c r="S30" s="149">
        <v>42373</v>
      </c>
      <c r="T30" s="155">
        <f t="shared" si="2"/>
        <v>42339</v>
      </c>
      <c r="U30" s="170" t="s">
        <v>25</v>
      </c>
      <c r="V30" s="169"/>
      <c r="W30" s="169"/>
      <c r="X30" s="6" t="s">
        <v>174</v>
      </c>
      <c r="Y30" s="180" t="s">
        <v>253</v>
      </c>
    </row>
    <row r="31" spans="1:25" s="19" customFormat="1" ht="216.75" x14ac:dyDescent="0.2">
      <c r="A31" s="29">
        <v>5</v>
      </c>
      <c r="B31" s="1" t="s">
        <v>32</v>
      </c>
      <c r="C31" s="29"/>
      <c r="D31" s="29"/>
      <c r="E31" s="29" t="s">
        <v>25</v>
      </c>
      <c r="F31" s="29"/>
      <c r="G31" s="6" t="s">
        <v>173</v>
      </c>
      <c r="H31" s="2" t="s">
        <v>33</v>
      </c>
      <c r="I31" s="115">
        <v>42064</v>
      </c>
      <c r="J31" s="112">
        <v>42124</v>
      </c>
      <c r="K31" s="177"/>
      <c r="L31" s="159">
        <f t="shared" si="0"/>
        <v>20</v>
      </c>
      <c r="M31" s="111">
        <v>42104</v>
      </c>
      <c r="N31" s="110">
        <f t="shared" ref="N31:N46" si="3">+O31-M31</f>
        <v>40</v>
      </c>
      <c r="O31" s="141">
        <v>42144</v>
      </c>
      <c r="P31" s="139">
        <f t="shared" ref="P31:P32" si="4">+Q31-O31</f>
        <v>14</v>
      </c>
      <c r="Q31" s="141">
        <v>42158</v>
      </c>
      <c r="R31" s="113">
        <f t="shared" si="1"/>
        <v>29</v>
      </c>
      <c r="S31" s="141">
        <v>42187</v>
      </c>
      <c r="T31" s="155">
        <f t="shared" si="2"/>
        <v>42144</v>
      </c>
      <c r="U31" s="169" t="s">
        <v>25</v>
      </c>
      <c r="V31" s="169"/>
      <c r="W31" s="169"/>
      <c r="X31" s="6" t="s">
        <v>174</v>
      </c>
      <c r="Y31" s="144" t="s">
        <v>177</v>
      </c>
    </row>
    <row r="32" spans="1:25" s="19" customFormat="1" ht="103.5" customHeight="1" x14ac:dyDescent="0.2">
      <c r="A32" s="29">
        <v>6</v>
      </c>
      <c r="B32" s="1" t="s">
        <v>178</v>
      </c>
      <c r="C32" s="29"/>
      <c r="D32" s="29"/>
      <c r="E32" s="29" t="s">
        <v>25</v>
      </c>
      <c r="F32" s="29"/>
      <c r="G32" s="6" t="s">
        <v>172</v>
      </c>
      <c r="H32" s="2" t="s">
        <v>34</v>
      </c>
      <c r="I32" s="115">
        <v>42095</v>
      </c>
      <c r="J32" s="112">
        <v>42154</v>
      </c>
      <c r="K32" s="177"/>
      <c r="L32" s="159">
        <f t="shared" si="0"/>
        <v>2</v>
      </c>
      <c r="M32" s="111">
        <v>42067</v>
      </c>
      <c r="N32" s="110">
        <f t="shared" si="3"/>
        <v>89</v>
      </c>
      <c r="O32" s="141">
        <v>42156</v>
      </c>
      <c r="P32" s="139">
        <f t="shared" si="4"/>
        <v>18</v>
      </c>
      <c r="Q32" s="141">
        <v>42174</v>
      </c>
      <c r="R32" s="139">
        <f t="shared" si="1"/>
        <v>97</v>
      </c>
      <c r="S32" s="141">
        <v>42271</v>
      </c>
      <c r="T32" s="155">
        <f t="shared" si="2"/>
        <v>42156</v>
      </c>
      <c r="U32" s="168" t="s">
        <v>25</v>
      </c>
      <c r="V32" s="169"/>
      <c r="W32" s="169"/>
      <c r="X32" s="144" t="s">
        <v>174</v>
      </c>
      <c r="Y32" s="180" t="s">
        <v>276</v>
      </c>
    </row>
    <row r="33" spans="1:25" s="19" customFormat="1" ht="25.5" x14ac:dyDescent="0.2">
      <c r="A33" s="29">
        <v>7</v>
      </c>
      <c r="B33" s="1" t="s">
        <v>179</v>
      </c>
      <c r="C33" s="29"/>
      <c r="D33" s="29" t="s">
        <v>25</v>
      </c>
      <c r="E33" s="29"/>
      <c r="F33" s="29"/>
      <c r="G33" s="6" t="s">
        <v>180</v>
      </c>
      <c r="H33" s="2" t="s">
        <v>35</v>
      </c>
      <c r="I33" s="115">
        <v>42248</v>
      </c>
      <c r="J33" s="128">
        <v>42307</v>
      </c>
      <c r="K33" s="177"/>
      <c r="L33" s="159">
        <f t="shared" si="0"/>
        <v>10</v>
      </c>
      <c r="M33" s="111">
        <v>42271</v>
      </c>
      <c r="N33" s="127">
        <f>+O33-M33</f>
        <v>46</v>
      </c>
      <c r="O33" s="141">
        <v>42317</v>
      </c>
      <c r="P33" s="139">
        <f>+Q33-O33</f>
        <v>67</v>
      </c>
      <c r="Q33" s="141">
        <v>42384</v>
      </c>
      <c r="R33" s="139">
        <f>+S33-Q33</f>
        <v>-36</v>
      </c>
      <c r="S33" s="141">
        <v>42348</v>
      </c>
      <c r="T33" s="155">
        <f t="shared" si="2"/>
        <v>42317</v>
      </c>
      <c r="U33" s="170" t="s">
        <v>25</v>
      </c>
      <c r="V33" s="169"/>
      <c r="W33" s="169"/>
      <c r="X33" s="144" t="s">
        <v>174</v>
      </c>
      <c r="Y33" s="5" t="s">
        <v>254</v>
      </c>
    </row>
    <row r="34" spans="1:25" s="19" customFormat="1" ht="89.25" x14ac:dyDescent="0.2">
      <c r="A34" s="29">
        <v>8</v>
      </c>
      <c r="B34" s="1" t="s">
        <v>36</v>
      </c>
      <c r="C34" s="29"/>
      <c r="D34" s="29" t="s">
        <v>25</v>
      </c>
      <c r="E34" s="29"/>
      <c r="F34" s="29"/>
      <c r="G34" s="6" t="s">
        <v>180</v>
      </c>
      <c r="H34" s="2" t="s">
        <v>37</v>
      </c>
      <c r="I34" s="115">
        <v>42278</v>
      </c>
      <c r="J34" s="130">
        <v>42338</v>
      </c>
      <c r="K34" s="177"/>
      <c r="L34" s="159">
        <f t="shared" si="0"/>
        <v>18</v>
      </c>
      <c r="M34" s="111">
        <v>42300</v>
      </c>
      <c r="N34" s="131">
        <f>+O34-M34</f>
        <v>56</v>
      </c>
      <c r="O34" s="141">
        <v>42356</v>
      </c>
      <c r="P34" s="139">
        <f>+Q34-O34</f>
        <v>28</v>
      </c>
      <c r="Q34" s="146">
        <v>42384</v>
      </c>
      <c r="R34" s="105"/>
      <c r="S34" s="106"/>
      <c r="T34" s="155">
        <f t="shared" si="2"/>
        <v>42356</v>
      </c>
      <c r="U34" s="169"/>
      <c r="V34" s="169"/>
      <c r="W34" s="168" t="s">
        <v>25</v>
      </c>
      <c r="X34" s="144" t="s">
        <v>174</v>
      </c>
      <c r="Y34" s="180" t="s">
        <v>277</v>
      </c>
    </row>
    <row r="35" spans="1:25" s="19" customFormat="1" ht="234.75" customHeight="1" x14ac:dyDescent="0.2">
      <c r="A35" s="29">
        <v>9</v>
      </c>
      <c r="B35" s="1" t="s">
        <v>181</v>
      </c>
      <c r="C35" s="29"/>
      <c r="D35" s="29"/>
      <c r="E35" s="29" t="s">
        <v>25</v>
      </c>
      <c r="F35" s="29"/>
      <c r="G35" s="6" t="s">
        <v>173</v>
      </c>
      <c r="H35" s="2" t="s">
        <v>33</v>
      </c>
      <c r="I35" s="115">
        <v>42125</v>
      </c>
      <c r="J35" s="128">
        <v>42215</v>
      </c>
      <c r="K35" s="177"/>
      <c r="L35" s="159">
        <f t="shared" si="0"/>
        <v>21</v>
      </c>
      <c r="M35" s="111">
        <v>42186</v>
      </c>
      <c r="N35" s="127">
        <f>+O35-M35</f>
        <v>50</v>
      </c>
      <c r="O35" s="141" t="s">
        <v>182</v>
      </c>
      <c r="P35" s="139">
        <f>+Q35-O35</f>
        <v>26</v>
      </c>
      <c r="Q35" s="141">
        <v>42262</v>
      </c>
      <c r="R35" s="139">
        <f>+S35-Q35</f>
        <v>13</v>
      </c>
      <c r="S35" s="141">
        <v>42275</v>
      </c>
      <c r="T35" s="155" t="str">
        <f t="shared" si="2"/>
        <v>20/08/2015</v>
      </c>
      <c r="U35" s="170" t="s">
        <v>25</v>
      </c>
      <c r="V35" s="169"/>
      <c r="W35" s="169"/>
      <c r="X35" s="6" t="s">
        <v>183</v>
      </c>
      <c r="Y35" s="173" t="s">
        <v>257</v>
      </c>
    </row>
    <row r="36" spans="1:25" s="19" customFormat="1" ht="165.75" x14ac:dyDescent="0.2">
      <c r="A36" s="29">
        <v>10</v>
      </c>
      <c r="B36" s="1" t="s">
        <v>38</v>
      </c>
      <c r="C36" s="29"/>
      <c r="D36" s="29"/>
      <c r="E36" s="29" t="s">
        <v>25</v>
      </c>
      <c r="F36" s="29"/>
      <c r="G36" s="6" t="s">
        <v>173</v>
      </c>
      <c r="H36" s="2" t="s">
        <v>39</v>
      </c>
      <c r="I36" s="115">
        <v>42186</v>
      </c>
      <c r="J36" s="128">
        <v>42246</v>
      </c>
      <c r="K36" s="177"/>
      <c r="L36" s="159">
        <f t="shared" si="0"/>
        <v>33</v>
      </c>
      <c r="M36" s="111">
        <v>42228</v>
      </c>
      <c r="N36" s="127">
        <f>+O36-M36</f>
        <v>51</v>
      </c>
      <c r="O36" s="141">
        <v>42279</v>
      </c>
      <c r="P36" s="113">
        <f>+Q36-O36</f>
        <v>24</v>
      </c>
      <c r="Q36" s="141">
        <v>42303</v>
      </c>
      <c r="R36" s="142">
        <f>+S36-Q36</f>
        <v>53</v>
      </c>
      <c r="S36" s="150">
        <v>42356</v>
      </c>
      <c r="T36" s="155">
        <f t="shared" si="2"/>
        <v>42279</v>
      </c>
      <c r="U36" s="169"/>
      <c r="V36" s="169"/>
      <c r="W36" s="168" t="s">
        <v>25</v>
      </c>
      <c r="X36" s="6" t="s">
        <v>183</v>
      </c>
      <c r="Y36" s="144" t="s">
        <v>250</v>
      </c>
    </row>
    <row r="37" spans="1:25" s="19" customFormat="1" ht="51" x14ac:dyDescent="0.2">
      <c r="A37" s="29">
        <v>11</v>
      </c>
      <c r="B37" s="1" t="s">
        <v>184</v>
      </c>
      <c r="C37" s="29"/>
      <c r="D37" s="29"/>
      <c r="E37" s="29" t="s">
        <v>25</v>
      </c>
      <c r="F37" s="29"/>
      <c r="G37" s="6" t="s">
        <v>185</v>
      </c>
      <c r="H37" s="2" t="s">
        <v>40</v>
      </c>
      <c r="I37" s="115">
        <v>42064</v>
      </c>
      <c r="J37" s="112">
        <v>42124</v>
      </c>
      <c r="K37" s="177"/>
      <c r="L37" s="456">
        <v>33</v>
      </c>
      <c r="M37" s="453">
        <v>42069</v>
      </c>
      <c r="N37" s="449">
        <f t="shared" si="3"/>
        <v>89</v>
      </c>
      <c r="O37" s="448">
        <v>42158</v>
      </c>
      <c r="P37" s="449">
        <f>+Q37-O37</f>
        <v>57</v>
      </c>
      <c r="Q37" s="448">
        <v>42215</v>
      </c>
      <c r="R37" s="449">
        <f>+S37-Q37</f>
        <v>19</v>
      </c>
      <c r="S37" s="448" t="s">
        <v>186</v>
      </c>
      <c r="T37" s="445">
        <f t="shared" si="2"/>
        <v>42158</v>
      </c>
      <c r="U37" s="168" t="s">
        <v>25</v>
      </c>
      <c r="V37" s="169"/>
      <c r="W37" s="169"/>
      <c r="X37" s="6" t="s">
        <v>187</v>
      </c>
      <c r="Y37" s="144" t="s">
        <v>188</v>
      </c>
    </row>
    <row r="38" spans="1:25" s="19" customFormat="1" ht="38.25" x14ac:dyDescent="0.2">
      <c r="A38" s="29">
        <v>12</v>
      </c>
      <c r="B38" s="1" t="s">
        <v>189</v>
      </c>
      <c r="C38" s="29"/>
      <c r="D38" s="29"/>
      <c r="E38" s="29" t="s">
        <v>25</v>
      </c>
      <c r="F38" s="29"/>
      <c r="G38" s="6" t="s">
        <v>185</v>
      </c>
      <c r="H38" s="2" t="s">
        <v>41</v>
      </c>
      <c r="I38" s="115">
        <v>42156</v>
      </c>
      <c r="J38" s="112">
        <v>42215</v>
      </c>
      <c r="K38" s="177"/>
      <c r="L38" s="456"/>
      <c r="M38" s="453"/>
      <c r="N38" s="449"/>
      <c r="O38" s="448"/>
      <c r="P38" s="449"/>
      <c r="Q38" s="448"/>
      <c r="R38" s="449"/>
      <c r="S38" s="448"/>
      <c r="T38" s="446"/>
      <c r="U38" s="168" t="s">
        <v>25</v>
      </c>
      <c r="V38" s="169"/>
      <c r="W38" s="169"/>
      <c r="X38" s="6" t="s">
        <v>187</v>
      </c>
      <c r="Y38" s="144" t="s">
        <v>190</v>
      </c>
    </row>
    <row r="39" spans="1:25" s="19" customFormat="1" ht="76.5" x14ac:dyDescent="0.2">
      <c r="A39" s="29">
        <v>13</v>
      </c>
      <c r="B39" s="1" t="s">
        <v>191</v>
      </c>
      <c r="C39" s="29"/>
      <c r="D39" s="29" t="s">
        <v>25</v>
      </c>
      <c r="E39" s="29"/>
      <c r="F39" s="29"/>
      <c r="G39" s="6" t="s">
        <v>180</v>
      </c>
      <c r="H39" s="2" t="s">
        <v>39</v>
      </c>
      <c r="I39" s="115">
        <v>42064</v>
      </c>
      <c r="J39" s="112">
        <v>42124</v>
      </c>
      <c r="K39" s="177"/>
      <c r="L39" s="159">
        <f t="shared" ref="L39:L45" si="5">+T39-J39</f>
        <v>41</v>
      </c>
      <c r="M39" s="111">
        <v>42052</v>
      </c>
      <c r="N39" s="110">
        <f t="shared" si="3"/>
        <v>113</v>
      </c>
      <c r="O39" s="146">
        <v>42165</v>
      </c>
      <c r="P39" s="139">
        <f>+Q39-O39</f>
        <v>35</v>
      </c>
      <c r="Q39" s="146">
        <v>42200</v>
      </c>
      <c r="R39" s="139">
        <f>+S39-Q39</f>
        <v>50</v>
      </c>
      <c r="S39" s="146">
        <v>42250</v>
      </c>
      <c r="T39" s="155">
        <f>+O39</f>
        <v>42165</v>
      </c>
      <c r="U39" s="168" t="s">
        <v>25</v>
      </c>
      <c r="V39" s="169"/>
      <c r="W39" s="169"/>
      <c r="X39" s="144" t="s">
        <v>187</v>
      </c>
      <c r="Y39" s="144" t="s">
        <v>251</v>
      </c>
    </row>
    <row r="40" spans="1:25" s="19" customFormat="1" ht="25.5" x14ac:dyDescent="0.2">
      <c r="A40" s="29">
        <v>14</v>
      </c>
      <c r="B40" s="1" t="s">
        <v>42</v>
      </c>
      <c r="C40" s="29"/>
      <c r="D40" s="29"/>
      <c r="E40" s="29" t="s">
        <v>25</v>
      </c>
      <c r="F40" s="29"/>
      <c r="G40" s="6" t="s">
        <v>173</v>
      </c>
      <c r="H40" s="2" t="s">
        <v>43</v>
      </c>
      <c r="I40" s="115">
        <v>42217</v>
      </c>
      <c r="J40" s="128">
        <v>42277</v>
      </c>
      <c r="K40" s="177"/>
      <c r="L40" s="159">
        <f t="shared" si="5"/>
        <v>54</v>
      </c>
      <c r="M40" s="111">
        <v>42275</v>
      </c>
      <c r="N40" s="127">
        <f>+O40-M40</f>
        <v>56</v>
      </c>
      <c r="O40" s="141">
        <v>42331</v>
      </c>
      <c r="P40" s="139">
        <f>+Q40-O40</f>
        <v>29</v>
      </c>
      <c r="Q40" s="141">
        <v>42360</v>
      </c>
      <c r="R40" s="139">
        <f>+S40-Q40</f>
        <v>-42360</v>
      </c>
      <c r="S40" s="165"/>
      <c r="T40" s="155">
        <f>+O40</f>
        <v>42331</v>
      </c>
      <c r="U40" s="175"/>
      <c r="V40" s="175"/>
      <c r="W40" s="143" t="s">
        <v>25</v>
      </c>
      <c r="X40" s="174" t="s">
        <v>174</v>
      </c>
      <c r="Y40" s="144" t="s">
        <v>260</v>
      </c>
    </row>
    <row r="41" spans="1:25" s="19" customFormat="1" ht="55.5" customHeight="1" x14ac:dyDescent="0.2">
      <c r="A41" s="29">
        <v>15</v>
      </c>
      <c r="B41" s="1" t="s">
        <v>44</v>
      </c>
      <c r="C41" s="29"/>
      <c r="D41" s="29"/>
      <c r="E41" s="29" t="s">
        <v>25</v>
      </c>
      <c r="F41" s="29"/>
      <c r="G41" s="6" t="s">
        <v>192</v>
      </c>
      <c r="H41" s="2" t="s">
        <v>45</v>
      </c>
      <c r="I41" s="115">
        <v>42125</v>
      </c>
      <c r="J41" s="141">
        <v>42277</v>
      </c>
      <c r="K41" s="177"/>
      <c r="L41" s="159">
        <f t="shared" si="5"/>
        <v>79</v>
      </c>
      <c r="M41" s="111">
        <v>42129</v>
      </c>
      <c r="N41" s="134"/>
      <c r="O41" s="141"/>
      <c r="P41" s="139">
        <v>0</v>
      </c>
      <c r="Q41" s="141">
        <v>42356</v>
      </c>
      <c r="R41" s="113"/>
      <c r="S41" s="141"/>
      <c r="T41" s="155">
        <f>+Q41</f>
        <v>42356</v>
      </c>
      <c r="U41" s="169"/>
      <c r="V41" s="170" t="s">
        <v>25</v>
      </c>
      <c r="W41" s="169"/>
      <c r="X41" s="6" t="s">
        <v>193</v>
      </c>
      <c r="Y41" s="5" t="s">
        <v>255</v>
      </c>
    </row>
    <row r="42" spans="1:25" s="19" customFormat="1" ht="178.5" x14ac:dyDescent="0.2">
      <c r="A42" s="29">
        <v>16</v>
      </c>
      <c r="B42" s="1" t="s">
        <v>46</v>
      </c>
      <c r="C42" s="29"/>
      <c r="D42" s="29"/>
      <c r="E42" s="29" t="s">
        <v>25</v>
      </c>
      <c r="F42" s="29"/>
      <c r="G42" s="6" t="s">
        <v>173</v>
      </c>
      <c r="H42" s="2" t="s">
        <v>47</v>
      </c>
      <c r="I42" s="115">
        <v>42125</v>
      </c>
      <c r="J42" s="141">
        <v>42185</v>
      </c>
      <c r="K42" s="177"/>
      <c r="L42" s="159">
        <f t="shared" si="5"/>
        <v>2</v>
      </c>
      <c r="M42" s="111">
        <v>42129</v>
      </c>
      <c r="N42" s="110">
        <f>+O42-M42</f>
        <v>58</v>
      </c>
      <c r="O42" s="141">
        <v>42187</v>
      </c>
      <c r="P42" s="139">
        <f>+Q42-O42</f>
        <v>29</v>
      </c>
      <c r="Q42" s="141">
        <v>42216</v>
      </c>
      <c r="R42" s="139">
        <f>+S42-Q42</f>
        <v>25</v>
      </c>
      <c r="S42" s="141">
        <v>42241</v>
      </c>
      <c r="T42" s="155">
        <f>+O42</f>
        <v>42187</v>
      </c>
      <c r="U42" s="143" t="s">
        <v>25</v>
      </c>
      <c r="V42" s="143"/>
      <c r="W42" s="143"/>
      <c r="X42" s="144" t="s">
        <v>194</v>
      </c>
      <c r="Y42" s="144" t="s">
        <v>195</v>
      </c>
    </row>
    <row r="43" spans="1:25" s="19" customFormat="1" ht="178.5" x14ac:dyDescent="0.2">
      <c r="A43" s="29">
        <v>17</v>
      </c>
      <c r="B43" s="1" t="s">
        <v>196</v>
      </c>
      <c r="C43" s="29"/>
      <c r="D43" s="29"/>
      <c r="E43" s="29" t="s">
        <v>25</v>
      </c>
      <c r="F43" s="29"/>
      <c r="G43" s="6" t="s">
        <v>173</v>
      </c>
      <c r="H43" s="7" t="s">
        <v>48</v>
      </c>
      <c r="I43" s="115">
        <v>42156</v>
      </c>
      <c r="J43" s="141">
        <v>42215</v>
      </c>
      <c r="K43" s="177"/>
      <c r="L43" s="159">
        <f t="shared" si="5"/>
        <v>15</v>
      </c>
      <c r="M43" s="111">
        <v>42160</v>
      </c>
      <c r="N43" s="118">
        <f>+O43-M43</f>
        <v>70</v>
      </c>
      <c r="O43" s="141">
        <v>42230</v>
      </c>
      <c r="P43" s="139">
        <f>+Q43-O43</f>
        <v>20</v>
      </c>
      <c r="Q43" s="141">
        <v>42250</v>
      </c>
      <c r="R43" s="139">
        <f>+S43-Q43</f>
        <v>12</v>
      </c>
      <c r="S43" s="141">
        <v>42262</v>
      </c>
      <c r="T43" s="155">
        <f>+O43</f>
        <v>42230</v>
      </c>
      <c r="U43" s="143" t="s">
        <v>25</v>
      </c>
      <c r="V43" s="143"/>
      <c r="W43" s="143"/>
      <c r="X43" s="144" t="s">
        <v>197</v>
      </c>
      <c r="Y43" s="144" t="s">
        <v>267</v>
      </c>
    </row>
    <row r="44" spans="1:25" s="19" customFormat="1" ht="293.25" x14ac:dyDescent="0.2">
      <c r="A44" s="29">
        <v>18</v>
      </c>
      <c r="B44" s="1" t="s">
        <v>49</v>
      </c>
      <c r="C44" s="29"/>
      <c r="D44" s="29"/>
      <c r="E44" s="29" t="s">
        <v>25</v>
      </c>
      <c r="F44" s="29"/>
      <c r="G44" s="6" t="s">
        <v>173</v>
      </c>
      <c r="H44" s="2" t="s">
        <v>50</v>
      </c>
      <c r="I44" s="115">
        <v>42278</v>
      </c>
      <c r="J44" s="141">
        <v>42338</v>
      </c>
      <c r="K44" s="177"/>
      <c r="L44" s="159">
        <f t="shared" si="5"/>
        <v>-7</v>
      </c>
      <c r="M44" s="111">
        <v>42275</v>
      </c>
      <c r="N44" s="126">
        <f>+O44-M44</f>
        <v>56</v>
      </c>
      <c r="O44" s="141">
        <v>42331</v>
      </c>
      <c r="P44" s="139">
        <f>+Q44-O44</f>
        <v>29</v>
      </c>
      <c r="Q44" s="141">
        <v>42360</v>
      </c>
      <c r="R44" s="139">
        <f>+S44-Q44</f>
        <v>8</v>
      </c>
      <c r="S44" s="141">
        <v>42368</v>
      </c>
      <c r="T44" s="155">
        <f>+O44</f>
        <v>42331</v>
      </c>
      <c r="U44" s="170" t="s">
        <v>25</v>
      </c>
      <c r="V44" s="169"/>
      <c r="W44" s="169"/>
      <c r="X44" s="144" t="s">
        <v>197</v>
      </c>
      <c r="Y44" s="144" t="s">
        <v>244</v>
      </c>
    </row>
    <row r="45" spans="1:25" s="19" customFormat="1" ht="96.75" customHeight="1" x14ac:dyDescent="0.2">
      <c r="A45" s="29">
        <v>19</v>
      </c>
      <c r="B45" s="1" t="s">
        <v>198</v>
      </c>
      <c r="C45" s="29"/>
      <c r="D45" s="29"/>
      <c r="E45" s="29" t="s">
        <v>25</v>
      </c>
      <c r="F45" s="29"/>
      <c r="G45" s="6" t="s">
        <v>199</v>
      </c>
      <c r="H45" s="2" t="s">
        <v>51</v>
      </c>
      <c r="I45" s="115">
        <v>42125</v>
      </c>
      <c r="J45" s="141">
        <v>42185</v>
      </c>
      <c r="K45" s="177"/>
      <c r="L45" s="159">
        <f t="shared" si="5"/>
        <v>51</v>
      </c>
      <c r="M45" s="111">
        <v>42145</v>
      </c>
      <c r="N45" s="127">
        <f>+O45-M45</f>
        <v>91</v>
      </c>
      <c r="O45" s="141" t="s">
        <v>182</v>
      </c>
      <c r="P45" s="139">
        <f>+Q45-O45</f>
        <v>19</v>
      </c>
      <c r="Q45" s="141">
        <v>42255</v>
      </c>
      <c r="R45" s="139">
        <f>+S45-Q45</f>
        <v>16</v>
      </c>
      <c r="S45" s="141">
        <v>42271</v>
      </c>
      <c r="T45" s="155" t="str">
        <f>+O45</f>
        <v>20/08/2015</v>
      </c>
      <c r="U45" s="170" t="s">
        <v>25</v>
      </c>
      <c r="V45" s="169"/>
      <c r="W45" s="169"/>
      <c r="X45" s="6" t="s">
        <v>197</v>
      </c>
      <c r="Y45" s="144" t="s">
        <v>266</v>
      </c>
    </row>
    <row r="46" spans="1:25" s="19" customFormat="1" ht="38.25" x14ac:dyDescent="0.2">
      <c r="A46" s="29">
        <v>20</v>
      </c>
      <c r="B46" s="1" t="s">
        <v>52</v>
      </c>
      <c r="C46" s="29"/>
      <c r="D46" s="29"/>
      <c r="E46" s="29"/>
      <c r="F46" s="29" t="s">
        <v>25</v>
      </c>
      <c r="G46" s="6" t="s">
        <v>185</v>
      </c>
      <c r="H46" s="2" t="s">
        <v>53</v>
      </c>
      <c r="I46" s="115">
        <v>42095</v>
      </c>
      <c r="J46" s="141">
        <v>42124</v>
      </c>
      <c r="K46" s="177"/>
      <c r="L46" s="160">
        <f>+J46-Q46</f>
        <v>0</v>
      </c>
      <c r="M46" s="137"/>
      <c r="N46" s="136">
        <f t="shared" si="3"/>
        <v>0</v>
      </c>
      <c r="O46" s="141"/>
      <c r="P46" s="139">
        <v>0</v>
      </c>
      <c r="Q46" s="141">
        <v>42124</v>
      </c>
      <c r="R46" s="113"/>
      <c r="S46" s="141">
        <v>42213</v>
      </c>
      <c r="T46" s="156">
        <v>42213</v>
      </c>
      <c r="U46" s="169" t="s">
        <v>25</v>
      </c>
      <c r="V46" s="169"/>
      <c r="W46" s="169"/>
      <c r="X46" s="163" t="s">
        <v>200</v>
      </c>
      <c r="Y46" s="164" t="s">
        <v>201</v>
      </c>
    </row>
    <row r="47" spans="1:25" s="19" customFormat="1" ht="51" x14ac:dyDescent="0.2">
      <c r="A47" s="29">
        <v>21</v>
      </c>
      <c r="B47" s="1" t="s">
        <v>54</v>
      </c>
      <c r="C47" s="29"/>
      <c r="D47" s="29"/>
      <c r="E47" s="29"/>
      <c r="F47" s="29" t="s">
        <v>25</v>
      </c>
      <c r="G47" s="6" t="s">
        <v>185</v>
      </c>
      <c r="H47" s="2" t="s">
        <v>53</v>
      </c>
      <c r="I47" s="115">
        <v>42186</v>
      </c>
      <c r="J47" s="141">
        <v>42215</v>
      </c>
      <c r="K47" s="177"/>
      <c r="L47" s="160">
        <f>+T47-J47</f>
        <v>-2</v>
      </c>
      <c r="M47" s="137"/>
      <c r="N47" s="136"/>
      <c r="O47" s="141"/>
      <c r="P47" s="139"/>
      <c r="Q47" s="141"/>
      <c r="R47" s="113"/>
      <c r="S47" s="141">
        <v>42213</v>
      </c>
      <c r="T47" s="156">
        <v>42213</v>
      </c>
      <c r="U47" s="169" t="s">
        <v>25</v>
      </c>
      <c r="V47" s="169"/>
      <c r="W47" s="169"/>
      <c r="X47" s="163" t="s">
        <v>200</v>
      </c>
      <c r="Y47" s="164" t="s">
        <v>202</v>
      </c>
    </row>
    <row r="48" spans="1:25" s="19" customFormat="1" x14ac:dyDescent="0.2">
      <c r="A48" s="29">
        <v>22</v>
      </c>
      <c r="B48" s="1" t="s">
        <v>55</v>
      </c>
      <c r="C48" s="29"/>
      <c r="D48" s="29"/>
      <c r="E48" s="29"/>
      <c r="F48" s="29" t="s">
        <v>25</v>
      </c>
      <c r="G48" s="6" t="s">
        <v>185</v>
      </c>
      <c r="H48" s="2" t="s">
        <v>53</v>
      </c>
      <c r="I48" s="115">
        <v>42278</v>
      </c>
      <c r="J48" s="141">
        <v>42307</v>
      </c>
      <c r="K48" s="177"/>
      <c r="L48" s="160"/>
      <c r="M48" s="137"/>
      <c r="N48" s="136"/>
      <c r="O48" s="141"/>
      <c r="P48" s="139"/>
      <c r="Q48" s="141">
        <v>42366</v>
      </c>
      <c r="R48" s="113"/>
      <c r="S48" s="141"/>
      <c r="T48" s="156"/>
      <c r="U48" s="169"/>
      <c r="V48" s="169"/>
      <c r="W48" s="169"/>
      <c r="X48" s="163"/>
      <c r="Y48" s="164"/>
    </row>
    <row r="49" spans="1:25" s="19" customFormat="1" x14ac:dyDescent="0.2">
      <c r="A49" s="88">
        <v>0</v>
      </c>
      <c r="B49" s="178" t="s">
        <v>56</v>
      </c>
      <c r="C49" s="88"/>
      <c r="D49" s="88"/>
      <c r="E49" s="88"/>
      <c r="F49" s="88"/>
      <c r="G49" s="90"/>
      <c r="H49" s="3"/>
      <c r="I49" s="91"/>
      <c r="J49" s="92"/>
      <c r="K49" s="92"/>
      <c r="L49" s="161"/>
      <c r="M49" s="98"/>
      <c r="N49" s="108"/>
      <c r="O49" s="151"/>
      <c r="P49" s="108"/>
      <c r="Q49" s="151"/>
      <c r="R49" s="97"/>
      <c r="S49" s="151"/>
      <c r="T49" s="157"/>
      <c r="U49" s="171"/>
      <c r="V49" s="171"/>
      <c r="W49" s="171"/>
      <c r="X49" s="90"/>
      <c r="Y49" s="93"/>
    </row>
    <row r="50" spans="1:25" s="19" customFormat="1" ht="409.5" customHeight="1" x14ac:dyDescent="0.2">
      <c r="A50" s="29">
        <v>23</v>
      </c>
      <c r="B50" s="1" t="s">
        <v>57</v>
      </c>
      <c r="C50" s="29"/>
      <c r="D50" s="29" t="s">
        <v>25</v>
      </c>
      <c r="E50" s="29"/>
      <c r="F50" s="29"/>
      <c r="G50" s="6" t="s">
        <v>203</v>
      </c>
      <c r="H50" s="4" t="s">
        <v>58</v>
      </c>
      <c r="I50" s="115">
        <v>42064</v>
      </c>
      <c r="J50" s="141">
        <v>42124</v>
      </c>
      <c r="K50" s="177"/>
      <c r="L50" s="159">
        <f>+T50-J50</f>
        <v>91</v>
      </c>
      <c r="M50" s="111">
        <v>42171</v>
      </c>
      <c r="N50" s="110">
        <f>+O50-M50</f>
        <v>44</v>
      </c>
      <c r="O50" s="141">
        <v>42215</v>
      </c>
      <c r="P50" s="139">
        <f>+Q50-O50</f>
        <v>26</v>
      </c>
      <c r="Q50" s="141">
        <v>42241</v>
      </c>
      <c r="R50" s="139">
        <f>+S50-Q50</f>
        <v>29</v>
      </c>
      <c r="S50" s="141">
        <v>42270</v>
      </c>
      <c r="T50" s="155">
        <f>+O50</f>
        <v>42215</v>
      </c>
      <c r="U50" s="170" t="s">
        <v>25</v>
      </c>
      <c r="V50" s="169"/>
      <c r="W50" s="169"/>
      <c r="X50" s="6" t="s">
        <v>197</v>
      </c>
      <c r="Y50" s="178" t="s">
        <v>269</v>
      </c>
    </row>
    <row r="51" spans="1:25" s="19" customFormat="1" ht="306" x14ac:dyDescent="0.2">
      <c r="A51" s="29">
        <v>24</v>
      </c>
      <c r="B51" s="1" t="s">
        <v>204</v>
      </c>
      <c r="C51" s="29"/>
      <c r="D51" s="29"/>
      <c r="E51" s="29" t="s">
        <v>25</v>
      </c>
      <c r="F51" s="29"/>
      <c r="G51" s="6" t="s">
        <v>205</v>
      </c>
      <c r="H51" s="4" t="s">
        <v>242</v>
      </c>
      <c r="I51" s="115">
        <v>42217</v>
      </c>
      <c r="J51" s="141">
        <v>42277</v>
      </c>
      <c r="K51" s="177"/>
      <c r="L51" s="159">
        <f>+T51-J51</f>
        <v>0</v>
      </c>
      <c r="M51" s="111">
        <v>42255</v>
      </c>
      <c r="N51" s="120">
        <f>+O51-M51</f>
        <v>22</v>
      </c>
      <c r="O51" s="152">
        <v>42277</v>
      </c>
      <c r="P51" s="139">
        <f>+Q51-O51</f>
        <v>22</v>
      </c>
      <c r="Q51" s="141">
        <v>42299</v>
      </c>
      <c r="R51" s="139">
        <f>+S51-Q51</f>
        <v>26</v>
      </c>
      <c r="S51" s="152">
        <v>42325</v>
      </c>
      <c r="T51" s="155">
        <f>+O51</f>
        <v>42277</v>
      </c>
      <c r="U51" s="170" t="s">
        <v>25</v>
      </c>
      <c r="V51" s="169"/>
      <c r="W51" s="169"/>
      <c r="X51" s="6" t="s">
        <v>197</v>
      </c>
      <c r="Y51" s="144" t="s">
        <v>268</v>
      </c>
    </row>
    <row r="52" spans="1:25" s="19" customFormat="1" ht="216.75" x14ac:dyDescent="0.2">
      <c r="A52" s="29">
        <v>25</v>
      </c>
      <c r="B52" s="1" t="s">
        <v>206</v>
      </c>
      <c r="C52" s="29"/>
      <c r="D52" s="29"/>
      <c r="E52" s="29" t="s">
        <v>25</v>
      </c>
      <c r="F52" s="29"/>
      <c r="G52" s="6" t="s">
        <v>207</v>
      </c>
      <c r="H52" s="4" t="s">
        <v>243</v>
      </c>
      <c r="I52" s="115">
        <v>42125</v>
      </c>
      <c r="J52" s="141">
        <v>42277</v>
      </c>
      <c r="K52" s="177"/>
      <c r="L52" s="159">
        <f>+T52-J52</f>
        <v>-27</v>
      </c>
      <c r="M52" s="111">
        <v>42144</v>
      </c>
      <c r="N52" s="120">
        <f>+O52-M52</f>
        <v>106</v>
      </c>
      <c r="O52" s="141">
        <v>42250</v>
      </c>
      <c r="P52" s="139">
        <f>+Q52-O52</f>
        <v>35</v>
      </c>
      <c r="Q52" s="141">
        <v>42285</v>
      </c>
      <c r="R52" s="139">
        <f>+S52-Q52</f>
        <v>32</v>
      </c>
      <c r="S52" s="141">
        <v>42317</v>
      </c>
      <c r="T52" s="155">
        <f>+O52</f>
        <v>42250</v>
      </c>
      <c r="U52" s="170" t="s">
        <v>25</v>
      </c>
      <c r="V52" s="169"/>
      <c r="W52" s="169"/>
      <c r="X52" s="6" t="s">
        <v>197</v>
      </c>
      <c r="Y52" s="144" t="s">
        <v>245</v>
      </c>
    </row>
    <row r="53" spans="1:25" s="19" customFormat="1" ht="306" x14ac:dyDescent="0.2">
      <c r="A53" s="29">
        <v>26</v>
      </c>
      <c r="B53" s="1" t="s">
        <v>59</v>
      </c>
      <c r="C53" s="29"/>
      <c r="D53" s="29" t="s">
        <v>25</v>
      </c>
      <c r="E53" s="29"/>
      <c r="F53" s="29"/>
      <c r="G53" s="6" t="s">
        <v>208</v>
      </c>
      <c r="H53" s="4" t="s">
        <v>60</v>
      </c>
      <c r="I53" s="115">
        <v>42186</v>
      </c>
      <c r="J53" s="141">
        <v>42246</v>
      </c>
      <c r="K53" s="177"/>
      <c r="L53" s="159">
        <f>+T53-J53</f>
        <v>50</v>
      </c>
      <c r="M53" s="111">
        <v>42256</v>
      </c>
      <c r="N53" s="122">
        <f>+O53-M53</f>
        <v>40</v>
      </c>
      <c r="O53" s="141">
        <v>42296</v>
      </c>
      <c r="P53" s="139">
        <f>+Q53-O53</f>
        <v>16</v>
      </c>
      <c r="Q53" s="141">
        <v>42312</v>
      </c>
      <c r="R53" s="139">
        <f>+S53-Q53</f>
        <v>28</v>
      </c>
      <c r="S53" s="141">
        <v>42340</v>
      </c>
      <c r="T53" s="155">
        <f>+O53</f>
        <v>42296</v>
      </c>
      <c r="U53" s="170" t="s">
        <v>25</v>
      </c>
      <c r="V53" s="169"/>
      <c r="W53" s="169"/>
      <c r="X53" s="6" t="s">
        <v>197</v>
      </c>
      <c r="Y53" s="145" t="s">
        <v>270</v>
      </c>
    </row>
    <row r="54" spans="1:25" s="19" customFormat="1" x14ac:dyDescent="0.2">
      <c r="A54" s="29">
        <v>0</v>
      </c>
      <c r="B54" s="144" t="s">
        <v>61</v>
      </c>
      <c r="C54" s="29"/>
      <c r="D54" s="29"/>
      <c r="E54" s="29"/>
      <c r="F54" s="29"/>
      <c r="G54" s="6"/>
      <c r="H54" s="4"/>
      <c r="I54" s="86"/>
      <c r="J54" s="87"/>
      <c r="K54" s="87"/>
      <c r="L54" s="160"/>
      <c r="M54" s="96"/>
      <c r="N54" s="104"/>
      <c r="O54" s="106"/>
      <c r="P54" s="138"/>
      <c r="Q54" s="106"/>
      <c r="R54" s="105"/>
      <c r="S54" s="106"/>
      <c r="T54" s="156"/>
      <c r="U54" s="169"/>
      <c r="V54" s="169"/>
      <c r="W54" s="169"/>
      <c r="X54" s="6"/>
      <c r="Y54" s="5"/>
    </row>
    <row r="55" spans="1:25" s="19" customFormat="1" ht="89.25" x14ac:dyDescent="0.2">
      <c r="A55" s="29">
        <v>27</v>
      </c>
      <c r="B55" s="1" t="s">
        <v>209</v>
      </c>
      <c r="C55" s="29"/>
      <c r="D55" s="29"/>
      <c r="E55" s="29" t="s">
        <v>25</v>
      </c>
      <c r="F55" s="29"/>
      <c r="G55" s="6" t="s">
        <v>207</v>
      </c>
      <c r="H55" s="2" t="s">
        <v>50</v>
      </c>
      <c r="I55" s="115">
        <v>42064</v>
      </c>
      <c r="J55" s="141">
        <v>42277</v>
      </c>
      <c r="K55" s="177"/>
      <c r="L55" s="159">
        <f t="shared" ref="L55:L63" si="6">+T55-J55</f>
        <v>-7</v>
      </c>
      <c r="M55" s="111"/>
      <c r="N55" s="121"/>
      <c r="O55" s="141"/>
      <c r="P55" s="139"/>
      <c r="Q55" s="141">
        <v>42270</v>
      </c>
      <c r="R55" s="139"/>
      <c r="S55" s="141">
        <v>42100</v>
      </c>
      <c r="T55" s="155">
        <f t="shared" ref="T55:T63" si="7">+Q55</f>
        <v>42270</v>
      </c>
      <c r="U55" s="170" t="s">
        <v>25</v>
      </c>
      <c r="V55" s="169"/>
      <c r="W55" s="169"/>
      <c r="X55" s="6" t="s">
        <v>210</v>
      </c>
      <c r="Y55" s="144" t="s">
        <v>211</v>
      </c>
    </row>
    <row r="56" spans="1:25" s="19" customFormat="1" ht="25.5" x14ac:dyDescent="0.2">
      <c r="A56" s="29">
        <v>28</v>
      </c>
      <c r="B56" s="1" t="s">
        <v>62</v>
      </c>
      <c r="C56" s="29"/>
      <c r="D56" s="29" t="s">
        <v>25</v>
      </c>
      <c r="E56" s="29"/>
      <c r="F56" s="29"/>
      <c r="G56" s="6" t="s">
        <v>192</v>
      </c>
      <c r="H56" s="2" t="s">
        <v>50</v>
      </c>
      <c r="I56" s="115">
        <v>42095</v>
      </c>
      <c r="J56" s="141">
        <v>42307</v>
      </c>
      <c r="K56" s="177"/>
      <c r="L56" s="159">
        <f t="shared" si="6"/>
        <v>-1</v>
      </c>
      <c r="M56" s="111"/>
      <c r="N56" s="123"/>
      <c r="O56" s="141"/>
      <c r="P56" s="139"/>
      <c r="Q56" s="141">
        <v>42306</v>
      </c>
      <c r="R56" s="113"/>
      <c r="S56" s="141"/>
      <c r="T56" s="155">
        <f t="shared" si="7"/>
        <v>42306</v>
      </c>
      <c r="U56" s="169"/>
      <c r="V56" s="170" t="s">
        <v>25</v>
      </c>
      <c r="W56" s="169"/>
      <c r="X56" s="6" t="s">
        <v>210</v>
      </c>
      <c r="Y56" s="144" t="s">
        <v>139</v>
      </c>
    </row>
    <row r="57" spans="1:25" s="19" customFormat="1" ht="89.25" x14ac:dyDescent="0.2">
      <c r="A57" s="29">
        <v>29</v>
      </c>
      <c r="B57" s="1" t="s">
        <v>63</v>
      </c>
      <c r="C57" s="29"/>
      <c r="D57" s="29"/>
      <c r="E57" s="29" t="s">
        <v>25</v>
      </c>
      <c r="F57" s="29"/>
      <c r="G57" s="6" t="s">
        <v>173</v>
      </c>
      <c r="H57" s="2" t="s">
        <v>50</v>
      </c>
      <c r="I57" s="115">
        <v>42125</v>
      </c>
      <c r="J57" s="141">
        <v>42338</v>
      </c>
      <c r="K57" s="177"/>
      <c r="L57" s="159">
        <f t="shared" si="6"/>
        <v>-5</v>
      </c>
      <c r="M57" s="111"/>
      <c r="N57" s="125"/>
      <c r="O57" s="141"/>
      <c r="P57" s="139"/>
      <c r="Q57" s="141">
        <v>42333</v>
      </c>
      <c r="R57" s="139">
        <f>+S57-Q57</f>
        <v>-145</v>
      </c>
      <c r="S57" s="141">
        <v>42188</v>
      </c>
      <c r="T57" s="155">
        <f t="shared" si="7"/>
        <v>42333</v>
      </c>
      <c r="U57" s="170" t="s">
        <v>25</v>
      </c>
      <c r="V57" s="169"/>
      <c r="W57" s="169"/>
      <c r="X57" s="6" t="s">
        <v>210</v>
      </c>
      <c r="Y57" s="144" t="s">
        <v>212</v>
      </c>
    </row>
    <row r="58" spans="1:25" s="19" customFormat="1" ht="102" x14ac:dyDescent="0.2">
      <c r="A58" s="29">
        <v>30</v>
      </c>
      <c r="B58" s="1" t="s">
        <v>213</v>
      </c>
      <c r="C58" s="29"/>
      <c r="D58" s="29"/>
      <c r="E58" s="29" t="s">
        <v>25</v>
      </c>
      <c r="F58" s="29"/>
      <c r="G58" s="6" t="s">
        <v>207</v>
      </c>
      <c r="H58" s="2" t="s">
        <v>50</v>
      </c>
      <c r="I58" s="115">
        <v>42156</v>
      </c>
      <c r="J58" s="141">
        <v>42368</v>
      </c>
      <c r="K58" s="177"/>
      <c r="L58" s="159">
        <f t="shared" si="6"/>
        <v>-7</v>
      </c>
      <c r="M58" s="133"/>
      <c r="N58" s="132"/>
      <c r="O58" s="141"/>
      <c r="P58" s="139"/>
      <c r="Q58" s="141">
        <v>42361</v>
      </c>
      <c r="R58" s="113"/>
      <c r="S58" s="141"/>
      <c r="T58" s="155">
        <f t="shared" si="7"/>
        <v>42361</v>
      </c>
      <c r="U58" s="169"/>
      <c r="V58" s="143" t="s">
        <v>25</v>
      </c>
      <c r="W58" s="169"/>
      <c r="X58" s="6" t="s">
        <v>210</v>
      </c>
      <c r="Y58" s="144" t="s">
        <v>246</v>
      </c>
    </row>
    <row r="59" spans="1:25" s="19" customFormat="1" ht="93" customHeight="1" x14ac:dyDescent="0.2">
      <c r="A59" s="29">
        <v>31</v>
      </c>
      <c r="B59" s="1" t="s">
        <v>64</v>
      </c>
      <c r="C59" s="29"/>
      <c r="D59" s="29"/>
      <c r="E59" s="29" t="s">
        <v>25</v>
      </c>
      <c r="F59" s="29"/>
      <c r="G59" s="6" t="s">
        <v>185</v>
      </c>
      <c r="H59" s="4" t="s">
        <v>65</v>
      </c>
      <c r="I59" s="115">
        <v>42064</v>
      </c>
      <c r="J59" s="141">
        <v>42093</v>
      </c>
      <c r="K59" s="177"/>
      <c r="L59" s="159">
        <f t="shared" si="6"/>
        <v>154</v>
      </c>
      <c r="M59" s="111"/>
      <c r="N59" s="114"/>
      <c r="O59" s="141"/>
      <c r="P59" s="139"/>
      <c r="Q59" s="153">
        <v>42247</v>
      </c>
      <c r="R59" s="119"/>
      <c r="S59" s="141"/>
      <c r="T59" s="155">
        <f t="shared" si="7"/>
        <v>42247</v>
      </c>
      <c r="U59" s="169"/>
      <c r="V59" s="170" t="s">
        <v>25</v>
      </c>
      <c r="W59" s="169"/>
      <c r="X59" s="162"/>
      <c r="Y59" s="154" t="s">
        <v>214</v>
      </c>
    </row>
    <row r="60" spans="1:25" s="19" customFormat="1" ht="242.25" x14ac:dyDescent="0.2">
      <c r="A60" s="29">
        <v>32</v>
      </c>
      <c r="B60" s="1" t="s">
        <v>215</v>
      </c>
      <c r="C60" s="29" t="s">
        <v>25</v>
      </c>
      <c r="D60" s="29"/>
      <c r="E60" s="29"/>
      <c r="F60" s="29"/>
      <c r="G60" s="6" t="s">
        <v>185</v>
      </c>
      <c r="H60" s="4" t="s">
        <v>66</v>
      </c>
      <c r="I60" s="115">
        <v>42095</v>
      </c>
      <c r="J60" s="141">
        <v>42368</v>
      </c>
      <c r="K60" s="177"/>
      <c r="L60" s="159">
        <f t="shared" si="6"/>
        <v>-7</v>
      </c>
      <c r="M60" s="133"/>
      <c r="N60" s="132"/>
      <c r="O60" s="141"/>
      <c r="P60" s="139"/>
      <c r="Q60" s="141">
        <v>42361</v>
      </c>
      <c r="R60" s="113"/>
      <c r="S60" s="141"/>
      <c r="T60" s="155">
        <f t="shared" si="7"/>
        <v>42361</v>
      </c>
      <c r="U60" s="169"/>
      <c r="V60" s="170" t="s">
        <v>25</v>
      </c>
      <c r="W60" s="169"/>
      <c r="X60" s="6" t="s">
        <v>216</v>
      </c>
      <c r="Y60" s="144" t="s">
        <v>258</v>
      </c>
    </row>
    <row r="61" spans="1:25" s="19" customFormat="1" ht="102" x14ac:dyDescent="0.2">
      <c r="A61" s="29">
        <v>33</v>
      </c>
      <c r="B61" s="1" t="s">
        <v>67</v>
      </c>
      <c r="C61" s="29" t="s">
        <v>25</v>
      </c>
      <c r="D61" s="29"/>
      <c r="E61" s="29"/>
      <c r="F61" s="29"/>
      <c r="G61" s="6" t="s">
        <v>217</v>
      </c>
      <c r="H61" s="4" t="s">
        <v>68</v>
      </c>
      <c r="I61" s="115">
        <v>42036</v>
      </c>
      <c r="J61" s="141">
        <v>42062</v>
      </c>
      <c r="K61" s="177"/>
      <c r="L61" s="159">
        <f t="shared" si="6"/>
        <v>0</v>
      </c>
      <c r="M61" s="137"/>
      <c r="N61" s="136"/>
      <c r="O61" s="141"/>
      <c r="P61" s="139"/>
      <c r="Q61" s="141">
        <v>42062</v>
      </c>
      <c r="R61" s="113"/>
      <c r="S61" s="141"/>
      <c r="T61" s="155">
        <f t="shared" si="7"/>
        <v>42062</v>
      </c>
      <c r="U61" s="169"/>
      <c r="V61" s="143" t="s">
        <v>25</v>
      </c>
      <c r="W61" s="169"/>
      <c r="X61" s="6" t="s">
        <v>218</v>
      </c>
      <c r="Y61" s="5" t="s">
        <v>219</v>
      </c>
    </row>
    <row r="62" spans="1:25" s="19" customFormat="1" ht="76.5" x14ac:dyDescent="0.2">
      <c r="A62" s="29">
        <v>34</v>
      </c>
      <c r="B62" s="1" t="s">
        <v>70</v>
      </c>
      <c r="C62" s="29"/>
      <c r="D62" s="29"/>
      <c r="E62" s="29" t="s">
        <v>25</v>
      </c>
      <c r="F62" s="29"/>
      <c r="G62" s="6" t="s">
        <v>207</v>
      </c>
      <c r="H62" s="4" t="s">
        <v>71</v>
      </c>
      <c r="I62" s="115">
        <v>42036</v>
      </c>
      <c r="J62" s="141">
        <v>42062</v>
      </c>
      <c r="K62" s="177"/>
      <c r="L62" s="159">
        <f t="shared" si="6"/>
        <v>0</v>
      </c>
      <c r="M62" s="137"/>
      <c r="N62" s="136"/>
      <c r="O62" s="141"/>
      <c r="P62" s="139"/>
      <c r="Q62" s="141">
        <v>42062</v>
      </c>
      <c r="R62" s="113"/>
      <c r="S62" s="141">
        <v>42144</v>
      </c>
      <c r="T62" s="155">
        <f t="shared" si="7"/>
        <v>42062</v>
      </c>
      <c r="U62" s="170" t="s">
        <v>25</v>
      </c>
      <c r="V62" s="169"/>
      <c r="W62" s="169"/>
      <c r="X62" s="6" t="s">
        <v>220</v>
      </c>
      <c r="Y62" s="144" t="s">
        <v>221</v>
      </c>
    </row>
    <row r="63" spans="1:25" s="19" customFormat="1" ht="25.5" x14ac:dyDescent="0.2">
      <c r="A63" s="29">
        <v>35</v>
      </c>
      <c r="B63" s="1" t="s">
        <v>72</v>
      </c>
      <c r="C63" s="29"/>
      <c r="D63" s="29"/>
      <c r="E63" s="29" t="s">
        <v>25</v>
      </c>
      <c r="F63" s="29"/>
      <c r="G63" s="6" t="s">
        <v>172</v>
      </c>
      <c r="H63" s="4" t="s">
        <v>71</v>
      </c>
      <c r="I63" s="115">
        <v>42064</v>
      </c>
      <c r="J63" s="141">
        <v>42093</v>
      </c>
      <c r="K63" s="177"/>
      <c r="L63" s="159">
        <f t="shared" si="6"/>
        <v>-12</v>
      </c>
      <c r="M63" s="137"/>
      <c r="N63" s="136"/>
      <c r="O63" s="141"/>
      <c r="P63" s="139"/>
      <c r="Q63" s="141">
        <v>42081</v>
      </c>
      <c r="R63" s="113"/>
      <c r="S63" s="141"/>
      <c r="T63" s="155">
        <f t="shared" si="7"/>
        <v>42081</v>
      </c>
      <c r="U63" s="169"/>
      <c r="V63" s="143" t="s">
        <v>25</v>
      </c>
      <c r="W63" s="169"/>
      <c r="X63" s="6" t="s">
        <v>220</v>
      </c>
      <c r="Y63" s="144" t="s">
        <v>222</v>
      </c>
    </row>
    <row r="64" spans="1:25" s="19" customFormat="1" ht="80.25" customHeight="1" x14ac:dyDescent="0.2">
      <c r="A64" s="29">
        <v>36</v>
      </c>
      <c r="B64" s="1" t="s">
        <v>73</v>
      </c>
      <c r="C64" s="29"/>
      <c r="D64" s="29"/>
      <c r="E64" s="29"/>
      <c r="F64" s="29" t="s">
        <v>25</v>
      </c>
      <c r="G64" s="6" t="s">
        <v>185</v>
      </c>
      <c r="H64" s="4" t="s">
        <v>74</v>
      </c>
      <c r="I64" s="115">
        <v>42064</v>
      </c>
      <c r="J64" s="141">
        <v>42338</v>
      </c>
      <c r="K64" s="177"/>
      <c r="L64" s="160">
        <f>+S64-J64</f>
        <v>0</v>
      </c>
      <c r="M64" s="137"/>
      <c r="N64" s="136"/>
      <c r="O64" s="141"/>
      <c r="P64" s="139"/>
      <c r="Q64" s="141"/>
      <c r="R64" s="113"/>
      <c r="S64" s="152">
        <v>42338</v>
      </c>
      <c r="T64" s="155">
        <f>+S64</f>
        <v>42338</v>
      </c>
      <c r="U64" s="169"/>
      <c r="V64" s="143" t="s">
        <v>25</v>
      </c>
      <c r="W64" s="169"/>
      <c r="X64" s="6" t="s">
        <v>223</v>
      </c>
      <c r="Y64" s="144" t="s">
        <v>271</v>
      </c>
    </row>
    <row r="65" spans="1:26" s="19" customFormat="1" ht="114.75" x14ac:dyDescent="0.2">
      <c r="A65" s="29">
        <v>37</v>
      </c>
      <c r="B65" s="1" t="s">
        <v>224</v>
      </c>
      <c r="C65" s="29"/>
      <c r="D65" s="29"/>
      <c r="E65" s="29"/>
      <c r="F65" s="29" t="s">
        <v>25</v>
      </c>
      <c r="G65" s="6" t="s">
        <v>185</v>
      </c>
      <c r="H65" s="4" t="s">
        <v>75</v>
      </c>
      <c r="I65" s="115">
        <v>42036</v>
      </c>
      <c r="J65" s="141">
        <v>42338</v>
      </c>
      <c r="K65" s="177"/>
      <c r="L65" s="160">
        <f>+S65-J65</f>
        <v>0</v>
      </c>
      <c r="M65" s="137"/>
      <c r="N65" s="136"/>
      <c r="O65" s="141"/>
      <c r="P65" s="139"/>
      <c r="Q65" s="141"/>
      <c r="R65" s="113"/>
      <c r="S65" s="152">
        <v>42338</v>
      </c>
      <c r="T65" s="158"/>
      <c r="U65" s="172"/>
      <c r="V65" s="166" t="s">
        <v>25</v>
      </c>
      <c r="W65" s="172"/>
      <c r="X65" s="6" t="s">
        <v>223</v>
      </c>
      <c r="Y65" s="179" t="s">
        <v>273</v>
      </c>
      <c r="Z65" s="167"/>
    </row>
    <row r="66" spans="1:26" s="19" customFormat="1" ht="127.5" x14ac:dyDescent="0.2">
      <c r="A66" s="29">
        <v>38</v>
      </c>
      <c r="B66" s="1" t="s">
        <v>76</v>
      </c>
      <c r="C66" s="29"/>
      <c r="D66" s="29"/>
      <c r="E66" s="29"/>
      <c r="F66" s="29" t="s">
        <v>25</v>
      </c>
      <c r="G66" s="6" t="s">
        <v>225</v>
      </c>
      <c r="H66" s="4" t="s">
        <v>77</v>
      </c>
      <c r="I66" s="115">
        <v>42095</v>
      </c>
      <c r="J66" s="141">
        <v>42246</v>
      </c>
      <c r="K66" s="177"/>
      <c r="L66" s="159">
        <f t="shared" ref="L66:L84" si="8">+T66-J66</f>
        <v>23</v>
      </c>
      <c r="M66" s="111"/>
      <c r="N66" s="131"/>
      <c r="O66" s="141"/>
      <c r="P66" s="139"/>
      <c r="Q66" s="141">
        <v>42269</v>
      </c>
      <c r="R66" s="113"/>
      <c r="S66" s="141"/>
      <c r="T66" s="155">
        <f t="shared" ref="T66:T84" si="9">+Q66</f>
        <v>42269</v>
      </c>
      <c r="U66" s="169"/>
      <c r="V66" s="143" t="s">
        <v>25</v>
      </c>
      <c r="W66" s="169"/>
      <c r="X66" s="6" t="s">
        <v>223</v>
      </c>
      <c r="Y66" s="144" t="s">
        <v>261</v>
      </c>
    </row>
    <row r="67" spans="1:26" s="19" customFormat="1" ht="76.5" x14ac:dyDescent="0.2">
      <c r="A67" s="29">
        <v>39</v>
      </c>
      <c r="B67" s="1" t="s">
        <v>78</v>
      </c>
      <c r="C67" s="29"/>
      <c r="D67" s="29"/>
      <c r="E67" s="29"/>
      <c r="F67" s="29" t="s">
        <v>25</v>
      </c>
      <c r="G67" s="6" t="s">
        <v>226</v>
      </c>
      <c r="H67" s="4" t="s">
        <v>79</v>
      </c>
      <c r="I67" s="115">
        <v>42095</v>
      </c>
      <c r="J67" s="141">
        <v>42368</v>
      </c>
      <c r="K67" s="177"/>
      <c r="L67" s="159">
        <f t="shared" si="8"/>
        <v>-7</v>
      </c>
      <c r="M67" s="133"/>
      <c r="N67" s="132"/>
      <c r="O67" s="141"/>
      <c r="P67" s="139"/>
      <c r="Q67" s="141">
        <v>42361</v>
      </c>
      <c r="R67" s="113"/>
      <c r="S67" s="141"/>
      <c r="T67" s="155">
        <f t="shared" si="9"/>
        <v>42361</v>
      </c>
      <c r="U67" s="169"/>
      <c r="V67" s="143" t="s">
        <v>25</v>
      </c>
      <c r="W67" s="169"/>
      <c r="X67" s="6" t="s">
        <v>187</v>
      </c>
      <c r="Y67" s="5" t="s">
        <v>227</v>
      </c>
    </row>
    <row r="68" spans="1:26" s="19" customFormat="1" ht="102" x14ac:dyDescent="0.2">
      <c r="A68" s="29">
        <v>40</v>
      </c>
      <c r="B68" s="1" t="s">
        <v>228</v>
      </c>
      <c r="C68" s="29"/>
      <c r="D68" s="29"/>
      <c r="E68" s="29"/>
      <c r="F68" s="29" t="s">
        <v>25</v>
      </c>
      <c r="G68" s="6" t="s">
        <v>172</v>
      </c>
      <c r="H68" s="4" t="s">
        <v>80</v>
      </c>
      <c r="I68" s="115">
        <v>42125</v>
      </c>
      <c r="J68" s="141">
        <v>42338</v>
      </c>
      <c r="K68" s="177"/>
      <c r="L68" s="159">
        <f t="shared" si="8"/>
        <v>9</v>
      </c>
      <c r="M68" s="111"/>
      <c r="N68" s="129"/>
      <c r="O68" s="141"/>
      <c r="P68" s="139"/>
      <c r="Q68" s="141">
        <v>42347</v>
      </c>
      <c r="R68" s="113"/>
      <c r="S68" s="141"/>
      <c r="T68" s="155">
        <f t="shared" si="9"/>
        <v>42347</v>
      </c>
      <c r="U68" s="169"/>
      <c r="V68" s="143" t="s">
        <v>25</v>
      </c>
      <c r="W68" s="169"/>
      <c r="X68" s="6" t="s">
        <v>223</v>
      </c>
      <c r="Y68" s="178" t="s">
        <v>275</v>
      </c>
    </row>
    <row r="69" spans="1:26" s="19" customFormat="1" ht="280.5" x14ac:dyDescent="0.2">
      <c r="A69" s="29">
        <v>41</v>
      </c>
      <c r="B69" s="1" t="s">
        <v>81</v>
      </c>
      <c r="C69" s="29"/>
      <c r="D69" s="29"/>
      <c r="E69" s="29"/>
      <c r="F69" s="29" t="s">
        <v>25</v>
      </c>
      <c r="G69" s="6" t="s">
        <v>185</v>
      </c>
      <c r="H69" s="4" t="s">
        <v>33</v>
      </c>
      <c r="I69" s="115">
        <v>42125</v>
      </c>
      <c r="J69" s="141">
        <v>42338</v>
      </c>
      <c r="K69" s="177"/>
      <c r="L69" s="159">
        <f t="shared" si="8"/>
        <v>-17</v>
      </c>
      <c r="M69" s="111"/>
      <c r="N69" s="124"/>
      <c r="O69" s="141"/>
      <c r="P69" s="139"/>
      <c r="Q69" s="141">
        <v>42321</v>
      </c>
      <c r="R69" s="113"/>
      <c r="S69" s="141"/>
      <c r="T69" s="155">
        <f t="shared" si="9"/>
        <v>42321</v>
      </c>
      <c r="U69" s="169"/>
      <c r="V69" s="143" t="s">
        <v>25</v>
      </c>
      <c r="W69" s="169"/>
      <c r="X69" s="6" t="s">
        <v>218</v>
      </c>
      <c r="Y69" s="144" t="s">
        <v>264</v>
      </c>
    </row>
    <row r="70" spans="1:26" s="19" customFormat="1" ht="58.5" customHeight="1" x14ac:dyDescent="0.2">
      <c r="A70" s="29">
        <v>42</v>
      </c>
      <c r="B70" s="1" t="s">
        <v>82</v>
      </c>
      <c r="C70" s="29"/>
      <c r="D70" s="29"/>
      <c r="E70" s="29"/>
      <c r="F70" s="29" t="s">
        <v>25</v>
      </c>
      <c r="G70" s="6" t="s">
        <v>225</v>
      </c>
      <c r="H70" s="4" t="s">
        <v>35</v>
      </c>
      <c r="I70" s="115">
        <v>42095</v>
      </c>
      <c r="J70" s="141">
        <v>42338</v>
      </c>
      <c r="K70" s="177"/>
      <c r="L70" s="159">
        <f t="shared" si="8"/>
        <v>11</v>
      </c>
      <c r="M70" s="111"/>
      <c r="N70" s="131"/>
      <c r="O70" s="141"/>
      <c r="P70" s="139"/>
      <c r="Q70" s="141">
        <v>42349</v>
      </c>
      <c r="R70" s="113"/>
      <c r="S70" s="141"/>
      <c r="T70" s="155">
        <f t="shared" si="9"/>
        <v>42349</v>
      </c>
      <c r="U70" s="169"/>
      <c r="V70" s="29" t="s">
        <v>25</v>
      </c>
      <c r="W70" s="169"/>
      <c r="X70" s="6" t="s">
        <v>223</v>
      </c>
      <c r="Y70" s="144" t="s">
        <v>274</v>
      </c>
    </row>
    <row r="71" spans="1:26" s="19" customFormat="1" ht="191.25" x14ac:dyDescent="0.2">
      <c r="A71" s="29">
        <v>43</v>
      </c>
      <c r="B71" s="1" t="s">
        <v>83</v>
      </c>
      <c r="C71" s="29"/>
      <c r="D71" s="29" t="s">
        <v>25</v>
      </c>
      <c r="E71" s="29"/>
      <c r="F71" s="29"/>
      <c r="G71" s="6" t="s">
        <v>180</v>
      </c>
      <c r="H71" s="4" t="s">
        <v>84</v>
      </c>
      <c r="I71" s="115">
        <v>42064</v>
      </c>
      <c r="J71" s="141">
        <v>42277</v>
      </c>
      <c r="K71" s="177"/>
      <c r="L71" s="159">
        <f t="shared" si="8"/>
        <v>54</v>
      </c>
      <c r="M71" s="111"/>
      <c r="N71" s="126"/>
      <c r="O71" s="141"/>
      <c r="P71" s="139"/>
      <c r="Q71" s="141">
        <v>42331</v>
      </c>
      <c r="R71" s="113"/>
      <c r="S71" s="141"/>
      <c r="T71" s="155">
        <f t="shared" si="9"/>
        <v>42331</v>
      </c>
      <c r="U71" s="169"/>
      <c r="V71" s="170" t="s">
        <v>25</v>
      </c>
      <c r="W71" s="169"/>
      <c r="X71" s="6" t="s">
        <v>187</v>
      </c>
      <c r="Y71" s="144" t="s">
        <v>252</v>
      </c>
    </row>
    <row r="72" spans="1:26" s="19" customFormat="1" ht="102" x14ac:dyDescent="0.2">
      <c r="A72" s="29">
        <v>44</v>
      </c>
      <c r="B72" s="1" t="s">
        <v>85</v>
      </c>
      <c r="C72" s="29"/>
      <c r="D72" s="29"/>
      <c r="E72" s="29"/>
      <c r="F72" s="29" t="s">
        <v>25</v>
      </c>
      <c r="G72" s="6" t="s">
        <v>185</v>
      </c>
      <c r="H72" s="4" t="s">
        <v>65</v>
      </c>
      <c r="I72" s="115">
        <v>42156</v>
      </c>
      <c r="J72" s="141">
        <v>42338</v>
      </c>
      <c r="K72" s="177"/>
      <c r="L72" s="159">
        <f t="shared" si="8"/>
        <v>14</v>
      </c>
      <c r="M72" s="137"/>
      <c r="N72" s="136"/>
      <c r="O72" s="141">
        <v>42153</v>
      </c>
      <c r="P72" s="139"/>
      <c r="Q72" s="152">
        <v>42352</v>
      </c>
      <c r="R72" s="113"/>
      <c r="S72" s="141"/>
      <c r="T72" s="155">
        <f t="shared" si="9"/>
        <v>42352</v>
      </c>
      <c r="U72" s="169"/>
      <c r="V72" s="170" t="s">
        <v>25</v>
      </c>
      <c r="W72" s="169"/>
      <c r="X72" s="6" t="s">
        <v>193</v>
      </c>
      <c r="Y72" s="5" t="s">
        <v>256</v>
      </c>
    </row>
    <row r="73" spans="1:26" s="19" customFormat="1" ht="344.25" x14ac:dyDescent="0.2">
      <c r="A73" s="29">
        <v>45</v>
      </c>
      <c r="B73" s="1" t="s">
        <v>86</v>
      </c>
      <c r="C73" s="29"/>
      <c r="D73" s="29"/>
      <c r="E73" s="29" t="s">
        <v>25</v>
      </c>
      <c r="F73" s="29"/>
      <c r="G73" s="6" t="s">
        <v>229</v>
      </c>
      <c r="H73" s="4" t="s">
        <v>242</v>
      </c>
      <c r="I73" s="115">
        <v>42156</v>
      </c>
      <c r="J73" s="141">
        <v>42368</v>
      </c>
      <c r="K73" s="177"/>
      <c r="L73" s="159">
        <f t="shared" si="8"/>
        <v>-6</v>
      </c>
      <c r="M73" s="133">
        <v>42186</v>
      </c>
      <c r="N73" s="132"/>
      <c r="O73" s="141"/>
      <c r="P73" s="139"/>
      <c r="Q73" s="153">
        <v>42362</v>
      </c>
      <c r="R73" s="119"/>
      <c r="S73" s="141"/>
      <c r="T73" s="155">
        <f t="shared" si="9"/>
        <v>42362</v>
      </c>
      <c r="U73" s="169"/>
      <c r="V73" s="170" t="s">
        <v>25</v>
      </c>
      <c r="W73" s="169"/>
      <c r="X73" s="6" t="s">
        <v>193</v>
      </c>
      <c r="Y73" s="144" t="s">
        <v>247</v>
      </c>
    </row>
    <row r="74" spans="1:26" s="19" customFormat="1" ht="114.75" x14ac:dyDescent="0.2">
      <c r="A74" s="29">
        <v>46</v>
      </c>
      <c r="B74" s="1" t="s">
        <v>87</v>
      </c>
      <c r="C74" s="29"/>
      <c r="D74" s="29"/>
      <c r="E74" s="29" t="s">
        <v>25</v>
      </c>
      <c r="F74" s="29"/>
      <c r="G74" s="6" t="s">
        <v>173</v>
      </c>
      <c r="H74" s="4" t="s">
        <v>88</v>
      </c>
      <c r="I74" s="115">
        <v>42186</v>
      </c>
      <c r="J74" s="141">
        <v>42368</v>
      </c>
      <c r="K74" s="177"/>
      <c r="L74" s="159">
        <f t="shared" si="8"/>
        <v>-7</v>
      </c>
      <c r="M74" s="133"/>
      <c r="N74" s="132"/>
      <c r="O74" s="141"/>
      <c r="P74" s="139"/>
      <c r="Q74" s="141">
        <v>42361</v>
      </c>
      <c r="R74" s="113"/>
      <c r="S74" s="141"/>
      <c r="T74" s="155">
        <f t="shared" si="9"/>
        <v>42361</v>
      </c>
      <c r="U74" s="169"/>
      <c r="V74" s="170" t="s">
        <v>25</v>
      </c>
      <c r="W74" s="169"/>
      <c r="X74" s="6" t="s">
        <v>193</v>
      </c>
      <c r="Y74" s="144" t="s">
        <v>265</v>
      </c>
    </row>
    <row r="75" spans="1:26" s="19" customFormat="1" ht="102" x14ac:dyDescent="0.2">
      <c r="A75" s="29">
        <v>47</v>
      </c>
      <c r="B75" s="1" t="s">
        <v>89</v>
      </c>
      <c r="C75" s="29" t="s">
        <v>25</v>
      </c>
      <c r="D75" s="29"/>
      <c r="E75" s="29"/>
      <c r="F75" s="29"/>
      <c r="G75" s="6" t="s">
        <v>217</v>
      </c>
      <c r="H75" s="4" t="s">
        <v>65</v>
      </c>
      <c r="I75" s="115">
        <v>42064</v>
      </c>
      <c r="J75" s="141">
        <v>42338</v>
      </c>
      <c r="K75" s="177"/>
      <c r="L75" s="159">
        <f t="shared" si="8"/>
        <v>-18</v>
      </c>
      <c r="M75" s="111"/>
      <c r="N75" s="120"/>
      <c r="O75" s="141"/>
      <c r="P75" s="139"/>
      <c r="Q75" s="141">
        <v>42320</v>
      </c>
      <c r="R75" s="113"/>
      <c r="S75" s="141"/>
      <c r="T75" s="155">
        <f t="shared" si="9"/>
        <v>42320</v>
      </c>
      <c r="U75" s="169"/>
      <c r="V75" s="170" t="s">
        <v>25</v>
      </c>
      <c r="W75" s="169"/>
      <c r="X75" s="5" t="s">
        <v>218</v>
      </c>
      <c r="Y75" s="144" t="s">
        <v>230</v>
      </c>
    </row>
    <row r="76" spans="1:26" s="19" customFormat="1" ht="25.5" x14ac:dyDescent="0.2">
      <c r="A76" s="29">
        <v>48</v>
      </c>
      <c r="B76" s="1" t="s">
        <v>90</v>
      </c>
      <c r="C76" s="29"/>
      <c r="D76" s="29"/>
      <c r="E76" s="29" t="s">
        <v>25</v>
      </c>
      <c r="F76" s="29"/>
      <c r="G76" s="6" t="s">
        <v>173</v>
      </c>
      <c r="H76" s="4" t="s">
        <v>41</v>
      </c>
      <c r="I76" s="115">
        <v>42156</v>
      </c>
      <c r="J76" s="141">
        <v>42368</v>
      </c>
      <c r="K76" s="177"/>
      <c r="L76" s="159">
        <f t="shared" si="8"/>
        <v>-9</v>
      </c>
      <c r="M76" s="111"/>
      <c r="N76" s="120"/>
      <c r="O76" s="141"/>
      <c r="P76" s="139"/>
      <c r="Q76" s="141">
        <v>42359</v>
      </c>
      <c r="R76" s="113"/>
      <c r="S76" s="141"/>
      <c r="T76" s="155">
        <f t="shared" si="9"/>
        <v>42359</v>
      </c>
      <c r="U76" s="169"/>
      <c r="V76" s="170" t="s">
        <v>25</v>
      </c>
      <c r="W76" s="169"/>
      <c r="X76" s="6" t="s">
        <v>193</v>
      </c>
      <c r="Y76" s="144" t="s">
        <v>158</v>
      </c>
    </row>
    <row r="77" spans="1:26" s="19" customFormat="1" ht="51" x14ac:dyDescent="0.2">
      <c r="A77" s="29">
        <v>49</v>
      </c>
      <c r="B77" s="1" t="s">
        <v>91</v>
      </c>
      <c r="C77" s="29"/>
      <c r="D77" s="29"/>
      <c r="E77" s="29"/>
      <c r="F77" s="29" t="s">
        <v>25</v>
      </c>
      <c r="G77" s="6" t="s">
        <v>185</v>
      </c>
      <c r="H77" s="4" t="s">
        <v>65</v>
      </c>
      <c r="I77" s="115">
        <v>42036</v>
      </c>
      <c r="J77" s="141">
        <v>42062</v>
      </c>
      <c r="K77" s="177"/>
      <c r="L77" s="159">
        <f t="shared" si="8"/>
        <v>-1</v>
      </c>
      <c r="M77" s="111"/>
      <c r="N77" s="120"/>
      <c r="O77" s="141"/>
      <c r="P77" s="139"/>
      <c r="Q77" s="141">
        <v>42061</v>
      </c>
      <c r="R77" s="113"/>
      <c r="S77" s="141"/>
      <c r="T77" s="155">
        <f t="shared" si="9"/>
        <v>42061</v>
      </c>
      <c r="U77" s="169"/>
      <c r="V77" s="170" t="s">
        <v>25</v>
      </c>
      <c r="W77" s="169"/>
      <c r="X77" s="144" t="s">
        <v>218</v>
      </c>
      <c r="Y77" s="144" t="s">
        <v>231</v>
      </c>
    </row>
    <row r="78" spans="1:26" s="19" customFormat="1" ht="153" x14ac:dyDescent="0.2">
      <c r="A78" s="29">
        <v>50</v>
      </c>
      <c r="B78" s="1" t="s">
        <v>92</v>
      </c>
      <c r="C78" s="29"/>
      <c r="D78" s="29"/>
      <c r="E78" s="29"/>
      <c r="F78" s="29" t="s">
        <v>25</v>
      </c>
      <c r="G78" s="6" t="s">
        <v>232</v>
      </c>
      <c r="H78" s="4" t="s">
        <v>65</v>
      </c>
      <c r="I78" s="115">
        <v>42036</v>
      </c>
      <c r="J78" s="141">
        <v>42215</v>
      </c>
      <c r="K78" s="177"/>
      <c r="L78" s="159">
        <f t="shared" si="8"/>
        <v>25</v>
      </c>
      <c r="M78" s="111"/>
      <c r="N78" s="120"/>
      <c r="O78" s="141"/>
      <c r="P78" s="139"/>
      <c r="Q78" s="141">
        <v>42240</v>
      </c>
      <c r="R78" s="113"/>
      <c r="S78" s="141"/>
      <c r="T78" s="155">
        <f t="shared" si="9"/>
        <v>42240</v>
      </c>
      <c r="U78" s="169"/>
      <c r="V78" s="170" t="s">
        <v>25</v>
      </c>
      <c r="W78" s="169"/>
      <c r="X78" s="6" t="s">
        <v>193</v>
      </c>
      <c r="Y78" s="144" t="s">
        <v>263</v>
      </c>
    </row>
    <row r="79" spans="1:26" s="19" customFormat="1" ht="216.75" x14ac:dyDescent="0.2">
      <c r="A79" s="29">
        <v>51</v>
      </c>
      <c r="B79" s="1" t="s">
        <v>93</v>
      </c>
      <c r="C79" s="29"/>
      <c r="D79" s="29"/>
      <c r="E79" s="29"/>
      <c r="F79" s="29" t="s">
        <v>25</v>
      </c>
      <c r="G79" s="6" t="s">
        <v>232</v>
      </c>
      <c r="H79" s="4" t="s">
        <v>33</v>
      </c>
      <c r="I79" s="115">
        <v>42125</v>
      </c>
      <c r="J79" s="141">
        <v>42277</v>
      </c>
      <c r="K79" s="177"/>
      <c r="L79" s="159">
        <f t="shared" si="8"/>
        <v>-1</v>
      </c>
      <c r="M79" s="111"/>
      <c r="N79" s="120"/>
      <c r="O79" s="141"/>
      <c r="P79" s="139"/>
      <c r="Q79" s="141">
        <v>42276</v>
      </c>
      <c r="R79" s="113"/>
      <c r="S79" s="141"/>
      <c r="T79" s="155">
        <f t="shared" si="9"/>
        <v>42276</v>
      </c>
      <c r="U79" s="169"/>
      <c r="V79" s="169" t="s">
        <v>25</v>
      </c>
      <c r="W79" s="169"/>
      <c r="X79" s="6" t="s">
        <v>193</v>
      </c>
      <c r="Y79" s="144" t="s">
        <v>233</v>
      </c>
    </row>
    <row r="80" spans="1:26" s="19" customFormat="1" ht="25.5" x14ac:dyDescent="0.2">
      <c r="A80" s="29">
        <v>52</v>
      </c>
      <c r="B80" s="1" t="s">
        <v>94</v>
      </c>
      <c r="C80" s="29"/>
      <c r="D80" s="29"/>
      <c r="E80" s="29"/>
      <c r="F80" s="29" t="s">
        <v>25</v>
      </c>
      <c r="G80" s="6" t="s">
        <v>232</v>
      </c>
      <c r="H80" s="4" t="s">
        <v>65</v>
      </c>
      <c r="I80" s="115">
        <v>42036</v>
      </c>
      <c r="J80" s="141">
        <v>42215</v>
      </c>
      <c r="K80" s="177"/>
      <c r="L80" s="159">
        <f t="shared" si="8"/>
        <v>1</v>
      </c>
      <c r="M80" s="140"/>
      <c r="N80" s="139"/>
      <c r="O80" s="141"/>
      <c r="P80" s="139"/>
      <c r="Q80" s="141">
        <v>42216</v>
      </c>
      <c r="R80" s="113"/>
      <c r="S80" s="141"/>
      <c r="T80" s="155">
        <f t="shared" si="9"/>
        <v>42216</v>
      </c>
      <c r="U80" s="169"/>
      <c r="V80" s="170" t="s">
        <v>25</v>
      </c>
      <c r="W80" s="169"/>
      <c r="X80" s="6" t="s">
        <v>193</v>
      </c>
      <c r="Y80" s="5" t="s">
        <v>234</v>
      </c>
    </row>
    <row r="81" spans="1:25" s="19" customFormat="1" ht="25.5" x14ac:dyDescent="0.2">
      <c r="A81" s="29">
        <v>53</v>
      </c>
      <c r="B81" s="1" t="s">
        <v>95</v>
      </c>
      <c r="C81" s="29"/>
      <c r="D81" s="29"/>
      <c r="E81" s="29"/>
      <c r="F81" s="29" t="s">
        <v>25</v>
      </c>
      <c r="G81" s="6" t="s">
        <v>235</v>
      </c>
      <c r="H81" s="4" t="s">
        <v>65</v>
      </c>
      <c r="I81" s="115">
        <v>42036</v>
      </c>
      <c r="J81" s="141">
        <v>42215</v>
      </c>
      <c r="K81" s="177"/>
      <c r="L81" s="159">
        <f t="shared" si="8"/>
        <v>22</v>
      </c>
      <c r="M81" s="111"/>
      <c r="N81" s="120"/>
      <c r="O81" s="141"/>
      <c r="P81" s="139"/>
      <c r="Q81" s="141">
        <v>42237</v>
      </c>
      <c r="R81" s="113"/>
      <c r="S81" s="141"/>
      <c r="T81" s="155">
        <f t="shared" si="9"/>
        <v>42237</v>
      </c>
      <c r="U81" s="169"/>
      <c r="V81" s="170" t="s">
        <v>25</v>
      </c>
      <c r="W81" s="169"/>
      <c r="X81" s="6" t="s">
        <v>218</v>
      </c>
      <c r="Y81" s="154" t="s">
        <v>236</v>
      </c>
    </row>
    <row r="82" spans="1:25" s="19" customFormat="1" ht="165.75" x14ac:dyDescent="0.2">
      <c r="A82" s="29">
        <v>54</v>
      </c>
      <c r="B82" s="1" t="s">
        <v>96</v>
      </c>
      <c r="C82" s="29"/>
      <c r="D82" s="29"/>
      <c r="E82" s="29"/>
      <c r="F82" s="29" t="s">
        <v>25</v>
      </c>
      <c r="G82" s="6" t="s">
        <v>185</v>
      </c>
      <c r="H82" s="4" t="s">
        <v>45</v>
      </c>
      <c r="I82" s="115">
        <v>42005</v>
      </c>
      <c r="J82" s="141">
        <v>42368</v>
      </c>
      <c r="K82" s="177"/>
      <c r="L82" s="159">
        <f t="shared" si="8"/>
        <v>1</v>
      </c>
      <c r="M82" s="111"/>
      <c r="N82" s="120"/>
      <c r="O82" s="141"/>
      <c r="P82" s="139"/>
      <c r="Q82" s="141">
        <v>42369</v>
      </c>
      <c r="R82" s="113"/>
      <c r="S82" s="141"/>
      <c r="T82" s="155">
        <f t="shared" si="9"/>
        <v>42369</v>
      </c>
      <c r="U82" s="169"/>
      <c r="V82" s="170" t="s">
        <v>25</v>
      </c>
      <c r="W82" s="169"/>
      <c r="X82" s="6" t="s">
        <v>193</v>
      </c>
      <c r="Y82" s="178" t="s">
        <v>272</v>
      </c>
    </row>
    <row r="83" spans="1:25" s="19" customFormat="1" ht="25.5" x14ac:dyDescent="0.2">
      <c r="A83" s="29">
        <v>55</v>
      </c>
      <c r="B83" s="1" t="s">
        <v>97</v>
      </c>
      <c r="C83" s="29"/>
      <c r="D83" s="29"/>
      <c r="E83" s="29"/>
      <c r="F83" s="29" t="s">
        <v>25</v>
      </c>
      <c r="G83" s="6" t="s">
        <v>185</v>
      </c>
      <c r="H83" s="4" t="s">
        <v>98</v>
      </c>
      <c r="I83" s="115">
        <v>42005</v>
      </c>
      <c r="J83" s="141">
        <v>42307</v>
      </c>
      <c r="K83" s="177"/>
      <c r="L83" s="159">
        <f t="shared" si="8"/>
        <v>12</v>
      </c>
      <c r="M83" s="111"/>
      <c r="N83" s="123"/>
      <c r="O83" s="141"/>
      <c r="P83" s="139"/>
      <c r="Q83" s="141">
        <v>42319</v>
      </c>
      <c r="R83" s="113"/>
      <c r="S83" s="141"/>
      <c r="T83" s="155">
        <f t="shared" si="9"/>
        <v>42319</v>
      </c>
      <c r="U83" s="170" t="s">
        <v>25</v>
      </c>
      <c r="V83" s="169"/>
      <c r="W83" s="169"/>
      <c r="X83" s="6" t="s">
        <v>193</v>
      </c>
      <c r="Y83" s="5" t="s">
        <v>262</v>
      </c>
    </row>
    <row r="84" spans="1:25" s="19" customFormat="1" ht="242.25" x14ac:dyDescent="0.2">
      <c r="A84" s="29">
        <v>56</v>
      </c>
      <c r="B84" s="1" t="s">
        <v>237</v>
      </c>
      <c r="C84" s="29"/>
      <c r="D84" s="29"/>
      <c r="E84" s="29"/>
      <c r="F84" s="29" t="s">
        <v>25</v>
      </c>
      <c r="G84" s="6" t="s">
        <v>185</v>
      </c>
      <c r="H84" s="4" t="s">
        <v>33</v>
      </c>
      <c r="I84" s="115">
        <v>42036</v>
      </c>
      <c r="J84" s="141">
        <v>42062</v>
      </c>
      <c r="K84" s="177"/>
      <c r="L84" s="159">
        <f t="shared" si="8"/>
        <v>3</v>
      </c>
      <c r="M84" s="137"/>
      <c r="N84" s="136"/>
      <c r="O84" s="141"/>
      <c r="P84" s="139"/>
      <c r="Q84" s="141">
        <v>42065</v>
      </c>
      <c r="R84" s="113"/>
      <c r="S84" s="141">
        <v>42128</v>
      </c>
      <c r="T84" s="155">
        <f t="shared" si="9"/>
        <v>42065</v>
      </c>
      <c r="U84" s="170" t="s">
        <v>25</v>
      </c>
      <c r="V84" s="169"/>
      <c r="W84" s="169"/>
      <c r="X84" s="6" t="s">
        <v>193</v>
      </c>
      <c r="Y84" s="144" t="s">
        <v>259</v>
      </c>
    </row>
    <row r="85" spans="1:25" x14ac:dyDescent="0.2">
      <c r="L85" s="94"/>
      <c r="O85" s="9"/>
      <c r="P85" s="9"/>
      <c r="Q85" s="9"/>
      <c r="R85" s="9"/>
      <c r="S85" s="9"/>
    </row>
    <row r="86" spans="1:25" x14ac:dyDescent="0.2">
      <c r="L86" s="94"/>
      <c r="O86" s="9"/>
      <c r="P86" s="9"/>
      <c r="Q86" s="9"/>
      <c r="R86" s="9"/>
      <c r="S86" s="9"/>
    </row>
    <row r="87" spans="1:25" x14ac:dyDescent="0.2">
      <c r="L87" s="94"/>
      <c r="O87" s="9"/>
      <c r="P87" s="9"/>
      <c r="Q87" s="9"/>
      <c r="R87" s="9"/>
      <c r="S87" s="9"/>
    </row>
    <row r="88" spans="1:25" x14ac:dyDescent="0.2">
      <c r="L88" s="94"/>
      <c r="O88" s="9"/>
      <c r="P88" s="9"/>
      <c r="Q88" s="9"/>
      <c r="R88" s="9"/>
      <c r="S88" s="9"/>
    </row>
    <row r="89" spans="1:25" x14ac:dyDescent="0.2">
      <c r="L89" s="94"/>
      <c r="O89" s="9"/>
      <c r="P89" s="9"/>
      <c r="Q89" s="9"/>
      <c r="R89" s="9"/>
      <c r="S89" s="9"/>
    </row>
    <row r="90" spans="1:25" x14ac:dyDescent="0.2">
      <c r="L90" s="94"/>
      <c r="O90" s="9"/>
      <c r="P90" s="9"/>
      <c r="Q90" s="9"/>
      <c r="R90" s="9"/>
      <c r="S90" s="9"/>
    </row>
    <row r="91" spans="1:25" x14ac:dyDescent="0.2">
      <c r="L91" s="94"/>
      <c r="O91" s="9"/>
      <c r="P91" s="9"/>
      <c r="Q91" s="9"/>
      <c r="R91" s="9"/>
      <c r="S91" s="9"/>
    </row>
    <row r="92" spans="1:25" x14ac:dyDescent="0.2">
      <c r="L92" s="94"/>
      <c r="O92" s="9"/>
      <c r="P92" s="9"/>
      <c r="Q92" s="9"/>
      <c r="R92" s="9"/>
      <c r="S92" s="9"/>
    </row>
    <row r="93" spans="1:25" x14ac:dyDescent="0.2">
      <c r="L93" s="94"/>
      <c r="O93" s="9"/>
      <c r="P93" s="9"/>
      <c r="Q93" s="9"/>
      <c r="R93" s="9"/>
      <c r="S93" s="9"/>
    </row>
    <row r="94" spans="1:25" x14ac:dyDescent="0.2">
      <c r="L94" s="94"/>
    </row>
  </sheetData>
  <autoFilter ref="A26:Z26" xr:uid="{00000000-0009-0000-0000-000003000000}"/>
  <mergeCells count="39">
    <mergeCell ref="C1:T1"/>
    <mergeCell ref="C2:T2"/>
    <mergeCell ref="C6:Y6"/>
    <mergeCell ref="C3:Y3"/>
    <mergeCell ref="C4:Y4"/>
    <mergeCell ref="C5:Y5"/>
    <mergeCell ref="B7:B8"/>
    <mergeCell ref="H24:H25"/>
    <mergeCell ref="C8:G8"/>
    <mergeCell ref="I24:J24"/>
    <mergeCell ref="J7:K7"/>
    <mergeCell ref="B9:H9"/>
    <mergeCell ref="I9:Y9"/>
    <mergeCell ref="B10:H10"/>
    <mergeCell ref="I10:Y10"/>
    <mergeCell ref="J8:K8"/>
    <mergeCell ref="B23:Y23"/>
    <mergeCell ref="B19:G19"/>
    <mergeCell ref="J19:Y19"/>
    <mergeCell ref="B20:Y20"/>
    <mergeCell ref="B21:Y21"/>
    <mergeCell ref="B22:Y22"/>
    <mergeCell ref="B24:B25"/>
    <mergeCell ref="C24:F24"/>
    <mergeCell ref="G24:G25"/>
    <mergeCell ref="K24:K25"/>
    <mergeCell ref="L37:L38"/>
    <mergeCell ref="T37:T38"/>
    <mergeCell ref="X24:X25"/>
    <mergeCell ref="Y24:Y25"/>
    <mergeCell ref="M24:S24"/>
    <mergeCell ref="Q37:Q38"/>
    <mergeCell ref="R37:R38"/>
    <mergeCell ref="U24:W24"/>
    <mergeCell ref="M37:M38"/>
    <mergeCell ref="N37:N38"/>
    <mergeCell ref="O37:O38"/>
    <mergeCell ref="P37:P38"/>
    <mergeCell ref="S37:S38"/>
  </mergeCells>
  <conditionalFormatting sqref="H27">
    <cfRule type="colorScale" priority="1">
      <colorScale>
        <cfvo type="min"/>
        <cfvo type="max"/>
        <color rgb="FFFF7128"/>
        <color rgb="FFFFEF9C"/>
      </colorScale>
    </cfRule>
  </conditionalFormatting>
  <dataValidations count="1">
    <dataValidation errorStyle="information" allowBlank="1" showInputMessage="1" showErrorMessage="1" sqref="H27" xr:uid="{00000000-0002-0000-0300-000000000000}"/>
  </dataValidations>
  <pageMargins left="0.70866141732283472" right="0.70866141732283472" top="0.74803149606299213" bottom="0.74803149606299213" header="0.31496062992125984" footer="0.31496062992125984"/>
  <pageSetup scale="5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4:P61"/>
  <sheetViews>
    <sheetView workbookViewId="0">
      <selection activeCell="N27" sqref="N27"/>
    </sheetView>
  </sheetViews>
  <sheetFormatPr baseColWidth="10" defaultRowHeight="15" x14ac:dyDescent="0.25"/>
  <cols>
    <col min="3" max="3" width="40.5703125" customWidth="1"/>
    <col min="5" max="5" width="15.5703125" style="117" bestFit="1" customWidth="1"/>
    <col min="6" max="6" width="13.140625" bestFit="1" customWidth="1"/>
    <col min="16" max="16" width="23.140625" customWidth="1"/>
  </cols>
  <sheetData>
    <row r="4" spans="2:16" ht="25.5" x14ac:dyDescent="0.25">
      <c r="B4" s="29">
        <v>1</v>
      </c>
      <c r="C4" s="1" t="s">
        <v>171</v>
      </c>
    </row>
    <row r="5" spans="2:16" x14ac:dyDescent="0.25">
      <c r="B5" s="29">
        <v>2</v>
      </c>
      <c r="C5" s="1" t="s">
        <v>27</v>
      </c>
    </row>
    <row r="6" spans="2:16" ht="25.5" x14ac:dyDescent="0.25">
      <c r="B6" s="29">
        <v>3</v>
      </c>
      <c r="C6" s="1" t="s">
        <v>29</v>
      </c>
    </row>
    <row r="7" spans="2:16" x14ac:dyDescent="0.25">
      <c r="B7" s="29">
        <v>4</v>
      </c>
      <c r="C7" s="1" t="s">
        <v>176</v>
      </c>
      <c r="N7" s="116">
        <v>1467</v>
      </c>
      <c r="O7" s="116">
        <v>3310</v>
      </c>
      <c r="P7" s="116">
        <f>+O7*N7</f>
        <v>4855770</v>
      </c>
    </row>
    <row r="8" spans="2:16" x14ac:dyDescent="0.25">
      <c r="B8" s="29">
        <v>5</v>
      </c>
      <c r="C8" s="1" t="s">
        <v>32</v>
      </c>
    </row>
    <row r="9" spans="2:16" x14ac:dyDescent="0.25">
      <c r="B9" s="29">
        <v>6</v>
      </c>
      <c r="C9" s="1" t="s">
        <v>178</v>
      </c>
    </row>
    <row r="10" spans="2:16" x14ac:dyDescent="0.25">
      <c r="B10" s="29">
        <v>7</v>
      </c>
      <c r="C10" s="1" t="s">
        <v>179</v>
      </c>
    </row>
    <row r="11" spans="2:16" ht="38.25" x14ac:dyDescent="0.25">
      <c r="B11" s="29">
        <v>8</v>
      </c>
      <c r="C11" s="1" t="s">
        <v>36</v>
      </c>
      <c r="E11" s="117">
        <v>48000000</v>
      </c>
      <c r="F11">
        <v>12</v>
      </c>
    </row>
    <row r="12" spans="2:16" x14ac:dyDescent="0.25">
      <c r="B12" s="29">
        <v>9</v>
      </c>
      <c r="C12" s="1" t="s">
        <v>181</v>
      </c>
      <c r="F12" s="116">
        <f>+E11/F11</f>
        <v>4000000</v>
      </c>
    </row>
    <row r="13" spans="2:16" x14ac:dyDescent="0.25">
      <c r="B13" s="29">
        <v>10</v>
      </c>
      <c r="C13" s="1" t="s">
        <v>38</v>
      </c>
    </row>
    <row r="14" spans="2:16" x14ac:dyDescent="0.25">
      <c r="B14" s="29">
        <v>11</v>
      </c>
      <c r="C14" s="1" t="s">
        <v>184</v>
      </c>
    </row>
    <row r="15" spans="2:16" x14ac:dyDescent="0.25">
      <c r="B15" s="29">
        <v>12</v>
      </c>
      <c r="C15" s="1" t="s">
        <v>189</v>
      </c>
    </row>
    <row r="16" spans="2:16" x14ac:dyDescent="0.25">
      <c r="B16" s="29">
        <v>13</v>
      </c>
      <c r="C16" s="1" t="s">
        <v>191</v>
      </c>
    </row>
    <row r="17" spans="2:14" x14ac:dyDescent="0.25">
      <c r="B17" s="29">
        <v>14</v>
      </c>
      <c r="C17" s="1" t="s">
        <v>42</v>
      </c>
    </row>
    <row r="18" spans="2:14" x14ac:dyDescent="0.25">
      <c r="B18" s="29">
        <v>15</v>
      </c>
      <c r="C18" s="1" t="s">
        <v>44</v>
      </c>
    </row>
    <row r="19" spans="2:14" x14ac:dyDescent="0.25">
      <c r="B19" s="29">
        <v>16</v>
      </c>
      <c r="C19" s="1" t="s">
        <v>46</v>
      </c>
    </row>
    <row r="20" spans="2:14" x14ac:dyDescent="0.25">
      <c r="B20" s="29">
        <v>17</v>
      </c>
      <c r="C20" s="1" t="s">
        <v>196</v>
      </c>
    </row>
    <row r="21" spans="2:14" x14ac:dyDescent="0.25">
      <c r="B21" s="29">
        <v>18</v>
      </c>
      <c r="C21" s="1" t="s">
        <v>49</v>
      </c>
    </row>
    <row r="22" spans="2:14" ht="25.5" x14ac:dyDescent="0.25">
      <c r="B22" s="29">
        <v>19</v>
      </c>
      <c r="C22" s="1" t="s">
        <v>198</v>
      </c>
    </row>
    <row r="23" spans="2:14" x14ac:dyDescent="0.25">
      <c r="B23" s="29">
        <v>20</v>
      </c>
      <c r="C23" s="1" t="s">
        <v>52</v>
      </c>
      <c r="J23">
        <f>13/10</f>
        <v>1.3</v>
      </c>
      <c r="L23">
        <f>10/13</f>
        <v>0.76923076923076927</v>
      </c>
    </row>
    <row r="24" spans="2:14" ht="51" x14ac:dyDescent="0.25">
      <c r="B24" s="29">
        <v>21</v>
      </c>
      <c r="C24" s="1" t="s">
        <v>54</v>
      </c>
    </row>
    <row r="25" spans="2:14" x14ac:dyDescent="0.25">
      <c r="B25" s="29">
        <v>22</v>
      </c>
      <c r="C25" s="1" t="s">
        <v>55</v>
      </c>
    </row>
    <row r="26" spans="2:14" x14ac:dyDescent="0.25">
      <c r="B26" s="88">
        <v>0</v>
      </c>
      <c r="C26" s="89" t="s">
        <v>56</v>
      </c>
      <c r="L26">
        <f>8/13</f>
        <v>0.61538461538461542</v>
      </c>
      <c r="N26">
        <f>6/13</f>
        <v>0.46153846153846156</v>
      </c>
    </row>
    <row r="27" spans="2:14" x14ac:dyDescent="0.25">
      <c r="B27" s="29">
        <v>23</v>
      </c>
      <c r="C27" s="1" t="s">
        <v>57</v>
      </c>
    </row>
    <row r="28" spans="2:14" x14ac:dyDescent="0.25">
      <c r="B28" s="29">
        <v>24</v>
      </c>
      <c r="C28" s="1" t="s">
        <v>204</v>
      </c>
    </row>
    <row r="29" spans="2:14" x14ac:dyDescent="0.25">
      <c r="B29" s="29">
        <v>25</v>
      </c>
      <c r="C29" s="1" t="s">
        <v>206</v>
      </c>
    </row>
    <row r="30" spans="2:14" x14ac:dyDescent="0.25">
      <c r="B30" s="29">
        <v>26</v>
      </c>
      <c r="C30" s="1" t="s">
        <v>59</v>
      </c>
    </row>
    <row r="31" spans="2:14" x14ac:dyDescent="0.25">
      <c r="B31" s="29">
        <v>0</v>
      </c>
      <c r="C31" s="1" t="s">
        <v>61</v>
      </c>
    </row>
    <row r="32" spans="2:14" x14ac:dyDescent="0.25">
      <c r="B32" s="29">
        <v>27</v>
      </c>
      <c r="C32" s="1" t="s">
        <v>209</v>
      </c>
    </row>
    <row r="33" spans="2:3" x14ac:dyDescent="0.25">
      <c r="B33" s="29">
        <v>28</v>
      </c>
      <c r="C33" s="1" t="s">
        <v>62</v>
      </c>
    </row>
    <row r="34" spans="2:3" x14ac:dyDescent="0.25">
      <c r="B34" s="29">
        <v>29</v>
      </c>
      <c r="C34" s="1" t="s">
        <v>63</v>
      </c>
    </row>
    <row r="35" spans="2:3" x14ac:dyDescent="0.25">
      <c r="B35" s="29">
        <v>30</v>
      </c>
      <c r="C35" s="1" t="s">
        <v>213</v>
      </c>
    </row>
    <row r="36" spans="2:3" x14ac:dyDescent="0.25">
      <c r="B36" s="29">
        <v>31</v>
      </c>
      <c r="C36" s="1" t="s">
        <v>64</v>
      </c>
    </row>
    <row r="37" spans="2:3" ht="25.5" x14ac:dyDescent="0.25">
      <c r="B37" s="29">
        <v>32</v>
      </c>
      <c r="C37" s="1" t="s">
        <v>215</v>
      </c>
    </row>
    <row r="38" spans="2:3" x14ac:dyDescent="0.25">
      <c r="B38" s="29">
        <v>33</v>
      </c>
      <c r="C38" s="1" t="s">
        <v>67</v>
      </c>
    </row>
    <row r="39" spans="2:3" x14ac:dyDescent="0.25">
      <c r="B39" s="29">
        <v>34</v>
      </c>
      <c r="C39" s="1" t="s">
        <v>70</v>
      </c>
    </row>
    <row r="40" spans="2:3" ht="25.5" x14ac:dyDescent="0.25">
      <c r="B40" s="29">
        <v>35</v>
      </c>
      <c r="C40" s="1" t="s">
        <v>72</v>
      </c>
    </row>
    <row r="41" spans="2:3" ht="25.5" x14ac:dyDescent="0.25">
      <c r="B41" s="29">
        <v>36</v>
      </c>
      <c r="C41" s="1" t="s">
        <v>73</v>
      </c>
    </row>
    <row r="42" spans="2:3" ht="25.5" x14ac:dyDescent="0.25">
      <c r="B42" s="29">
        <v>37</v>
      </c>
      <c r="C42" s="1" t="s">
        <v>224</v>
      </c>
    </row>
    <row r="43" spans="2:3" ht="25.5" x14ac:dyDescent="0.25">
      <c r="B43" s="29">
        <v>38</v>
      </c>
      <c r="C43" s="1" t="s">
        <v>76</v>
      </c>
    </row>
    <row r="44" spans="2:3" ht="25.5" x14ac:dyDescent="0.25">
      <c r="B44" s="29">
        <v>39</v>
      </c>
      <c r="C44" s="1" t="s">
        <v>78</v>
      </c>
    </row>
    <row r="45" spans="2:3" ht="25.5" x14ac:dyDescent="0.25">
      <c r="B45" s="29">
        <v>40</v>
      </c>
      <c r="C45" s="1" t="s">
        <v>228</v>
      </c>
    </row>
    <row r="46" spans="2:3" ht="25.5" x14ac:dyDescent="0.25">
      <c r="B46" s="29">
        <v>41</v>
      </c>
      <c r="C46" s="1" t="s">
        <v>81</v>
      </c>
    </row>
    <row r="47" spans="2:3" ht="25.5" x14ac:dyDescent="0.25">
      <c r="B47" s="29">
        <v>42</v>
      </c>
      <c r="C47" s="1" t="s">
        <v>82</v>
      </c>
    </row>
    <row r="48" spans="2:3" x14ac:dyDescent="0.25">
      <c r="B48" s="29">
        <v>43</v>
      </c>
      <c r="C48" s="1" t="s">
        <v>83</v>
      </c>
    </row>
    <row r="49" spans="2:3" x14ac:dyDescent="0.25">
      <c r="B49" s="29">
        <v>44</v>
      </c>
      <c r="C49" s="1" t="s">
        <v>85</v>
      </c>
    </row>
    <row r="50" spans="2:3" x14ac:dyDescent="0.25">
      <c r="B50" s="29">
        <v>45</v>
      </c>
      <c r="C50" s="1" t="s">
        <v>86</v>
      </c>
    </row>
    <row r="51" spans="2:3" x14ac:dyDescent="0.25">
      <c r="B51" s="29">
        <v>46</v>
      </c>
      <c r="C51" s="1" t="s">
        <v>87</v>
      </c>
    </row>
    <row r="52" spans="2:3" ht="25.5" x14ac:dyDescent="0.25">
      <c r="B52" s="29">
        <v>47</v>
      </c>
      <c r="C52" s="1" t="s">
        <v>89</v>
      </c>
    </row>
    <row r="53" spans="2:3" ht="25.5" x14ac:dyDescent="0.25">
      <c r="B53" s="29">
        <v>48</v>
      </c>
      <c r="C53" s="1" t="s">
        <v>90</v>
      </c>
    </row>
    <row r="54" spans="2:3" ht="25.5" x14ac:dyDescent="0.25">
      <c r="B54" s="29">
        <v>49</v>
      </c>
      <c r="C54" s="1" t="s">
        <v>91</v>
      </c>
    </row>
    <row r="55" spans="2:3" x14ac:dyDescent="0.25">
      <c r="B55" s="29">
        <v>50</v>
      </c>
      <c r="C55" s="1" t="s">
        <v>92</v>
      </c>
    </row>
    <row r="56" spans="2:3" x14ac:dyDescent="0.25">
      <c r="B56" s="29">
        <v>51</v>
      </c>
      <c r="C56" s="1" t="s">
        <v>93</v>
      </c>
    </row>
    <row r="57" spans="2:3" x14ac:dyDescent="0.25">
      <c r="B57" s="29">
        <v>52</v>
      </c>
      <c r="C57" s="1" t="s">
        <v>94</v>
      </c>
    </row>
    <row r="58" spans="2:3" x14ac:dyDescent="0.25">
      <c r="B58" s="29">
        <v>53</v>
      </c>
      <c r="C58" s="1" t="s">
        <v>95</v>
      </c>
    </row>
    <row r="59" spans="2:3" x14ac:dyDescent="0.25">
      <c r="B59" s="29">
        <v>54</v>
      </c>
      <c r="C59" s="1" t="s">
        <v>96</v>
      </c>
    </row>
    <row r="60" spans="2:3" x14ac:dyDescent="0.25">
      <c r="B60" s="29">
        <v>55</v>
      </c>
      <c r="C60" s="1" t="s">
        <v>97</v>
      </c>
    </row>
    <row r="61" spans="2:3" ht="25.5" x14ac:dyDescent="0.25">
      <c r="B61" s="29">
        <v>56</v>
      </c>
      <c r="C61" s="1"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20"/>
  <sheetViews>
    <sheetView showGridLines="0" zoomScale="70" zoomScaleNormal="70" workbookViewId="0">
      <selection activeCell="O13" sqref="O13"/>
    </sheetView>
  </sheetViews>
  <sheetFormatPr baseColWidth="10" defaultRowHeight="21" x14ac:dyDescent="0.35"/>
  <cols>
    <col min="2" max="2" width="8.42578125" style="210" customWidth="1"/>
    <col min="3" max="6" width="15.5703125" customWidth="1"/>
    <col min="7" max="7" width="13.5703125" style="210" bestFit="1" customWidth="1"/>
    <col min="9" max="9" width="4.42578125" customWidth="1"/>
    <col min="10" max="10" width="39.85546875" customWidth="1"/>
  </cols>
  <sheetData>
    <row r="1" spans="2:10" ht="21.75" thickBot="1" x14ac:dyDescent="0.4">
      <c r="B1" s="493" t="s">
        <v>338</v>
      </c>
      <c r="C1" s="494"/>
      <c r="D1" s="494"/>
      <c r="E1" s="494"/>
      <c r="F1" s="494"/>
      <c r="G1" s="495"/>
    </row>
    <row r="2" spans="2:10" ht="21.75" thickBot="1" x14ac:dyDescent="0.4"/>
    <row r="3" spans="2:10" ht="33" customHeight="1" x14ac:dyDescent="0.3">
      <c r="B3" s="209" t="s">
        <v>335</v>
      </c>
      <c r="C3" s="211"/>
      <c r="D3" s="212"/>
      <c r="E3" s="213"/>
      <c r="F3" s="226"/>
      <c r="G3" s="209" t="s">
        <v>334</v>
      </c>
    </row>
    <row r="4" spans="2:10" ht="33" customHeight="1" thickBot="1" x14ac:dyDescent="0.35">
      <c r="B4" s="209"/>
      <c r="C4" s="215"/>
      <c r="D4" s="206"/>
      <c r="E4" s="225"/>
      <c r="F4" s="216"/>
      <c r="G4" s="209"/>
    </row>
    <row r="5" spans="2:10" ht="33" customHeight="1" x14ac:dyDescent="0.3">
      <c r="B5" s="209"/>
      <c r="C5" s="217"/>
      <c r="D5" s="224"/>
      <c r="E5" s="206"/>
      <c r="F5" s="218"/>
      <c r="G5" s="209"/>
      <c r="I5" s="229">
        <v>1</v>
      </c>
      <c r="J5" s="232" t="s">
        <v>318</v>
      </c>
    </row>
    <row r="6" spans="2:10" ht="33" customHeight="1" x14ac:dyDescent="0.3">
      <c r="B6" s="209"/>
      <c r="C6" s="219"/>
      <c r="D6" s="207"/>
      <c r="E6" s="207"/>
      <c r="F6" s="218"/>
      <c r="G6" s="209"/>
      <c r="I6" s="230">
        <v>2</v>
      </c>
      <c r="J6" s="233" t="s">
        <v>319</v>
      </c>
    </row>
    <row r="7" spans="2:10" ht="33" customHeight="1" thickBot="1" x14ac:dyDescent="0.35">
      <c r="B7" s="209" t="s">
        <v>336</v>
      </c>
      <c r="C7" s="227"/>
      <c r="D7" s="221"/>
      <c r="E7" s="222"/>
      <c r="F7" s="223"/>
      <c r="G7" s="209" t="s">
        <v>333</v>
      </c>
      <c r="I7" s="230">
        <v>3</v>
      </c>
      <c r="J7" s="233" t="s">
        <v>320</v>
      </c>
    </row>
    <row r="8" spans="2:10" x14ac:dyDescent="0.35">
      <c r="F8" s="228"/>
      <c r="I8" s="230">
        <v>4</v>
      </c>
      <c r="J8" s="233" t="s">
        <v>321</v>
      </c>
    </row>
    <row r="9" spans="2:10" ht="32.25" thickBot="1" x14ac:dyDescent="0.4">
      <c r="I9" s="230">
        <v>5</v>
      </c>
      <c r="J9" s="233" t="s">
        <v>327</v>
      </c>
    </row>
    <row r="10" spans="2:10" ht="48" thickBot="1" x14ac:dyDescent="0.4">
      <c r="B10" s="493" t="s">
        <v>337</v>
      </c>
      <c r="C10" s="494"/>
      <c r="D10" s="494"/>
      <c r="E10" s="494"/>
      <c r="F10" s="494"/>
      <c r="G10" s="495"/>
      <c r="I10" s="230">
        <v>6</v>
      </c>
      <c r="J10" s="233" t="s">
        <v>331</v>
      </c>
    </row>
    <row r="11" spans="2:10" ht="21.75" thickBot="1" x14ac:dyDescent="0.4">
      <c r="I11" s="230">
        <v>7</v>
      </c>
      <c r="J11" s="234" t="s">
        <v>332</v>
      </c>
    </row>
    <row r="12" spans="2:10" ht="32.25" customHeight="1" x14ac:dyDescent="0.3">
      <c r="B12" s="209" t="s">
        <v>335</v>
      </c>
      <c r="C12" s="211"/>
      <c r="D12" s="212"/>
      <c r="E12" s="213"/>
      <c r="F12" s="214"/>
      <c r="G12" s="209" t="s">
        <v>334</v>
      </c>
      <c r="I12" s="230">
        <v>8</v>
      </c>
      <c r="J12" s="233" t="s">
        <v>322</v>
      </c>
    </row>
    <row r="13" spans="2:10" ht="32.25" customHeight="1" thickBot="1" x14ac:dyDescent="0.35">
      <c r="B13" s="209"/>
      <c r="C13" s="215"/>
      <c r="D13" s="206"/>
      <c r="E13" s="225"/>
      <c r="F13" s="216"/>
      <c r="G13" s="209"/>
      <c r="I13" s="231">
        <v>9</v>
      </c>
      <c r="J13" s="235" t="s">
        <v>323</v>
      </c>
    </row>
    <row r="14" spans="2:10" ht="32.25" customHeight="1" x14ac:dyDescent="0.3">
      <c r="B14" s="209"/>
      <c r="C14" s="217"/>
      <c r="D14" s="224"/>
      <c r="E14" s="206"/>
      <c r="F14" s="218"/>
      <c r="G14" s="209"/>
    </row>
    <row r="15" spans="2:10" ht="32.25" customHeight="1" x14ac:dyDescent="0.3">
      <c r="B15" s="209"/>
      <c r="C15" s="219"/>
      <c r="D15" s="207"/>
      <c r="E15" s="207"/>
      <c r="F15" s="218"/>
      <c r="G15" s="209"/>
    </row>
    <row r="16" spans="2:10" ht="32.25" customHeight="1" thickBot="1" x14ac:dyDescent="0.35">
      <c r="B16" s="209" t="s">
        <v>336</v>
      </c>
      <c r="C16" s="220"/>
      <c r="D16" s="221"/>
      <c r="E16" s="222"/>
      <c r="F16" s="223"/>
      <c r="G16" s="209" t="s">
        <v>333</v>
      </c>
    </row>
    <row r="17" spans="2:7" ht="28.5" customHeight="1" x14ac:dyDescent="0.3">
      <c r="B17" s="209"/>
      <c r="G17" s="209"/>
    </row>
    <row r="20" spans="2:7" x14ac:dyDescent="0.35">
      <c r="D20" s="208"/>
    </row>
  </sheetData>
  <mergeCells count="2">
    <mergeCell ref="B10:G10"/>
    <mergeCell ref="B1:G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45602f2-dfb3-48aa-a4d8-1ffeef456f39">
      <UserInfo xmlns="145602f2-dfb3-48aa-a4d8-1ffeef456f39">
        <DisplayName xmlns="145602f2-dfb3-48aa-a4d8-1ffeef456f39"/>
        <AccountId xmlns="145602f2-dfb3-48aa-a4d8-1ffeef456f39" xsi:nil="true"/>
        <AccountType xmlns="145602f2-dfb3-48aa-a4d8-1ffeef456f39"/>
      </UserInfo>
    </SharedWithUsers>
    <SharingHintHash xmlns="145602f2-dfb3-48aa-a4d8-1ffeef456f3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2B0DF7EDEFBB48BD79764B348676C4" ma:contentTypeVersion="3" ma:contentTypeDescription="Create a new document." ma:contentTypeScope="" ma:versionID="46fe2883dc88bdff6e3527fe81374259">
  <xsd:schema xmlns:xsd="http://www.w3.org/2001/XMLSchema" xmlns:xs="http://www.w3.org/2001/XMLSchema" xmlns:p="http://schemas.microsoft.com/office/2006/metadata/properties" xmlns:ns2="145602f2-dfb3-48aa-a4d8-1ffeef456f39" targetNamespace="http://schemas.microsoft.com/office/2006/metadata/properties" ma:root="true" ma:fieldsID="7b6507c1a4ffa2220410d58a4460c2a1" ns2:_="">
    <xsd:import namespace="145602f2-dfb3-48aa-a4d8-1ffeef456f39"/>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602f2-dfb3-48aa-a4d8-1ffeef456f3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75D9F7-2701-4487-BD5B-F9C048E1B7FA}">
  <ds:schemaRefs>
    <ds:schemaRef ds:uri="http://schemas.microsoft.com/sharepoint/v3/contenttype/forms"/>
  </ds:schemaRefs>
</ds:datastoreItem>
</file>

<file path=customXml/itemProps2.xml><?xml version="1.0" encoding="utf-8"?>
<ds:datastoreItem xmlns:ds="http://schemas.openxmlformats.org/officeDocument/2006/customXml" ds:itemID="{8469E56C-1E28-42E5-A7B8-C47358251C9B}">
  <ds:schemaRef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145602f2-dfb3-48aa-a4d8-1ffeef456f39"/>
    <ds:schemaRef ds:uri="http://purl.org/dc/dcmitype/"/>
  </ds:schemaRefs>
</ds:datastoreItem>
</file>

<file path=customXml/itemProps3.xml><?xml version="1.0" encoding="utf-8"?>
<ds:datastoreItem xmlns:ds="http://schemas.openxmlformats.org/officeDocument/2006/customXml" ds:itemID="{712A9EDB-B6CA-40B0-8451-88BF7ABCCB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602f2-dfb3-48aa-a4d8-1ffeef456f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PAA</vt:lpstr>
      <vt:lpstr>SEGUIMIENTO</vt:lpstr>
      <vt:lpstr>SEGUIMIENTO2</vt:lpstr>
      <vt:lpstr>Hoja1</vt:lpstr>
      <vt:lpstr>Mapa de Riesgos</vt:lpstr>
      <vt:lpstr>PAA!Área_de_impresión</vt:lpstr>
      <vt:lpstr>SEGUIMIENTO!Área_de_impresión</vt:lpstr>
      <vt:lpstr>SEGUIMIENTO2!Área_de_impresión</vt:lpstr>
      <vt:lpstr>PAA!Títulos_a_imprimir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lapenagos</dc:creator>
  <cp:lastModifiedBy>ymarqueza</cp:lastModifiedBy>
  <cp:revision/>
  <cp:lastPrinted>2016-02-11T16:12:58Z</cp:lastPrinted>
  <dcterms:created xsi:type="dcterms:W3CDTF">2015-02-25T19:43:32Z</dcterms:created>
  <dcterms:modified xsi:type="dcterms:W3CDTF">2019-03-05T14:27:08Z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0x010100D02B0DF7EDEFBB48BD79764B348676C4</vt:lpwstr>
  </property>
</Properties>
</file>