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suarezl\Desktop\"/>
    </mc:Choice>
  </mc:AlternateContent>
  <bookViews>
    <workbookView xWindow="0" yWindow="0" windowWidth="24000" windowHeight="9735"/>
  </bookViews>
  <sheets>
    <sheet name="DIR. SERV. ACUE Y ALCT Z5" sheetId="1" r:id="rId1"/>
    <sheet name="Hoja1" sheetId="2" r:id="rId2"/>
    <sheet name="Hoja2" sheetId="3" r:id="rId3"/>
  </sheets>
  <externalReferences>
    <externalReference r:id="rId4"/>
    <externalReference r:id="rId5"/>
    <externalReference r:id="rId6"/>
  </externalReferences>
  <definedNames>
    <definedName name="_xlnm._FilterDatabase" localSheetId="0" hidden="1">'DIR. SERV. ACUE Y ALCT Z5'!$A$10:$JP$107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20" i="1" l="1"/>
  <c r="V20" i="1"/>
  <c r="P20" i="1"/>
  <c r="R20" i="1" s="1"/>
  <c r="L20" i="1"/>
  <c r="K20" i="1"/>
  <c r="I20" i="1"/>
  <c r="G20" i="1"/>
  <c r="AA19" i="1"/>
  <c r="V19" i="1"/>
  <c r="P19" i="1"/>
  <c r="Q19" i="1" s="1"/>
  <c r="S19" i="1" s="1"/>
  <c r="T19" i="1" s="1"/>
  <c r="L19" i="1"/>
  <c r="K19" i="1"/>
  <c r="I19" i="1"/>
  <c r="G19" i="1"/>
  <c r="AA18" i="1"/>
  <c r="V18" i="1"/>
  <c r="R18" i="1"/>
  <c r="P18" i="1"/>
  <c r="Q18" i="1" s="1"/>
  <c r="S18" i="1" s="1"/>
  <c r="T18" i="1" s="1"/>
  <c r="L18" i="1"/>
  <c r="K18" i="1"/>
  <c r="I18" i="1"/>
  <c r="G18" i="1"/>
  <c r="AA17" i="1"/>
  <c r="V17" i="1"/>
  <c r="P17" i="1"/>
  <c r="R17" i="1" s="1"/>
  <c r="L17" i="1"/>
  <c r="K17" i="1"/>
  <c r="I17" i="1"/>
  <c r="G17" i="1"/>
  <c r="AA16" i="1"/>
  <c r="V16" i="1"/>
  <c r="P16" i="1"/>
  <c r="R16" i="1" s="1"/>
  <c r="L16" i="1"/>
  <c r="K16" i="1"/>
  <c r="I16" i="1"/>
  <c r="G16" i="1"/>
  <c r="AA15" i="1"/>
  <c r="V15" i="1"/>
  <c r="P15" i="1"/>
  <c r="Q15" i="1" s="1"/>
  <c r="S15" i="1" s="1"/>
  <c r="T15" i="1" s="1"/>
  <c r="L15" i="1"/>
  <c r="K15" i="1"/>
  <c r="I15" i="1"/>
  <c r="G15" i="1"/>
  <c r="AA14" i="1"/>
  <c r="V14" i="1"/>
  <c r="P14" i="1"/>
  <c r="R14" i="1" s="1"/>
  <c r="L14" i="1"/>
  <c r="K14" i="1"/>
  <c r="I14" i="1"/>
  <c r="G14" i="1"/>
  <c r="AA13" i="1"/>
  <c r="V13" i="1"/>
  <c r="P13" i="1"/>
  <c r="R13" i="1" s="1"/>
  <c r="L13" i="1"/>
  <c r="K13" i="1"/>
  <c r="I13" i="1"/>
  <c r="G13" i="1"/>
  <c r="AA12" i="1"/>
  <c r="V12" i="1"/>
  <c r="P12" i="1"/>
  <c r="R12" i="1" s="1"/>
  <c r="L12" i="1"/>
  <c r="K12" i="1"/>
  <c r="I12" i="1"/>
  <c r="G12" i="1"/>
  <c r="AA11" i="1"/>
  <c r="V11" i="1"/>
  <c r="P11" i="1"/>
  <c r="R11" i="1" s="1"/>
  <c r="L11" i="1"/>
  <c r="K11" i="1"/>
  <c r="I11" i="1"/>
  <c r="G11" i="1"/>
  <c r="Q11" i="1" l="1"/>
  <c r="S11" i="1" s="1"/>
  <c r="T11" i="1" s="1"/>
  <c r="Q13" i="1"/>
  <c r="S13" i="1" s="1"/>
  <c r="T13" i="1" s="1"/>
  <c r="Q14" i="1"/>
  <c r="S14" i="1" s="1"/>
  <c r="T14" i="1" s="1"/>
  <c r="R15" i="1"/>
  <c r="Q17" i="1"/>
  <c r="S17" i="1" s="1"/>
  <c r="T17" i="1" s="1"/>
  <c r="R19" i="1"/>
  <c r="Q12" i="1"/>
  <c r="S12" i="1" s="1"/>
  <c r="T12" i="1" s="1"/>
  <c r="Q16" i="1"/>
  <c r="S16" i="1" s="1"/>
  <c r="T16" i="1" s="1"/>
  <c r="Q20" i="1"/>
  <c r="S20" i="1" s="1"/>
  <c r="T20" i="1" s="1"/>
  <c r="D44" i="1" l="1"/>
  <c r="D71" i="1"/>
  <c r="D80" i="1"/>
  <c r="C44" i="1"/>
  <c r="C71" i="1"/>
  <c r="C80" i="1"/>
  <c r="G22" i="1" l="1"/>
  <c r="G23"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AA22" i="1"/>
  <c r="AA23" i="1"/>
  <c r="AA24" i="1"/>
  <c r="AA25" i="1"/>
  <c r="AA26" i="1"/>
  <c r="AA27" i="1"/>
  <c r="AA28" i="1"/>
  <c r="AA29" i="1"/>
  <c r="AA30" i="1"/>
  <c r="AA31" i="1"/>
  <c r="AA32" i="1"/>
  <c r="AA33" i="1"/>
  <c r="AA34" i="1"/>
  <c r="AA35" i="1"/>
  <c r="AA36" i="1"/>
  <c r="AA37" i="1"/>
  <c r="AA38" i="1"/>
  <c r="AA39" i="1"/>
  <c r="AA40" i="1"/>
  <c r="AA41" i="1"/>
  <c r="AA42" i="1"/>
  <c r="AA43" i="1"/>
  <c r="AA44" i="1"/>
  <c r="AA45" i="1"/>
  <c r="AA46" i="1"/>
  <c r="AA47" i="1"/>
  <c r="AA48" i="1"/>
  <c r="AA49" i="1"/>
  <c r="AA50" i="1"/>
  <c r="AA51" i="1"/>
  <c r="AA52" i="1"/>
  <c r="AA53" i="1"/>
  <c r="AA54" i="1"/>
  <c r="AA55" i="1"/>
  <c r="AA56" i="1"/>
  <c r="AA57" i="1"/>
  <c r="AA58" i="1"/>
  <c r="AA59" i="1"/>
  <c r="AA60" i="1"/>
  <c r="AA61" i="1"/>
  <c r="AA62" i="1"/>
  <c r="AA63" i="1"/>
  <c r="AA64" i="1"/>
  <c r="AA65" i="1"/>
  <c r="AA66" i="1"/>
  <c r="AA67" i="1"/>
  <c r="AA68" i="1"/>
  <c r="AA69" i="1"/>
  <c r="AA70" i="1"/>
  <c r="AA71" i="1"/>
  <c r="AA72" i="1"/>
  <c r="AA73" i="1"/>
  <c r="AA74" i="1"/>
  <c r="AA75" i="1"/>
  <c r="AA76" i="1"/>
  <c r="AA77" i="1"/>
  <c r="AA78" i="1"/>
  <c r="AA79" i="1"/>
  <c r="AA80" i="1"/>
  <c r="AA81" i="1"/>
  <c r="AA82" i="1"/>
  <c r="AA83" i="1"/>
  <c r="AA84" i="1"/>
  <c r="AA85" i="1"/>
  <c r="AA86" i="1"/>
  <c r="AA87" i="1"/>
  <c r="AA88" i="1"/>
  <c r="AA89" i="1"/>
  <c r="AA90" i="1"/>
  <c r="AA91" i="1"/>
  <c r="AA92" i="1"/>
  <c r="AA93" i="1"/>
  <c r="AA94" i="1"/>
  <c r="AA95" i="1"/>
  <c r="AA96" i="1"/>
  <c r="AA97" i="1"/>
  <c r="AA98" i="1"/>
  <c r="AA99" i="1"/>
  <c r="AA100" i="1"/>
  <c r="AA101" i="1"/>
  <c r="AA102" i="1"/>
  <c r="AA103" i="1"/>
  <c r="AA104" i="1"/>
  <c r="AA105" i="1"/>
  <c r="AA106" i="1"/>
  <c r="AA107" i="1"/>
  <c r="AA21" i="1"/>
  <c r="V22" i="1"/>
  <c r="V23" i="1"/>
  <c r="V24" i="1"/>
  <c r="V25" i="1"/>
  <c r="V26" i="1"/>
  <c r="V27" i="1"/>
  <c r="V28" i="1"/>
  <c r="V29" i="1"/>
  <c r="V30" i="1"/>
  <c r="V31" i="1"/>
  <c r="V32" i="1"/>
  <c r="V33" i="1"/>
  <c r="V34" i="1"/>
  <c r="V35" i="1"/>
  <c r="V36" i="1"/>
  <c r="V37" i="1"/>
  <c r="V38" i="1"/>
  <c r="V39" i="1"/>
  <c r="V40" i="1"/>
  <c r="V41" i="1"/>
  <c r="V42" i="1"/>
  <c r="V43" i="1"/>
  <c r="V44" i="1"/>
  <c r="V45" i="1"/>
  <c r="V46" i="1"/>
  <c r="V47" i="1"/>
  <c r="V48" i="1"/>
  <c r="V49" i="1"/>
  <c r="V50" i="1"/>
  <c r="V51" i="1"/>
  <c r="V52" i="1"/>
  <c r="V53" i="1"/>
  <c r="V54" i="1"/>
  <c r="V55" i="1"/>
  <c r="V56" i="1"/>
  <c r="V57" i="1"/>
  <c r="V58" i="1"/>
  <c r="V59" i="1"/>
  <c r="V60" i="1"/>
  <c r="V61" i="1"/>
  <c r="V62" i="1"/>
  <c r="V63" i="1"/>
  <c r="V64" i="1"/>
  <c r="V65" i="1"/>
  <c r="V66" i="1"/>
  <c r="V67" i="1"/>
  <c r="V68" i="1"/>
  <c r="V69" i="1"/>
  <c r="V70" i="1"/>
  <c r="V71" i="1"/>
  <c r="V72" i="1"/>
  <c r="V73" i="1"/>
  <c r="V74" i="1"/>
  <c r="V75" i="1"/>
  <c r="V76" i="1"/>
  <c r="V77" i="1"/>
  <c r="V78" i="1"/>
  <c r="V79" i="1"/>
  <c r="V80" i="1"/>
  <c r="V81" i="1"/>
  <c r="V82" i="1"/>
  <c r="V83" i="1"/>
  <c r="V84" i="1"/>
  <c r="V85" i="1"/>
  <c r="V86" i="1"/>
  <c r="V87" i="1"/>
  <c r="V88" i="1"/>
  <c r="V89" i="1"/>
  <c r="V90" i="1"/>
  <c r="V91" i="1"/>
  <c r="V92" i="1"/>
  <c r="V93" i="1"/>
  <c r="V94" i="1"/>
  <c r="V95" i="1"/>
  <c r="V96" i="1"/>
  <c r="V97" i="1"/>
  <c r="V98" i="1"/>
  <c r="V99" i="1"/>
  <c r="V100" i="1"/>
  <c r="V101" i="1"/>
  <c r="V102" i="1"/>
  <c r="V103" i="1"/>
  <c r="V104" i="1"/>
  <c r="V105" i="1"/>
  <c r="V106" i="1"/>
  <c r="V107" i="1"/>
  <c r="V21" i="1"/>
  <c r="P22" i="1" l="1"/>
  <c r="R22" i="1" s="1"/>
  <c r="P23" i="1"/>
  <c r="P24" i="1"/>
  <c r="R24" i="1" s="1"/>
  <c r="P25" i="1"/>
  <c r="R25" i="1" s="1"/>
  <c r="P26" i="1"/>
  <c r="R26" i="1" s="1"/>
  <c r="P27" i="1"/>
  <c r="P28" i="1"/>
  <c r="R28" i="1" s="1"/>
  <c r="P29" i="1"/>
  <c r="Q29" i="1" s="1"/>
  <c r="S29" i="1" s="1"/>
  <c r="T29" i="1" s="1"/>
  <c r="P30" i="1"/>
  <c r="Q30" i="1" s="1"/>
  <c r="S30" i="1" s="1"/>
  <c r="T30" i="1" s="1"/>
  <c r="P31" i="1"/>
  <c r="R31" i="1" s="1"/>
  <c r="P32" i="1"/>
  <c r="Q32" i="1" s="1"/>
  <c r="S32" i="1" s="1"/>
  <c r="T32" i="1" s="1"/>
  <c r="P33" i="1"/>
  <c r="Q33" i="1" s="1"/>
  <c r="S33" i="1" s="1"/>
  <c r="T33" i="1" s="1"/>
  <c r="P34" i="1"/>
  <c r="Q34" i="1" s="1"/>
  <c r="S34" i="1" s="1"/>
  <c r="T34" i="1" s="1"/>
  <c r="P35" i="1"/>
  <c r="R35" i="1" s="1"/>
  <c r="P36" i="1"/>
  <c r="Q36" i="1" s="1"/>
  <c r="S36" i="1" s="1"/>
  <c r="T36" i="1" s="1"/>
  <c r="P37" i="1"/>
  <c r="Q37" i="1" s="1"/>
  <c r="S37" i="1" s="1"/>
  <c r="T37" i="1" s="1"/>
  <c r="P38" i="1"/>
  <c r="R38" i="1" s="1"/>
  <c r="P39" i="1"/>
  <c r="Q39" i="1" s="1"/>
  <c r="S39" i="1" s="1"/>
  <c r="T39" i="1" s="1"/>
  <c r="P40" i="1"/>
  <c r="Q40" i="1" s="1"/>
  <c r="S40" i="1" s="1"/>
  <c r="T40" i="1" s="1"/>
  <c r="P41" i="1"/>
  <c r="R41" i="1" s="1"/>
  <c r="P42" i="1"/>
  <c r="R42" i="1" s="1"/>
  <c r="P43" i="1"/>
  <c r="Q43" i="1" s="1"/>
  <c r="S43" i="1" s="1"/>
  <c r="T43" i="1" s="1"/>
  <c r="P44" i="1"/>
  <c r="Q44" i="1" s="1"/>
  <c r="S44" i="1" s="1"/>
  <c r="T44" i="1" s="1"/>
  <c r="P45" i="1"/>
  <c r="R45" i="1" s="1"/>
  <c r="P46" i="1"/>
  <c r="R46" i="1" s="1"/>
  <c r="P47" i="1"/>
  <c r="Q47" i="1" s="1"/>
  <c r="S47" i="1" s="1"/>
  <c r="T47" i="1" s="1"/>
  <c r="P48" i="1"/>
  <c r="Q48" i="1" s="1"/>
  <c r="S48" i="1" s="1"/>
  <c r="T48" i="1" s="1"/>
  <c r="P49" i="1"/>
  <c r="R49" i="1" s="1"/>
  <c r="P50" i="1"/>
  <c r="Q50" i="1" s="1"/>
  <c r="S50" i="1" s="1"/>
  <c r="T50" i="1" s="1"/>
  <c r="P51" i="1"/>
  <c r="Q51" i="1" s="1"/>
  <c r="S51" i="1" s="1"/>
  <c r="T51" i="1" s="1"/>
  <c r="P52" i="1"/>
  <c r="R52" i="1" s="1"/>
  <c r="P53" i="1"/>
  <c r="R53" i="1" s="1"/>
  <c r="P54" i="1"/>
  <c r="Q54" i="1" s="1"/>
  <c r="S54" i="1" s="1"/>
  <c r="T54" i="1" s="1"/>
  <c r="P55" i="1"/>
  <c r="R55" i="1" s="1"/>
  <c r="P56" i="1"/>
  <c r="Q56" i="1" s="1"/>
  <c r="S56" i="1" s="1"/>
  <c r="T56" i="1" s="1"/>
  <c r="P57" i="1"/>
  <c r="R57" i="1" s="1"/>
  <c r="P58" i="1"/>
  <c r="R58" i="1" s="1"/>
  <c r="P59" i="1"/>
  <c r="Q59" i="1" s="1"/>
  <c r="S59" i="1" s="1"/>
  <c r="T59" i="1" s="1"/>
  <c r="P60" i="1"/>
  <c r="Q60" i="1" s="1"/>
  <c r="S60" i="1" s="1"/>
  <c r="T60" i="1" s="1"/>
  <c r="P61" i="1"/>
  <c r="Q61" i="1" s="1"/>
  <c r="S61" i="1" s="1"/>
  <c r="T61" i="1" s="1"/>
  <c r="P62" i="1"/>
  <c r="R62" i="1" s="1"/>
  <c r="P63" i="1"/>
  <c r="Q63" i="1" s="1"/>
  <c r="S63" i="1" s="1"/>
  <c r="T63" i="1" s="1"/>
  <c r="P64" i="1"/>
  <c r="Q64" i="1" s="1"/>
  <c r="S64" i="1" s="1"/>
  <c r="T64" i="1" s="1"/>
  <c r="P65" i="1"/>
  <c r="R65" i="1" s="1"/>
  <c r="P66" i="1"/>
  <c r="R66" i="1" s="1"/>
  <c r="P67" i="1"/>
  <c r="Q67" i="1" s="1"/>
  <c r="S67" i="1" s="1"/>
  <c r="T67" i="1" s="1"/>
  <c r="P68" i="1"/>
  <c r="Q68" i="1" s="1"/>
  <c r="S68" i="1" s="1"/>
  <c r="T68" i="1" s="1"/>
  <c r="P69" i="1"/>
  <c r="R69" i="1" s="1"/>
  <c r="P70" i="1"/>
  <c r="R70" i="1" s="1"/>
  <c r="P71" i="1"/>
  <c r="Q71" i="1" s="1"/>
  <c r="S71" i="1" s="1"/>
  <c r="T71" i="1" s="1"/>
  <c r="P72" i="1"/>
  <c r="Q72" i="1" s="1"/>
  <c r="S72" i="1" s="1"/>
  <c r="T72" i="1" s="1"/>
  <c r="P73" i="1"/>
  <c r="R73" i="1" s="1"/>
  <c r="P74" i="1"/>
  <c r="R74" i="1" s="1"/>
  <c r="P75" i="1"/>
  <c r="Q75" i="1" s="1"/>
  <c r="S75" i="1" s="1"/>
  <c r="T75" i="1" s="1"/>
  <c r="P76" i="1"/>
  <c r="Q76" i="1" s="1"/>
  <c r="S76" i="1" s="1"/>
  <c r="T76" i="1" s="1"/>
  <c r="P77" i="1"/>
  <c r="Q77" i="1" s="1"/>
  <c r="S77" i="1" s="1"/>
  <c r="T77" i="1" s="1"/>
  <c r="P78" i="1"/>
  <c r="R78" i="1" s="1"/>
  <c r="P79" i="1"/>
  <c r="Q79" i="1" s="1"/>
  <c r="S79" i="1" s="1"/>
  <c r="T79" i="1" s="1"/>
  <c r="P80" i="1"/>
  <c r="Q80" i="1" s="1"/>
  <c r="S80" i="1" s="1"/>
  <c r="T80" i="1" s="1"/>
  <c r="P81" i="1"/>
  <c r="R81" i="1" s="1"/>
  <c r="P82" i="1"/>
  <c r="R82" i="1" s="1"/>
  <c r="P83" i="1"/>
  <c r="Q83" i="1" s="1"/>
  <c r="S83" i="1" s="1"/>
  <c r="T83" i="1" s="1"/>
  <c r="P84" i="1"/>
  <c r="Q84" i="1" s="1"/>
  <c r="S84" i="1" s="1"/>
  <c r="T84" i="1" s="1"/>
  <c r="P85" i="1"/>
  <c r="R85" i="1" s="1"/>
  <c r="P86" i="1"/>
  <c r="R86" i="1" s="1"/>
  <c r="P87" i="1"/>
  <c r="Q87" i="1" s="1"/>
  <c r="S87" i="1" s="1"/>
  <c r="T87" i="1" s="1"/>
  <c r="P88" i="1"/>
  <c r="Q88" i="1" s="1"/>
  <c r="S88" i="1" s="1"/>
  <c r="T88" i="1" s="1"/>
  <c r="P89" i="1"/>
  <c r="Q89" i="1" s="1"/>
  <c r="S89" i="1" s="1"/>
  <c r="T89" i="1" s="1"/>
  <c r="P90" i="1"/>
  <c r="R90" i="1" s="1"/>
  <c r="P91" i="1"/>
  <c r="Q91" i="1" s="1"/>
  <c r="S91" i="1" s="1"/>
  <c r="T91" i="1" s="1"/>
  <c r="P92" i="1"/>
  <c r="Q92" i="1" s="1"/>
  <c r="S92" i="1" s="1"/>
  <c r="T92" i="1" s="1"/>
  <c r="P93" i="1"/>
  <c r="Q93" i="1" s="1"/>
  <c r="S93" i="1" s="1"/>
  <c r="T93" i="1" s="1"/>
  <c r="P94" i="1"/>
  <c r="R94" i="1" s="1"/>
  <c r="P95" i="1"/>
  <c r="Q95" i="1" s="1"/>
  <c r="S95" i="1" s="1"/>
  <c r="T95" i="1" s="1"/>
  <c r="P96" i="1"/>
  <c r="Q96" i="1" s="1"/>
  <c r="S96" i="1" s="1"/>
  <c r="T96" i="1" s="1"/>
  <c r="P97" i="1"/>
  <c r="R97" i="1" s="1"/>
  <c r="P98" i="1"/>
  <c r="R98" i="1" s="1"/>
  <c r="P99" i="1"/>
  <c r="Q99" i="1" s="1"/>
  <c r="S99" i="1" s="1"/>
  <c r="T99" i="1" s="1"/>
  <c r="P100" i="1"/>
  <c r="Q100" i="1" s="1"/>
  <c r="S100" i="1" s="1"/>
  <c r="T100" i="1" s="1"/>
  <c r="P101" i="1"/>
  <c r="R101" i="1" s="1"/>
  <c r="P102" i="1"/>
  <c r="R102" i="1" s="1"/>
  <c r="P103" i="1"/>
  <c r="Q103" i="1" s="1"/>
  <c r="S103" i="1" s="1"/>
  <c r="T103" i="1" s="1"/>
  <c r="P104" i="1"/>
  <c r="Q104" i="1" s="1"/>
  <c r="S104" i="1" s="1"/>
  <c r="T104" i="1" s="1"/>
  <c r="P105" i="1"/>
  <c r="R105" i="1" s="1"/>
  <c r="P106" i="1"/>
  <c r="R106" i="1" s="1"/>
  <c r="P107" i="1"/>
  <c r="Q107" i="1" s="1"/>
  <c r="S107" i="1" s="1"/>
  <c r="T107" i="1" s="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21" i="1"/>
  <c r="G24" i="1"/>
  <c r="G21" i="1"/>
  <c r="P21" i="1"/>
  <c r="Q21" i="1" s="1"/>
  <c r="R68" i="1" l="1"/>
  <c r="R96" i="1"/>
  <c r="R60" i="1"/>
  <c r="R44" i="1"/>
  <c r="Q105" i="1"/>
  <c r="S105" i="1" s="1"/>
  <c r="T105" i="1" s="1"/>
  <c r="R89" i="1"/>
  <c r="Q73" i="1"/>
  <c r="S73" i="1" s="1"/>
  <c r="T73" i="1" s="1"/>
  <c r="R83" i="1"/>
  <c r="Q45" i="1"/>
  <c r="S45" i="1" s="1"/>
  <c r="T45" i="1" s="1"/>
  <c r="R104" i="1"/>
  <c r="R75" i="1"/>
  <c r="R50" i="1"/>
  <c r="R36" i="1"/>
  <c r="R30" i="1"/>
  <c r="Q97" i="1"/>
  <c r="S97" i="1" s="1"/>
  <c r="T97" i="1" s="1"/>
  <c r="Q65" i="1"/>
  <c r="S65" i="1" s="1"/>
  <c r="T65" i="1" s="1"/>
  <c r="Q35" i="1"/>
  <c r="S35" i="1" s="1"/>
  <c r="T35" i="1" s="1"/>
  <c r="R103" i="1"/>
  <c r="R95" i="1"/>
  <c r="R88" i="1"/>
  <c r="R80" i="1"/>
  <c r="R67" i="1"/>
  <c r="R59" i="1"/>
  <c r="R54" i="1"/>
  <c r="R47" i="1"/>
  <c r="R43" i="1"/>
  <c r="R29" i="1"/>
  <c r="Q57" i="1"/>
  <c r="S57" i="1" s="1"/>
  <c r="T57" i="1" s="1"/>
  <c r="Q25" i="1"/>
  <c r="S25" i="1" s="1"/>
  <c r="T25" i="1" s="1"/>
  <c r="R107" i="1"/>
  <c r="R100" i="1"/>
  <c r="R92" i="1"/>
  <c r="R87" i="1"/>
  <c r="R79" i="1"/>
  <c r="R72" i="1"/>
  <c r="R64" i="1"/>
  <c r="R40" i="1"/>
  <c r="R33" i="1"/>
  <c r="Q81" i="1"/>
  <c r="S81" i="1" s="1"/>
  <c r="T81" i="1" s="1"/>
  <c r="Q52" i="1"/>
  <c r="S52" i="1" s="1"/>
  <c r="T52" i="1" s="1"/>
  <c r="Q24" i="1"/>
  <c r="S24" i="1" s="1"/>
  <c r="T24" i="1" s="1"/>
  <c r="R99" i="1"/>
  <c r="R91" i="1"/>
  <c r="R84" i="1"/>
  <c r="R76" i="1"/>
  <c r="R71" i="1"/>
  <c r="R63" i="1"/>
  <c r="R56" i="1"/>
  <c r="R51" i="1"/>
  <c r="R39" i="1"/>
  <c r="R32" i="1"/>
  <c r="Q27" i="1"/>
  <c r="S27" i="1" s="1"/>
  <c r="T27" i="1" s="1"/>
  <c r="R27" i="1"/>
  <c r="Q23" i="1"/>
  <c r="S23" i="1" s="1"/>
  <c r="T23" i="1" s="1"/>
  <c r="R23" i="1"/>
  <c r="Q102" i="1"/>
  <c r="S102" i="1" s="1"/>
  <c r="T102" i="1" s="1"/>
  <c r="Q94" i="1"/>
  <c r="S94" i="1" s="1"/>
  <c r="T94" i="1" s="1"/>
  <c r="Q86" i="1"/>
  <c r="S86" i="1" s="1"/>
  <c r="T86" i="1" s="1"/>
  <c r="Q78" i="1"/>
  <c r="S78" i="1" s="1"/>
  <c r="T78" i="1" s="1"/>
  <c r="Q70" i="1"/>
  <c r="S70" i="1" s="1"/>
  <c r="T70" i="1" s="1"/>
  <c r="Q62" i="1"/>
  <c r="S62" i="1" s="1"/>
  <c r="T62" i="1" s="1"/>
  <c r="Q55" i="1"/>
  <c r="S55" i="1" s="1"/>
  <c r="T55" i="1" s="1"/>
  <c r="Q49" i="1"/>
  <c r="S49" i="1" s="1"/>
  <c r="T49" i="1" s="1"/>
  <c r="Q42" i="1"/>
  <c r="S42" i="1" s="1"/>
  <c r="T42" i="1" s="1"/>
  <c r="Q31" i="1"/>
  <c r="S31" i="1" s="1"/>
  <c r="T31" i="1" s="1"/>
  <c r="Q22" i="1"/>
  <c r="S22" i="1" s="1"/>
  <c r="T22" i="1" s="1"/>
  <c r="R93" i="1"/>
  <c r="R77" i="1"/>
  <c r="R61" i="1"/>
  <c r="R48" i="1"/>
  <c r="R34" i="1"/>
  <c r="Q101" i="1"/>
  <c r="S101" i="1" s="1"/>
  <c r="T101" i="1" s="1"/>
  <c r="Q85" i="1"/>
  <c r="S85" i="1" s="1"/>
  <c r="T85" i="1" s="1"/>
  <c r="Q69" i="1"/>
  <c r="S69" i="1" s="1"/>
  <c r="T69" i="1" s="1"/>
  <c r="Q41" i="1"/>
  <c r="S41" i="1" s="1"/>
  <c r="T41" i="1" s="1"/>
  <c r="Q26" i="1"/>
  <c r="S26" i="1" s="1"/>
  <c r="T26" i="1" s="1"/>
  <c r="R37" i="1"/>
  <c r="Q106" i="1"/>
  <c r="S106" i="1" s="1"/>
  <c r="T106" i="1" s="1"/>
  <c r="Q98" i="1"/>
  <c r="S98" i="1" s="1"/>
  <c r="T98" i="1" s="1"/>
  <c r="Q90" i="1"/>
  <c r="S90" i="1" s="1"/>
  <c r="T90" i="1" s="1"/>
  <c r="Q82" i="1"/>
  <c r="S82" i="1" s="1"/>
  <c r="T82" i="1" s="1"/>
  <c r="Q74" i="1"/>
  <c r="S74" i="1" s="1"/>
  <c r="T74" i="1" s="1"/>
  <c r="Q66" i="1"/>
  <c r="S66" i="1" s="1"/>
  <c r="T66" i="1" s="1"/>
  <c r="Q58" i="1"/>
  <c r="S58" i="1" s="1"/>
  <c r="T58" i="1" s="1"/>
  <c r="Q53" i="1"/>
  <c r="S53" i="1" s="1"/>
  <c r="T53" i="1" s="1"/>
  <c r="Q46" i="1"/>
  <c r="S46" i="1" s="1"/>
  <c r="T46" i="1" s="1"/>
  <c r="Q38" i="1"/>
  <c r="S38" i="1" s="1"/>
  <c r="T38" i="1" s="1"/>
  <c r="Q28" i="1"/>
  <c r="S28" i="1" s="1"/>
  <c r="T28" i="1" s="1"/>
  <c r="R21" i="1" l="1"/>
  <c r="S21" i="1"/>
  <c r="T21" i="1" s="1"/>
</calcChain>
</file>

<file path=xl/sharedStrings.xml><?xml version="1.0" encoding="utf-8"?>
<sst xmlns="http://schemas.openxmlformats.org/spreadsheetml/2006/main" count="3538" uniqueCount="1225">
  <si>
    <t>CARACTERIZACION DEL PROCESO</t>
  </si>
  <si>
    <t>PELIGRO</t>
  </si>
  <si>
    <t>Efecto Posible</t>
  </si>
  <si>
    <t>CONTROLES  EXISTENTES</t>
  </si>
  <si>
    <t>EVALUACIÓN DEL RIESGO</t>
  </si>
  <si>
    <t>VALORACIÓN DEL RIESGO</t>
  </si>
  <si>
    <t>CRITERIOS PARA ESTABLECER CONTROLES</t>
  </si>
  <si>
    <t>MEDIDAS DE INTERVENCIÓN</t>
  </si>
  <si>
    <t>Eliminación</t>
  </si>
  <si>
    <t>Sustitución</t>
  </si>
  <si>
    <t>Controles de Ingeniería</t>
  </si>
  <si>
    <t>PROCESO</t>
  </si>
  <si>
    <t>ZONA/LUGAR</t>
  </si>
  <si>
    <t>ACTIVIDAD</t>
  </si>
  <si>
    <t>Tarea</t>
  </si>
  <si>
    <t>Rutinaria (si, no)</t>
  </si>
  <si>
    <t>Descripción</t>
  </si>
  <si>
    <t>Clasificación</t>
  </si>
  <si>
    <t>Fuente</t>
  </si>
  <si>
    <t>Medio</t>
  </si>
  <si>
    <t>Individuo</t>
  </si>
  <si>
    <t>Nivel de Deficiencia</t>
  </si>
  <si>
    <t>Nivel de Exposición</t>
  </si>
  <si>
    <t>Nivel del riesgo</t>
  </si>
  <si>
    <t>Interpretación del nivel del Riesgo</t>
  </si>
  <si>
    <t>Aceptabilidad del Riesgo</t>
  </si>
  <si>
    <t>Peor Consecuencia</t>
  </si>
  <si>
    <t>Capacitacion y entrenamiento</t>
  </si>
  <si>
    <t>Control Operacional</t>
  </si>
  <si>
    <t>E.PP.</t>
  </si>
  <si>
    <t>NO OBSERVADO</t>
  </si>
  <si>
    <t>Controles Administrativos- Señalización y advertencia</t>
  </si>
  <si>
    <t>N/A</t>
  </si>
  <si>
    <t>PVE PSICOSOCIAL</t>
  </si>
  <si>
    <t>SISMOS, INCENDIOS, INUNDACIONES, TERREMOTOS, VENDAVALES</t>
  </si>
  <si>
    <t>LLUVIAS, GRANIZADA, HELADAS</t>
  </si>
  <si>
    <t>Nivel de Probabilidad</t>
  </si>
  <si>
    <t>Nivel de Consecuencia</t>
  </si>
  <si>
    <t>Nivel de Riesgo (NR) e Intervención</t>
  </si>
  <si>
    <t>Nro. De Expuestos</t>
  </si>
  <si>
    <t>Postura</t>
  </si>
  <si>
    <t>Forzadas, Prolongadas</t>
  </si>
  <si>
    <t xml:space="preserve">Lesiones osteomusculares, lesiones osteoarticulares
</t>
  </si>
  <si>
    <t>Inspecciones planeadas e inspecciones no planeadas, procedimientos de programas de seguridad y salud en el trabajo</t>
  </si>
  <si>
    <t>PVE Biomecánico, programa pausas activas, exámenes periódicos, recomendaciones, control de posturas</t>
  </si>
  <si>
    <t>Enfermedades Osteomusculares</t>
  </si>
  <si>
    <t>Prevención en lesiones osteomusculares, líderes de pausas activas</t>
  </si>
  <si>
    <t>Móvimiento Repetitivo</t>
  </si>
  <si>
    <t>Movimientos repetitivos, Miembros Superiores</t>
  </si>
  <si>
    <t>Lesiones Musculoesqueléticas</t>
  </si>
  <si>
    <t>PVE BIomécanico, programa pausas activas, examenes periódicos, recomendaicones, control de posturas</t>
  </si>
  <si>
    <t>Enfermedades musculoesqueleticas</t>
  </si>
  <si>
    <t>Atropellamiento, Envestir</t>
  </si>
  <si>
    <t>Lesiones, pérdidas materiales, muerte</t>
  </si>
  <si>
    <t>Programa de seguridad vial, señalización</t>
  </si>
  <si>
    <t>Muerte</t>
  </si>
  <si>
    <t>Seguridad vial y manejo defensivo, aseguramiento de áreas de trabajo</t>
  </si>
  <si>
    <t>Riesgo Público</t>
  </si>
  <si>
    <t>Atraco, golpiza, atentados y secuestrados</t>
  </si>
  <si>
    <t>Estrés, golpes, Secuestros</t>
  </si>
  <si>
    <t xml:space="preserve">Uniformes Corporativos, Caquetas corporativas, Carnetización
</t>
  </si>
  <si>
    <t>Secuestros</t>
  </si>
  <si>
    <t>Sismos</t>
  </si>
  <si>
    <t>SISMOS, INCENDIOS, INUNDACIONES, TERREMOTOS, VENDAVALES, DERRUMBE</t>
  </si>
  <si>
    <t>BRIGADAS DE EMERGENCIAS</t>
  </si>
  <si>
    <t>MUERTE</t>
  </si>
  <si>
    <t>ENTRENAMIENTO DE LA BRIGADA; DIVULGACIÓN DE PLAN DE EMERGENCIA</t>
  </si>
  <si>
    <t>Radiación no Ionizante</t>
  </si>
  <si>
    <t>INFRAROJA, ULTRAVIOLETA, VISIBLE, RADIOFRECUENCIA, MICROONDAS, LASER</t>
  </si>
  <si>
    <t>CÁNCER, LESIONES DÉRMICAS Y OCULARES</t>
  </si>
  <si>
    <t>PROGRAMA BLOQUEADOR SOLAR</t>
  </si>
  <si>
    <t>CÁNCER</t>
  </si>
  <si>
    <t>Alta Concentración</t>
  </si>
  <si>
    <t>CONCENTRACIÓN EN ACTIVIDADES DE ALTO DESEMPEÑO MENTAL</t>
  </si>
  <si>
    <t>ESTRÉS, CEFALEA, IRRITABILIDAD</t>
  </si>
  <si>
    <t>ESTRÉS</t>
  </si>
  <si>
    <t>Carga de Trabajo</t>
  </si>
  <si>
    <t>NATURALEZA DE LA TAREA</t>
  </si>
  <si>
    <t>ESTRÉS,  TRANSTORNOS DEL SUEÑO</t>
  </si>
  <si>
    <t>Mordeduras</t>
  </si>
  <si>
    <t>Perros</t>
  </si>
  <si>
    <t>Lesiones</t>
  </si>
  <si>
    <t>No Observado</t>
  </si>
  <si>
    <t>Capacitación</t>
  </si>
  <si>
    <t>Posibles Infecciones</t>
  </si>
  <si>
    <t>Riesgo Biologico Autocuidado</t>
  </si>
  <si>
    <t>Derrumbes</t>
  </si>
  <si>
    <t>DERRUMBES, HIPOTERMIA, DAÑO EN INSTALACIONES</t>
  </si>
  <si>
    <t>Jornadas Extras</t>
  </si>
  <si>
    <t xml:space="preserve"> ALTA CONCENTRACIÓN</t>
  </si>
  <si>
    <t>ESTRÉS, DEPRESIÓN, TRANSTORNOS DEL SUEÑO, AUSENCIA DE ATENCIÓN</t>
  </si>
  <si>
    <t>ESTRÉS, ALTERACIÓN DEL SISTEMA NERVIOSO</t>
  </si>
  <si>
    <t>Clasificacion</t>
  </si>
  <si>
    <t>Descripcion</t>
  </si>
  <si>
    <t>Control Medio</t>
  </si>
  <si>
    <t>Control Indviduo</t>
  </si>
  <si>
    <t>PeroCon</t>
  </si>
  <si>
    <t>Capacitacion</t>
  </si>
  <si>
    <t>Fluidos</t>
  </si>
  <si>
    <t>Fluidos y Excrementos</t>
  </si>
  <si>
    <t>Enfermedades Infectocontagiosas</t>
  </si>
  <si>
    <t>Posibles enfermedades</t>
  </si>
  <si>
    <t xml:space="preserve">Riesgo Biológico, Autocuidado y/o Uso y manejo adecuado de E.P.P.
</t>
  </si>
  <si>
    <t>Modeduras</t>
  </si>
  <si>
    <t>Lesiones, tejidos, muerte, enfermedades infectocontagiosas</t>
  </si>
  <si>
    <t>Parásitos</t>
  </si>
  <si>
    <t>Lesiones, infecciones parasitarias</t>
  </si>
  <si>
    <t>Enfermedades Parasitarias</t>
  </si>
  <si>
    <t>Bacterias</t>
  </si>
  <si>
    <t>Bacteria</t>
  </si>
  <si>
    <t>Infecciones producidas por Bacterianas</t>
  </si>
  <si>
    <t>Programa de vacunación, bota pantalon, overol, guantes, tapabocas, mascarillas con filtos</t>
  </si>
  <si>
    <t xml:space="preserve">Enfermedades Infectocontagiosas
</t>
  </si>
  <si>
    <t>Bacterias (Oficinas)</t>
  </si>
  <si>
    <t>Infecciones Bacterianas</t>
  </si>
  <si>
    <t>Vacunación</t>
  </si>
  <si>
    <t>Autocuidado</t>
  </si>
  <si>
    <t>Hongos</t>
  </si>
  <si>
    <t>Micosis</t>
  </si>
  <si>
    <t>Programa de vacunación, éxamenes periódicos</t>
  </si>
  <si>
    <t>Virus</t>
  </si>
  <si>
    <t>Infecciones Virales</t>
  </si>
  <si>
    <t>Virus (Oficinas)</t>
  </si>
  <si>
    <t>Biologicos</t>
  </si>
  <si>
    <t>Insectos</t>
  </si>
  <si>
    <t>Paralisis</t>
  </si>
  <si>
    <t>Esfuerzo Vocal</t>
  </si>
  <si>
    <t>posible enfermedad laboral</t>
  </si>
  <si>
    <t>NO Observado</t>
  </si>
  <si>
    <t>Microorganismos</t>
  </si>
  <si>
    <t>Tuberculosis</t>
  </si>
  <si>
    <t/>
  </si>
  <si>
    <t>Carbunco</t>
  </si>
  <si>
    <t>Brucelosis</t>
  </si>
  <si>
    <t>Leptospirosis</t>
  </si>
  <si>
    <t>Tétano Psitacosis, ornitosis, enfermedad de  los cuidadores y tratadores de aves</t>
  </si>
  <si>
    <t>Dengue</t>
  </si>
  <si>
    <t>Fiebre amarilla</t>
  </si>
  <si>
    <t>Hepatitis virales</t>
  </si>
  <si>
    <t>Enfermedad ocasionada por virus de inmunodeficiencia humana (VIH)</t>
  </si>
  <si>
    <t>Dermatofifosis y otras micosis superficiales</t>
  </si>
  <si>
    <t>Paracoccidioidomicosis</t>
  </si>
  <si>
    <t>Malaria</t>
  </si>
  <si>
    <t>Leishmaniasis cutánea o Leishmaniasis cutáneo ­ mucosa</t>
  </si>
  <si>
    <t>Neumonitis por hipersensibilidad a polvo orgánico: Pulmón del granjero; 8agazosis; Pulmón de los criadores de pájaros; Suberosi; Pulmón de los trabajadores de malta; Pulmón de los que trabajan con hongos; Enfermedad pulmonar debida a sistemas de aire acon</t>
  </si>
  <si>
    <t>Dermatosis pápulo - pustulosas complicaciones (LOB,9) y sus infecciosas</t>
  </si>
  <si>
    <t>Polvos organicos</t>
  </si>
  <si>
    <t>Otras rinitis alérgicas</t>
  </si>
  <si>
    <t>Otras enfermedades pulmonares obstructivas crónicas (Incluye asma obstructiva", "bronquitis' crónica", "bronquitis obstructiva Crónica)</t>
  </si>
  <si>
    <t>Asma</t>
  </si>
  <si>
    <t>Bisinosis</t>
  </si>
  <si>
    <t>Iluminación</t>
  </si>
  <si>
    <t>AUSENCIA DE SOMBRAS</t>
  </si>
  <si>
    <t xml:space="preserve"> DISMINUCIÓN AGUDEZA VISUAL, CANSANCIO VISUAL</t>
  </si>
  <si>
    <t>DISMINUCIÓN AGUDEZA VISUAL</t>
  </si>
  <si>
    <t>Iluminación (2)</t>
  </si>
  <si>
    <t>AUSENCIA O EXCESO DE LUZ EN UN AMBIENTE</t>
  </si>
  <si>
    <t>DISMINUCIÓN AGUDEZA VISUAL, CANSANCIO VISUAL</t>
  </si>
  <si>
    <t>Iluminación (3)</t>
  </si>
  <si>
    <t>PERCEPCION DE ALGUNAS SOMBRAS AL EJECUTAR LA ACTIVIDAD</t>
  </si>
  <si>
    <t>DISMINUCIÓN AGUDEZA VISUAL, MIOPÍA,  CANSANCIO VISUAL</t>
  </si>
  <si>
    <t>Radiación Ionizante</t>
  </si>
  <si>
    <t>X, GAMMA, ALFA, BETA, NEUTRONES</t>
  </si>
  <si>
    <t>LESIONES OCULARES, QUEMADURAS, CÁNCER</t>
  </si>
  <si>
    <t>Ruido</t>
  </si>
  <si>
    <t>MAQUINARIA O EQUIPO</t>
  </si>
  <si>
    <t>SORDERA, ESTRÉS, HIPOACUSIA, CEFALA,IRRITABILIDAD</t>
  </si>
  <si>
    <t>PVE RUIDO</t>
  </si>
  <si>
    <t>SORDERA</t>
  </si>
  <si>
    <t>USO DE EPP</t>
  </si>
  <si>
    <t>Temperaturas Extremas Calor</t>
  </si>
  <si>
    <t>ENERGÍA TÉRMICA, CAMBIO DE TEMPERATURA DURANTE LOS RECORRIDOS</t>
  </si>
  <si>
    <t xml:space="preserve"> GOLPE DE CALOR,  DESHIDRATACIÓN</t>
  </si>
  <si>
    <t>CÁNCER DE PIEL</t>
  </si>
  <si>
    <t>Temperaturas Extremas Frío</t>
  </si>
  <si>
    <t xml:space="preserve"> HIPOTERMIA</t>
  </si>
  <si>
    <t>EPP OVEROLES TERMICOS</t>
  </si>
  <si>
    <t>Vibraciones</t>
  </si>
  <si>
    <t>LESIONES  OSTEOMUSCULARES,  LESIONES OSTEOARTICULARES, SÍNTOMAS NEUROLÓGICOS</t>
  </si>
  <si>
    <t>SÍNTOMAS NEUROLÓGICOS</t>
  </si>
  <si>
    <t xml:space="preserve">Perdida de la audición provocada por el ruido </t>
  </si>
  <si>
    <t xml:space="preserve">Otras percepciones auditivas anormales: alteraciones temporales del umbral auditivo, compromiso "de la discriminación auditiva e hipoacusia </t>
  </si>
  <si>
    <t xml:space="preserve">Hipertensión arterial sindrome por ruptura traumática del tímpano </t>
  </si>
  <si>
    <t>Síndrome de Raynaud</t>
  </si>
  <si>
    <t>Acrocianosis y acroparestesias</t>
  </si>
  <si>
    <t>Otros trastornos articulares de no clasificados en otra parte: Dolor articular</t>
  </si>
  <si>
    <t>Síndrome Cervicobraquial</t>
  </si>
  <si>
    <t>Fibromatosis de la fascia palmar: "Contractura de Dupuytren"</t>
  </si>
  <si>
    <t xml:space="preserve">Lesiones de hombro (M75): Capsulitis. adhesiva de hombro (hombro congelado, periartritis de hombro), Síndrome de Manguito Rotador o transmitidas a la Síndrome de Supraespinoso extremidad; Tendinitis bicipital, Tendinitis calcificante, Bursitis de hombre, </t>
  </si>
  <si>
    <t>Otras enteropatía: Epicondilitis medial; Epicondilitis lateral; Mialgia</t>
  </si>
  <si>
    <t>Otros trastornos específicos de tejidos blandos</t>
  </si>
  <si>
    <t>Osteonecrosis</t>
  </si>
  <si>
    <t>Otras osteonecrosis; secundarias</t>
  </si>
  <si>
    <t>Enfermedad de Kienbock del adulto (Osteocondrosis del adulto del semilunar del carpo) Y otras osteocondropatias especificas</t>
  </si>
  <si>
    <t>Presión atmósferica</t>
  </si>
  <si>
    <t>Otitis media no supurativa</t>
  </si>
  <si>
    <t>Sindrome de perforación de la membrana timpánica</t>
  </si>
  <si>
    <t>Laberintitis</t>
  </si>
  <si>
    <t>Otalgia y secreción auditiva</t>
  </si>
  <si>
    <t>Otros trastornos específicos del oído</t>
  </si>
  <si>
    <t>Osteonecrosis en la enfermedad causada por descompresión</t>
  </si>
  <si>
    <t>Otitis causada por barotrauma</t>
  </si>
  <si>
    <t>Sinusitis ocasionada por barotrauma</t>
  </si>
  <si>
    <t>Enfermedad por descompresión (de los cajones sumergidos)</t>
  </si>
  <si>
    <t>Síndrome debido al desplazamiento de aire por una explosión</t>
  </si>
  <si>
    <t>Radiaciones ionizantes</t>
  </si>
  <si>
    <t>Neoplasia maligna de cavidad nasal y de los senos paranasales.</t>
  </si>
  <si>
    <t>Neoplasia maligna de bronquios y de pulmón</t>
  </si>
  <si>
    <t>Neoplasias malignas de hueso y cartílago articular (Incluye sarcoma óseo)</t>
  </si>
  <si>
    <t>Otras heoplasias malignas de la piel</t>
  </si>
  <si>
    <t>Leucemias</t>
  </si>
  <si>
    <t>Síndromes mielodisplásicos</t>
  </si>
  <si>
    <t>Anemia aplásica debida a otros agentes externos</t>
  </si>
  <si>
    <t>Hipoplasia medular (061.9) Púrpura y otras manifestaciones hemorrágicas</t>
  </si>
  <si>
    <t>Agranulocitosis (Neutropenia tóxica)</t>
  </si>
  <si>
    <t xml:space="preserve"> Otros trastornos específicos de los glóbulos blancos: Leucocitosis, reacción leucemoide  </t>
  </si>
  <si>
    <t>Polineuropatla inducida por la radiación</t>
  </si>
  <si>
    <t>Blefaritis</t>
  </si>
  <si>
    <t>Conjuntivitis</t>
  </si>
  <si>
    <t>Queratitis y queratoconjuntivitis, Catarata</t>
  </si>
  <si>
    <t>Neumonitis por radiación</t>
  </si>
  <si>
    <t>Gastroenteritis. y colitis tóxicas</t>
  </si>
  <si>
    <t>Radiodermatitis: Radiodermatitis aguda; Radiodermatitis crónica; Radiodermatitis no especifica; Afecciones de la piel y del tejido conjuntivo relacionadas con la radiación</t>
  </si>
  <si>
    <t>Osteonecrosis: Otras osteonecrosis secundarias Infertilidad masculina Efectos agudos (no especificos) de la radiación</t>
  </si>
  <si>
    <t>Radiaciones ópticas</t>
  </si>
  <si>
    <t>Queratitis y queratoconjuntivitis</t>
  </si>
  <si>
    <t>Quemadura solar</t>
  </si>
  <si>
    <t>Otras neoplasias malignas de la piel</t>
  </si>
  <si>
    <t>Otras alteraciones agudas de la piel ocasionadas por la radiación ultravioleta</t>
  </si>
  <si>
    <t>Dermatitis de fotocontacto</t>
  </si>
  <si>
    <t>Urticaria solar</t>
  </si>
  <si>
    <t>Otras alteraciones agudas específicas de la piel debidas a radiación ultravioleta</t>
  </si>
  <si>
    <t>Otras alteraciones agudas de la piel debidas a radiación ultravioleta, sin otra especificación</t>
  </si>
  <si>
    <t>Catarata (Por radiaciones)</t>
  </si>
  <si>
    <t>Temperaturas extremas</t>
  </si>
  <si>
    <t>Golpe de calor e insolación</t>
  </si>
  <si>
    <t>Síncope por calor</t>
  </si>
  <si>
    <t>Calambre por calor</t>
  </si>
  <si>
    <t>Urticaria debida al calor o al frío</t>
  </si>
  <si>
    <t>Leucodermía no clasificada en otra parte ( incluye "vitilígo ocupacional")</t>
  </si>
  <si>
    <t>Congelamiento superficial</t>
  </si>
  <si>
    <t>Congelamiento con necrosis de tejidos</t>
  </si>
  <si>
    <t>Hipotermia</t>
  </si>
  <si>
    <t>Otros efectos de la .reducción de la temperatura</t>
  </si>
  <si>
    <t>Almacenamiento de productos químicos</t>
  </si>
  <si>
    <t xml:space="preserve">MALA DISTRIBUCIÓN DE PRODUCTOS </t>
  </si>
  <si>
    <t xml:space="preserve">INCENDIO, EXPLOSIÓN, QUEMADURAS, LESIONES DÉRMICAS, LESIONES EN VÍAS RESPIRATORIAS,INTOXICACIÓN,  NÁUSEAS, VÓMITOS, IRRITACIÓN CONJUNTIVA </t>
  </si>
  <si>
    <t xml:space="preserve">NO OBSERVADO </t>
  </si>
  <si>
    <t>EXPLOSIÓN</t>
  </si>
  <si>
    <t>USO Y MANEJO ADECUADO DE E.P.P.; PROTOCOLO DE MANEJO DE PRODUCTOS QUÍMICOS; MANEJO DE KIT DE DERRAMES POR PRODUCTOS QUÍMICOS</t>
  </si>
  <si>
    <t>Gases y vapores detectables organolepticamente</t>
  </si>
  <si>
    <t>GASES Y VAPORES</t>
  </si>
  <si>
    <t xml:space="preserve"> LESIONES EN LA PIEL, IRRITACIÓN EN VÍAS  RESPIRATORIAS, MUERTE</t>
  </si>
  <si>
    <t>EPP TAPABOCAS, CARETAS CON FILTROS</t>
  </si>
  <si>
    <t xml:space="preserve"> MUERTE</t>
  </si>
  <si>
    <t>USO Y MANEJO ADECUADO DE E.P.P.</t>
  </si>
  <si>
    <t>Gases y vapores no detectables organolepticamente</t>
  </si>
  <si>
    <t>ASFIXIA , MUERTE</t>
  </si>
  <si>
    <t>Humos</t>
  </si>
  <si>
    <t xml:space="preserve">HUMOS </t>
  </si>
  <si>
    <t xml:space="preserve">ASMA,GRIPA, NEUMOCONIOSIS, CÁNCER </t>
  </si>
  <si>
    <t xml:space="preserve">EPP TAPABOCAS, CARETAS CON FILTROS </t>
  </si>
  <si>
    <t>NEUMOCONIOSIS</t>
  </si>
  <si>
    <t>Líquidos</t>
  </si>
  <si>
    <t>LÍQUIDOS</t>
  </si>
  <si>
    <t xml:space="preserve">  QUEMADURAS, IRRITACIONES, LESIONES PIEL, LESIONES OCULARES, IRRITACIÓN DE LAS MUCOSAS</t>
  </si>
  <si>
    <t>EPP TAPABOCAS, CARETAS CON FILTROS, GUANTES</t>
  </si>
  <si>
    <t>LESIONES IRREVERSIBLES VÍAS RESPIRATORIAS</t>
  </si>
  <si>
    <t>USO Y MANEJO ADECUADO DE E.P.P.; MANEJO DE PRODUCTOS QUÍMICOS LÍQUIDOS</t>
  </si>
  <si>
    <t>Material Particulado</t>
  </si>
  <si>
    <t>MATERIAL PARTICULADO</t>
  </si>
  <si>
    <t>NEUMOCONIOSIS, BRONQUITIS, ASMA, SILICOSIS</t>
  </si>
  <si>
    <t>EPP MASCARILLAS Y FILTROS</t>
  </si>
  <si>
    <t>USO Y MANEJO DE LOS EPP</t>
  </si>
  <si>
    <t>Polvos Inorganicos</t>
  </si>
  <si>
    <t xml:space="preserve">POLVOS INORGÁNICOS </t>
  </si>
  <si>
    <t xml:space="preserve">ASMA,GRIPA, NEUMOCONIOSIS </t>
  </si>
  <si>
    <t>LIMPIEZA</t>
  </si>
  <si>
    <t>Arsénico y sus compuestos arsenicales</t>
  </si>
  <si>
    <t>Angiosarcoma de higado</t>
  </si>
  <si>
    <t>Neoplasia maligna de Ios bronquios y del pulmón</t>
  </si>
  <si>
    <t xml:space="preserve"> Polineuropatla debida a otros agentes tóxicos </t>
  </si>
  <si>
    <t xml:space="preserve">Encefalopatla tóxica aguda </t>
  </si>
  <si>
    <t xml:space="preserve">Blefaritis, Conjuntivitis </t>
  </si>
  <si>
    <t>Queratitis y Queratoconjuntivitis</t>
  </si>
  <si>
    <t>Arritmias cardiacas</t>
  </si>
  <si>
    <t xml:space="preserve">Rinitis crónica </t>
  </si>
  <si>
    <t xml:space="preserve"> Ulceración o necrosis del tabique nasal </t>
  </si>
  <si>
    <t>Bronquioliti~ obliterante crónica, enfisema crónico difuso o fibrosis pulmonar crÓnica</t>
  </si>
  <si>
    <t>Estomatitis ulcerativa crónica</t>
  </si>
  <si>
    <t>Gastroenteritis y colitis tÓxicas</t>
  </si>
  <si>
    <t xml:space="preserve">Hipertensión portal , Dermatitis de contacto por irritantes </t>
  </si>
  <si>
    <t>Otras formas de I hiperpigmentación: : Melanodermia</t>
  </si>
  <si>
    <t xml:space="preserve">Leucodermia no clasificada en otra parte (Vitflígo ocupacional) </t>
  </si>
  <si>
    <t xml:space="preserve">Queratosis palmar y plantar adquirida </t>
  </si>
  <si>
    <t xml:space="preserve">Efeptos tóxicos agudos </t>
  </si>
  <si>
    <t xml:space="preserve">Leucemia múltiple y Mieloma mÚltiple </t>
  </si>
  <si>
    <t xml:space="preserve"> Enfermedad de Hodgki</t>
  </si>
  <si>
    <t xml:space="preserve">Linfoma no Hodgki y Linfosarcoma </t>
  </si>
  <si>
    <t>Tumor maligno del nnón, excepto de la pelvis renal.</t>
  </si>
  <si>
    <t>Neoplasia malignade vejiga</t>
  </si>
  <si>
    <t>Asbesto</t>
  </si>
  <si>
    <t>Neoplasia maligna de estómago</t>
  </si>
  <si>
    <t>Neoplasia maligna de laringe</t>
  </si>
  <si>
    <t>Mesotelioma de pleura</t>
  </si>
  <si>
    <t>Mesotelioma de peritoneo</t>
  </si>
  <si>
    <t>Mesotelioma de pericardio</t>
  </si>
  <si>
    <t>Placas epicárdicas Asbestosis</t>
  </si>
  <si>
    <t>Oerrame pleural</t>
  </si>
  <si>
    <t>Placas pleurales</t>
  </si>
  <si>
    <t xml:space="preserve">Benceno y, sus derivados tóxicos </t>
  </si>
  <si>
    <t>Sindromes mielodísplásícos</t>
  </si>
  <si>
    <t>Anemia aplásica debida a otros</t>
  </si>
  <si>
    <t>agentes externos Hipoplasia medular</t>
  </si>
  <si>
    <t>Púrpura y otras manifestaciones hemorrágicas</t>
  </si>
  <si>
    <t>Agranulocito</t>
  </si>
  <si>
    <t>Otros trastornos específicos de los glóbulos blancos: eucocitosis, Reacción Leuce, moíde trastornos, mentales derivados de lesión y disfunción cerebral y de enfermedad física</t>
  </si>
  <si>
    <t xml:space="preserve">Trastornos de personalidad y del comportamiento derivados de enfermedad, lesión y de disfunción de la personalidad  </t>
  </si>
  <si>
    <t>Neurastenia (Incluye sindrome calzado, artlculos de cuero o caucho de fatiga)</t>
  </si>
  <si>
    <t>Hipoacusia ototóxica</t>
  </si>
  <si>
    <t>Soldadura</t>
  </si>
  <si>
    <t>Dermatitis de contacto por irritantes</t>
  </si>
  <si>
    <t>Efectos tóxicos agudos</t>
  </si>
  <si>
    <t>Efectos adversos de otros agentes que afectan los constituyentes de la sangre, y los no especificados</t>
  </si>
  <si>
    <t>Berilio</t>
  </si>
  <si>
    <t>Neoplasia maligna de la manipulación de berilio. bronquios y del pulmón</t>
  </si>
  <si>
    <t>Beriliosis</t>
  </si>
  <si>
    <t>Bronquitis y neumonitis</t>
  </si>
  <si>
    <t>Edema pulmonar agudo</t>
  </si>
  <si>
    <t>Bronquiolitis obliterante crónica,</t>
  </si>
  <si>
    <t>Bromo</t>
  </si>
  <si>
    <t>Faringitis aguda</t>
  </si>
  <si>
    <t>laringotraqueitis aguda</t>
  </si>
  <si>
    <t>Faringitis crónica</t>
  </si>
  <si>
    <t>Sinusitis crónica</t>
  </si>
  <si>
    <t>laringotraqueitis crónica</t>
  </si>
  <si>
    <t>Bránquitís y neumonitis</t>
  </si>
  <si>
    <t>Edema pulmonar</t>
  </si>
  <si>
    <t>Síndrome de disfunción reactiva de las vías aéreas</t>
  </si>
  <si>
    <t>Bronquíolitis obliterante crónica, enfisema crónico difuso o fibrosis pulmonar crónica</t>
  </si>
  <si>
    <t xml:space="preserve">Efectos tóxicos agudos  </t>
  </si>
  <si>
    <t>Cadmio</t>
  </si>
  <si>
    <t>Trastornos del nervio olfatorio</t>
  </si>
  <si>
    <t>Bronquitis y neumonitis causada por productos químicos, gases, humos y vapores</t>
  </si>
  <si>
    <t xml:space="preserve"> Edema pulmonar agudo</t>
  </si>
  <si>
    <t>Bronquiolitis obliterante cadmio</t>
  </si>
  <si>
    <t>Enfisema intersticial</t>
  </si>
  <si>
    <t>Alteraciones pos-eruptivas Cadmio y sus cadmio</t>
  </si>
  <si>
    <t>Gastroenteritis y colitis cadmio</t>
  </si>
  <si>
    <t>Osteomalacia del adulto para pinturas esmaltes y plásticos. inducida por drogas</t>
  </si>
  <si>
    <t>Nefropatia túbulo-intersticial</t>
  </si>
  <si>
    <t>Neoplasia maligna de vejiga</t>
  </si>
  <si>
    <t xml:space="preserve">Carburos metálicos de tungsteno </t>
  </si>
  <si>
    <t>Neumoconiosis</t>
  </si>
  <si>
    <t>Cloro</t>
  </si>
  <si>
    <t>Rinitis crónica</t>
  </si>
  <si>
    <t>Bronquitis</t>
  </si>
  <si>
    <t>Bronquiolitis obliterante crónica, enfisema crónico difuso O fibrosis pulmonar crónica</t>
  </si>
  <si>
    <t>Cromo</t>
  </si>
  <si>
    <t>Neoplasia maligna</t>
  </si>
  <si>
    <t>Ulceración o necrosis</t>
  </si>
  <si>
    <t>Dermatosis</t>
  </si>
  <si>
    <t>Dermatitis</t>
  </si>
  <si>
    <t>Ulcera crónica de la piel</t>
  </si>
  <si>
    <t>Tumor maligno de la fosa nasal</t>
  </si>
  <si>
    <t>Fosforo</t>
  </si>
  <si>
    <t>Polineuropatla</t>
  </si>
  <si>
    <t>Osteomalacia</t>
  </si>
  <si>
    <t>Intoxicación aguda</t>
  </si>
  <si>
    <t>Hidrocarburos alifáticol;l o aromáticos</t>
  </si>
  <si>
    <t>Angiosarcoma de hígado alifáticos</t>
  </si>
  <si>
    <t>Hipotiroidismo</t>
  </si>
  <si>
    <t>Otras portirias</t>
  </si>
  <si>
    <t>Delirium no sobrepuesto</t>
  </si>
  <si>
    <t>Otros trastornos mentales</t>
  </si>
  <si>
    <t>Trastornos de personalidad</t>
  </si>
  <si>
    <t>Episodios depresivos</t>
  </si>
  <si>
    <t>Neurastenia</t>
  </si>
  <si>
    <t>Otras formas específicas de temblor</t>
  </si>
  <si>
    <t>Trastorno extrapiramidal de movimiento no especifico</t>
  </si>
  <si>
    <t>Trastornos del nervio trigémino</t>
  </si>
  <si>
    <t>Polineuropatia debida a otros agentes tóxicos</t>
  </si>
  <si>
    <t>Encefalopatia tóxica</t>
  </si>
  <si>
    <t>Neuritis óptica</t>
  </si>
  <si>
    <t>Disturbios visuales subjetivos</t>
  </si>
  <si>
    <t>Otros vértigos periféricos</t>
  </si>
  <si>
    <t>Paro cardiorrespiratorio</t>
  </si>
  <si>
    <t>Acrocianosis Y acroparestesias</t>
  </si>
  <si>
    <t>Bronquitis y neumonitis causada por productos químicos, gases, humos y</t>
  </si>
  <si>
    <t>Edema pulmonar agudo causado por productos químicos, gases, humos y vapores</t>
  </si>
  <si>
    <t>Bronquiolitis obliterante crónica, enfisema crónico, difuso o fibrosis pulmonar crónica</t>
  </si>
  <si>
    <t>Enfermedad tóxica del hígado</t>
  </si>
  <si>
    <t>Hipertensión portal</t>
  </si>
  <si>
    <t>Dermatitis de carbono</t>
  </si>
  <si>
    <t>Otras formas de quirúrgica</t>
  </si>
  <si>
    <t>Congelamiento refrigeración</t>
  </si>
  <si>
    <t>Síndrome nefrítico agudo</t>
  </si>
  <si>
    <t>Insuficiencia renal</t>
  </si>
  <si>
    <t>Tumor maligno de próstata o riñón</t>
  </si>
  <si>
    <t>Leucemia</t>
  </si>
  <si>
    <t>Mieloma</t>
  </si>
  <si>
    <t>Yodo</t>
  </si>
  <si>
    <t>Laringotraqueitis aguda</t>
  </si>
  <si>
    <t>Bronquiolitis obliterante crónica, enfisema crónico difuso o fibrosis pulmonar crónica</t>
  </si>
  <si>
    <t>Dermatitis alérgica de contacto</t>
  </si>
  <si>
    <t>Manganeso</t>
  </si>
  <si>
    <t>Demencia</t>
  </si>
  <si>
    <t>Trastorno mental orgánico o sintomático no especifico</t>
  </si>
  <si>
    <t>Inflamación corioretiniana</t>
  </si>
  <si>
    <t>Bronquitis y neumonitis causada por productos químicos. gases. humos y vapores</t>
  </si>
  <si>
    <t>Bronquiolitis oblíterante crónica. enfisema crónico difuso o fibrosis pulmonar crónica</t>
  </si>
  <si>
    <t>Plomo</t>
  </si>
  <si>
    <t>Otras anemias debidas a trastornos enzimáticos</t>
  </si>
  <si>
    <t>Anemia sideroblástica secundaria toxinas</t>
  </si>
  <si>
    <t>Hipotiroidismo a ocasionado por sustancias exógenas</t>
  </si>
  <si>
    <t>Otros trastornos mentales derivados de lesión y disfunción cerebral y de enfermedad física</t>
  </si>
  <si>
    <t>Polineuropatía</t>
  </si>
  <si>
    <t>Encefalopatía tóxica</t>
  </si>
  <si>
    <t>Hipertensión arterial</t>
  </si>
  <si>
    <t>Arritmias. cardíacas</t>
  </si>
  <si>
    <t>Cólico del plomo</t>
  </si>
  <si>
    <t>Gota inducida por el plomo</t>
  </si>
  <si>
    <t>Nefropatía túbulo intersticial</t>
  </si>
  <si>
    <t>Insuficiencia renal crónica</t>
  </si>
  <si>
    <t>Infertilidad masculina</t>
  </si>
  <si>
    <t>Neoplasia maligna dé bronquios y pulmón</t>
  </si>
  <si>
    <t>Monóxido de carbono, cianuro de hidrógeno, sulfuro de hidrogeno</t>
  </si>
  <si>
    <t>Demencia en otras enfermedades especificas clasificadas en otra sección</t>
  </si>
  <si>
    <t>Encefalopatra tóxica crónica</t>
  </si>
  <si>
    <t>Queratitis Y queratoconjuntivitis</t>
  </si>
  <si>
    <t>Angina de pecho</t>
  </si>
  <si>
    <t>Infarto agudo de miocardio</t>
  </si>
  <si>
    <t>Paro cardiaco</t>
  </si>
  <si>
    <t>Silice Libre</t>
  </si>
  <si>
    <t>Neoplasia maligna de Tallado y pulido de rocas que bronquios y de pulmón (</t>
  </si>
  <si>
    <t>Enfermedad cardiaca</t>
  </si>
  <si>
    <t>Otras enfermedades pulmonares</t>
  </si>
  <si>
    <t xml:space="preserve"> Silicosis</t>
  </si>
  <si>
    <t>Síndrome de Caplan</t>
  </si>
  <si>
    <t>Sulfuro de carbono</t>
  </si>
  <si>
    <t>Trastornos de personalidad y Fabricación y utilización de solventes</t>
  </si>
  <si>
    <t>Trastorno mental orgánico o Limpieza en seco</t>
  </si>
  <si>
    <t>Polineuropatía debida a otros agentes tóxicos</t>
  </si>
  <si>
    <t>Encefalopatla tóxica</t>
  </si>
  <si>
    <t>Ateroesclerosis y enfermedad ateroesclerótica del corazón</t>
  </si>
  <si>
    <t>Alquitrán, Brea, Betún, Parafina y otros</t>
  </si>
  <si>
    <t>Dermatitis alérgica</t>
  </si>
  <si>
    <t>Otras formas de hiperpigmentación de la melanina</t>
  </si>
  <si>
    <t>Atención al Público</t>
  </si>
  <si>
    <t>ATENCIÓN AL PÚBLICO</t>
  </si>
  <si>
    <t>ESTRÉS, ENFERMEDADES DIGESTIVAS, IRRITABILIDAD, TRANSTORNOS DEL SUEÑO</t>
  </si>
  <si>
    <t>RESOLUCIÓN DE CONFLICTOS; COMUNICACIÓN ASERTIVA; SERVICIO AL CLIENTE</t>
  </si>
  <si>
    <t>Organización</t>
  </si>
  <si>
    <t>GESTION ORGANIZACIONAL Y CARACTERISTICAS DE LA ORGANIZACION</t>
  </si>
  <si>
    <t>DEPRESIÓN, ESTRÉS</t>
  </si>
  <si>
    <t>Monotonía</t>
  </si>
  <si>
    <t>DESARROLLO DE LAS MISMAS FUNCIONES DURANTE UN LARGO PERÍODO DE TIEMPO</t>
  </si>
  <si>
    <t>Gestión organizacional</t>
  </si>
  <si>
    <t>Trastornos psicóticos agudos y transitorios</t>
  </si>
  <si>
    <t>Depresión</t>
  </si>
  <si>
    <t>Trastorno de pánico</t>
  </si>
  <si>
    <t>Trastorno de ansiedad generalizada</t>
  </si>
  <si>
    <t>Trastorno mixto ansiosodepresivo</t>
  </si>
  <si>
    <t>Reacciones a estrés grave</t>
  </si>
  <si>
    <t>Trastornos de adaptación</t>
  </si>
  <si>
    <t>Trastornos adaptativos con humor ansioso, con humor depresivo', con humor mixto, con alteraciones del comportamiento o mixto con alteraciones de las emociones y del comportamiento</t>
  </si>
  <si>
    <t>Hipertensión arterial secundaria.</t>
  </si>
  <si>
    <t>Angina de pecho, Cardiopatía isquémica</t>
  </si>
  <si>
    <t>Enfermedades cerebrovasculares</t>
  </si>
  <si>
    <t>Encefalopatía hipertensiva</t>
  </si>
  <si>
    <t>Ataque isquémico cerebral transitorio sin especificar</t>
  </si>
  <si>
    <t>Úlcera gástrica</t>
  </si>
  <si>
    <t>Úlcera duodenal</t>
  </si>
  <si>
    <t>Úlcera péptica, de sitio no especificado</t>
  </si>
  <si>
    <t>Úlcera gastroyeyunal</t>
  </si>
  <si>
    <t>Naturaleza de la tarea</t>
  </si>
  <si>
    <t>Gastritis crónica; no especificada</t>
  </si>
  <si>
    <t>Dispepsia</t>
  </si>
  <si>
    <t>Síndrome del colon irritable con diarrea</t>
  </si>
  <si>
    <t>Síndrome del colon irritable sin diarrea</t>
  </si>
  <si>
    <t>Jornada de trabajo</t>
  </si>
  <si>
    <t>Trastornos del sueño debidos a factores no orgánicos</t>
  </si>
  <si>
    <t>Estrés post-traumático</t>
  </si>
  <si>
    <t>Movimientos Repetitivo (Oficinas)</t>
  </si>
  <si>
    <t>Higiene Muscular</t>
  </si>
  <si>
    <t xml:space="preserve">Enfermedades Osteomusculares
</t>
  </si>
  <si>
    <t>Sobrecargas</t>
  </si>
  <si>
    <t>Carga de un peso mayor al recomendado</t>
  </si>
  <si>
    <t>Lesiones osteomusculares, lesiones osteoarticulares</t>
  </si>
  <si>
    <t>Enfermedades del sistema osteomuscular</t>
  </si>
  <si>
    <t>Prevención en lesiones osteomusculares, Líderes en pausas activas</t>
  </si>
  <si>
    <t>Posiciones forzadas y movimientos repetitivos de miembros superiores</t>
  </si>
  <si>
    <t>Trastornos del plexo braquial (Síndrome de salida del tórax, síndrome. del desfiladero torácico)</t>
  </si>
  <si>
    <t>Combinación de movimientos repetitivos con fuerza</t>
  </si>
  <si>
    <t>Mononeuropatlas de miembros superiores</t>
  </si>
  <si>
    <t>Síndrome de Túnel Carpiano</t>
  </si>
  <si>
    <t>Síndrome de Pronador Redondo</t>
  </si>
  <si>
    <t>Síndrome de Canal de Guyón. Lesión del Nervio Cubital</t>
  </si>
  <si>
    <t>Lesión del Nervio Radial</t>
  </si>
  <si>
    <t>Compresión del Nervio Supraescapular</t>
  </si>
  <si>
    <t>Otras mononeuropatlas de miembros superiores</t>
  </si>
  <si>
    <t>Posiciones forzadas y movimientos repetitivos de miembros inferiores</t>
  </si>
  <si>
    <t>Mononeuropatla de miembros inferiores</t>
  </si>
  <si>
    <t>Lesión del Nervio Popliteo Lateral</t>
  </si>
  <si>
    <t>Esfuerzo vocal</t>
  </si>
  <si>
    <t>Laringitis crónica</t>
  </si>
  <si>
    <t>Pólipo de las cuerdas vocales y de la laringe</t>
  </si>
  <si>
    <t>Nódulos de las cuerdas vocales y la laringe</t>
  </si>
  <si>
    <t>Disfonía</t>
  </si>
  <si>
    <t>Posiciones forzadas y movimientos repetitivos</t>
  </si>
  <si>
    <t>Otras artrosis</t>
  </si>
  <si>
    <t>Otros trastornos articulares no clasificados en otra parte:  Dolor articular</t>
  </si>
  <si>
    <t>Síndrome cervicobraquial</t>
  </si>
  <si>
    <t>Movimiento de región lumbar, repetidos con carga y esfuerzo</t>
  </si>
  <si>
    <t>Dorsalgia</t>
  </si>
  <si>
    <t>Cervicalgia</t>
  </si>
  <si>
    <t>Ciática</t>
  </si>
  <si>
    <t>Lumbago con ciática</t>
  </si>
  <si>
    <t>Lumbago no especificado</t>
  </si>
  <si>
    <t>Sinovitis y tenosinovitis</t>
  </si>
  <si>
    <t>Dedo en gatillo</t>
  </si>
  <si>
    <t>Otras sinovitis y tenosinovitis</t>
  </si>
  <si>
    <t>Sinovitis y tenosinovitis no especificadas</t>
  </si>
  <si>
    <t>Posturas forzadas con desviación cubital</t>
  </si>
  <si>
    <t>Tenosinovitis del estiloide radial (Enfermedad ' de Quervain)</t>
  </si>
  <si>
    <t>Posturas forzadas, manejo de cargas y movimientos repetitivos</t>
  </si>
  <si>
    <t>Trastornos de los tejidos blandos relacionados con el uso, o uso excesivo y a presión de origen ocupacional</t>
  </si>
  <si>
    <t>Sinovitis crepitante cromca de la mano y del puño</t>
  </si>
  <si>
    <t>Bursitis de la mano</t>
  </si>
  <si>
    <t>Bursitis del olecranon</t>
  </si>
  <si>
    <t>Otrasbursitis del codo</t>
  </si>
  <si>
    <t>Otras bursitis prerotulianas</t>
  </si>
  <si>
    <t>Otras bursitisde la rodilla</t>
  </si>
  <si>
    <t>Otros trastornos de los tejidos blandos relacionados con el uso, o uso excesivo y a presión</t>
  </si>
  <si>
    <t>Trastorno no especificado de los tejidos blandos relacionados con el uso, o uso excesivo y a presión</t>
  </si>
  <si>
    <t>Fibromatosis de la fascia palmar: ,"Contractura de Dupuytren"</t>
  </si>
  <si>
    <t>Lesiones de hombro</t>
  </si>
  <si>
    <t>Capsulitis adhesiva de hombro (hombro congelado, periartritis de hombro)</t>
  </si>
  <si>
    <t>Síndrome de manguito rotador o síndrome de supraespinoso</t>
  </si>
  <si>
    <t>Tendinitis bicipital</t>
  </si>
  <si>
    <t>Tendinitis calcificante de hombro</t>
  </si>
  <si>
    <t>Bursitis de hombro</t>
  </si>
  <si>
    <t>Otras lesiones de hombro</t>
  </si>
  <si>
    <t>Lesiones de hombro no especificadas</t>
  </si>
  <si>
    <t>Otras entesopatras</t>
  </si>
  <si>
    <t>Mialgia</t>
  </si>
  <si>
    <t>Epicondilitis media (Codo
del golfista)</t>
  </si>
  <si>
    <t>Posturas forzadas, manejo de cargas y movimientos repetitivos del brazo</t>
  </si>
  <si>
    <t>Epicondilitis lateral (codo de tenista)</t>
  </si>
  <si>
    <t>Posturas forzadas, aplicación de fuerzas en movimientos repetitivos del brazo</t>
  </si>
  <si>
    <t>Otros trastornos especificados de los tejidos blandos</t>
  </si>
  <si>
    <t>Posturas forzadas, aplicación de fuerzas en movimientos</t>
  </si>
  <si>
    <t>Trastornos de disco cervical</t>
  </si>
  <si>
    <t>Trastorno de disco Cervical con mielopatía</t>
  </si>
  <si>
    <t>Trastorno de disco cervical con radiculopatia</t>
  </si>
  <si>
    <t>Otros desplazamientos de disco cervical</t>
  </si>
  <si>
    <t>Otras degeneraciones de disco cervical</t>
  </si>
  <si>
    <t>Otros trastornos de disco cervical</t>
  </si>
  <si>
    <t>Trastorno de disco cervical, no especificado</t>
  </si>
  <si>
    <t>Otros trastornos de los discos intervertebrales</t>
  </si>
  <si>
    <t>Trastornos de discos lumbares y otros, con mielopatia</t>
  </si>
  <si>
    <t>Trastornos de disco lumbar y otros, con radiculopatía</t>
  </si>
  <si>
    <t>Otros desplazamientos especificados de disco intervertebral</t>
  </si>
  <si>
    <t>Otras degeneraciones especificadas de disco intervertebral</t>
  </si>
  <si>
    <t>Otros trastornos especificados de los discos intervertebrales</t>
  </si>
  <si>
    <t>Trastorno de los discos intervertebrales, no especificado</t>
  </si>
  <si>
    <t>Eléctrico</t>
  </si>
  <si>
    <t>Inadecuadas conexiones eléctricas-saturación en tomas de energía</t>
  </si>
  <si>
    <t>Quemaduras, electrocución, muerte</t>
  </si>
  <si>
    <t>E.P.P. Bota dieléctrica, Casco dieléctrico</t>
  </si>
  <si>
    <t>Uso y manejo adecuado de E.P.P., actos y condiciones inseguras</t>
  </si>
  <si>
    <t>Espacio Confinado</t>
  </si>
  <si>
    <t>Ingreso a pozos, Red de acueducto o excavaciones</t>
  </si>
  <si>
    <t>Intoxicación, asfixicia, daños vías resiratorias, muerte</t>
  </si>
  <si>
    <t>E.P.P. Colectivos, Tripoide</t>
  </si>
  <si>
    <t>Trabajo seguro en espacios confinados y manejo de medidores de gases, diligenciamiento de permisos de trabajos, uso y manejo adecuado de E.P.P.</t>
  </si>
  <si>
    <t>Excavaciones</t>
  </si>
  <si>
    <t>Reparación de redes e instalaciones</t>
  </si>
  <si>
    <t>Atrapamiento, apastamiento, lesiones, fracturas, muerte</t>
  </si>
  <si>
    <t>E.P.P. Colectivos entibados y cajas de entibados</t>
  </si>
  <si>
    <t>Prevención en riesgo en excavaciones y manejo de entibados, prevención en roturas de redes de gas antural, diligenciamieto de permisos de trabajo, uso y manejo adecuado de E.P.P.</t>
  </si>
  <si>
    <t>Incendio</t>
  </si>
  <si>
    <t>Intoxicación, Quemaduras</t>
  </si>
  <si>
    <t>Brigada de emergencias</t>
  </si>
  <si>
    <t>Izaje con puente Grúa</t>
  </si>
  <si>
    <t>Carga y Descarga de máquinaria y equipos</t>
  </si>
  <si>
    <t>Caídas de la carga, aplastamiento, atrapamiento, amputación, pérdidas materiales, fracturas, muerte</t>
  </si>
  <si>
    <t xml:space="preserve">Manejo Y Seguridad de Cargas, Lenguaje de señas para izaje
</t>
  </si>
  <si>
    <t>Izaje de personas</t>
  </si>
  <si>
    <t>Limpieza de canales, reparaciones locativas e instalaciones</t>
  </si>
  <si>
    <t>Caídas, lesiones, fracturas, muerte</t>
  </si>
  <si>
    <t>Manejo y Seguridad en izajes de cargas, lenguaje de señas para izaje</t>
  </si>
  <si>
    <t>Izaje de cargas</t>
  </si>
  <si>
    <t>Tuberias, materias primas, tubos</t>
  </si>
  <si>
    <t>Aplastamiento, Caída de equiops y material, perdidas económicas, atrapamiento, aplastamiento</t>
  </si>
  <si>
    <t>Izaje de maquinaria y equipo</t>
  </si>
  <si>
    <t>Limpieza de canales, reparación domiciliarias, limpieza de redes principales y domiciliarias, reparación de redes</t>
  </si>
  <si>
    <t>Locativo</t>
  </si>
  <si>
    <t>Superficies de trabajo irregulares o deslizantes</t>
  </si>
  <si>
    <t>Caidas del mismo nivel, fracturas, golpe con objetos, caídas de objetos, obstrucción de rutas de evacuación</t>
  </si>
  <si>
    <t>Caídas de distinto nivel</t>
  </si>
  <si>
    <t>Pautas Básicas en orden y aseo en el lugar de trabajo, actos y condiciones inseguras</t>
  </si>
  <si>
    <t>Locativo (1)</t>
  </si>
  <si>
    <t>Sistemas y medidas de almacenamiento</t>
  </si>
  <si>
    <t>Caidas del mismo y distinto nivel , fracturas, golpe con objetos, caídas de objetos, obstruccioón de rutas de evacuación</t>
  </si>
  <si>
    <t>Caídas de mismo y Distinto nivel</t>
  </si>
  <si>
    <t>Riesgo Mecánico Herramientas</t>
  </si>
  <si>
    <t>Herramientas Manuales</t>
  </si>
  <si>
    <t>Quemaduras, contusiones y lesiones</t>
  </si>
  <si>
    <t>E.P.P.</t>
  </si>
  <si>
    <t>Amputación</t>
  </si>
  <si>
    <t xml:space="preserve">
Uso y manejo adecuado de E.P.P., uso y manejo adecuado de herramientas manuales y/o máqinas y equipos</t>
  </si>
  <si>
    <t>Riesgo Mecánico Maquinaria</t>
  </si>
  <si>
    <t>Maquinaria y equipo</t>
  </si>
  <si>
    <t>Atrapamiento, amputación, aplastamiento, fractura, muerte</t>
  </si>
  <si>
    <t>Aplastamiento</t>
  </si>
  <si>
    <t>Uso y manejo adecuado de E.P.P., uso y manejo adecuado de herramientas amnuales y/o máquinas y equipos</t>
  </si>
  <si>
    <t>Reparación de redes y sumideros</t>
  </si>
  <si>
    <t>Lesiones oculares, lesiones dérmicas, incendio, explosión, pérdidas materiales, quemaduras</t>
  </si>
  <si>
    <t>INS , E.P.P. Caretas tipo soldador, traje de carnaza, pero en carnaza, botas tipo soldador</t>
  </si>
  <si>
    <t>Trabajo seguro en caliente, diligencionamiento de permisos de trabajo, uso y manejo adecuado de E.P.P.</t>
  </si>
  <si>
    <t>Tecnológico</t>
  </si>
  <si>
    <t>Explosión e incendios</t>
  </si>
  <si>
    <t xml:space="preserve">Explosión, quemaduras, fugas, derrame, incendio, muerte
</t>
  </si>
  <si>
    <t>Trabajo en alturas</t>
  </si>
  <si>
    <t>MANTENIMIENTO DE PUENTE GRUAS, LIMPIEZA DE CANALES, MANTENIMIENTO DE INSTALACIONES LOCATIVAS, MANTENIMIENTO Y REPARACIÓN DE POZOS</t>
  </si>
  <si>
    <t>LESIONES, FRACTURAS, MUERTE</t>
  </si>
  <si>
    <t>EPP</t>
  </si>
  <si>
    <t>CERTIFICACIÓN Y/O ENTRENAMIENTO EN TRABAJO SEGURO EN ALTURAS; DILGENCIAMIENTO DE PERMISO DE TRABAJO; USO Y MANEJO ADECUADO DE E.P.P.; ARME Y DESARME DE ANDAMIOS</t>
  </si>
  <si>
    <t>Granizadas</t>
  </si>
  <si>
    <t>Heladas</t>
  </si>
  <si>
    <t>Incendios</t>
  </si>
  <si>
    <t>Inundaciones</t>
  </si>
  <si>
    <t>Lluvias</t>
  </si>
  <si>
    <t>Terremotos</t>
  </si>
  <si>
    <t>Vendavales</t>
  </si>
  <si>
    <t>Agentes Biologicos 1</t>
  </si>
  <si>
    <t>Agentes Biologicos 2</t>
  </si>
  <si>
    <t>Agentes Biologicos 3</t>
  </si>
  <si>
    <t>Agentes Biologicos 4</t>
  </si>
  <si>
    <t>Agentes Biologicos 5</t>
  </si>
  <si>
    <t>Agentes Biologicos 6</t>
  </si>
  <si>
    <t>Agentes Biologicos 7</t>
  </si>
  <si>
    <t>Agentes Biologicos 8</t>
  </si>
  <si>
    <t>Agentes Biologicos 9</t>
  </si>
  <si>
    <t>Agentes Biologicos 10</t>
  </si>
  <si>
    <t>Agentes Biologicos 11</t>
  </si>
  <si>
    <t>Agentes Biologicos 12</t>
  </si>
  <si>
    <t>Agentes Biologicos 13</t>
  </si>
  <si>
    <t>Agentes Biologicos 14</t>
  </si>
  <si>
    <t>Agentes Biologicos 15</t>
  </si>
  <si>
    <t>Agentes Biologicos 16</t>
  </si>
  <si>
    <t>Agentes Biologicos 17</t>
  </si>
  <si>
    <t>Agentes Biologicos 18</t>
  </si>
  <si>
    <t>Agentes Biologicos 19</t>
  </si>
  <si>
    <t>Agentes Fisicos 1</t>
  </si>
  <si>
    <t>Agentes Fisicos 2</t>
  </si>
  <si>
    <t>Agentes Fisicos 3</t>
  </si>
  <si>
    <t>Agentes Fisicos 4</t>
  </si>
  <si>
    <t>Agentes Fisicos 5</t>
  </si>
  <si>
    <t>Agentes Fisicos 6</t>
  </si>
  <si>
    <t>Agentes Fisicos 7</t>
  </si>
  <si>
    <t>Agentes Fisicos 8</t>
  </si>
  <si>
    <t>Agentes Fisicos 9</t>
  </si>
  <si>
    <t>Agentes Fisicos 10</t>
  </si>
  <si>
    <t>Agentes Fisicos 11</t>
  </si>
  <si>
    <t>Agentes Fisicos 12</t>
  </si>
  <si>
    <t>Agentes Fisicos 13</t>
  </si>
  <si>
    <t>Agentes Fisicos 14</t>
  </si>
  <si>
    <t>Agentes Fisicos 15</t>
  </si>
  <si>
    <t>Agentes Fisicos 16</t>
  </si>
  <si>
    <t>Agentes Fisicos 17</t>
  </si>
  <si>
    <t>Agentes Fisicos 18</t>
  </si>
  <si>
    <t>Agentes Fisicos 19</t>
  </si>
  <si>
    <t>Agentes Fisicos 20</t>
  </si>
  <si>
    <t>Agentes Fisicos 21</t>
  </si>
  <si>
    <t>Agentes Fisicos 22</t>
  </si>
  <si>
    <t>Agentes Fisicos 23</t>
  </si>
  <si>
    <t>Agentes Fisicos 24</t>
  </si>
  <si>
    <t>Agentes Fisicos 25</t>
  </si>
  <si>
    <t>Agentes Fisicos 26</t>
  </si>
  <si>
    <t>Agentes Fisicos 27</t>
  </si>
  <si>
    <t>Agentes Fisicos 28</t>
  </si>
  <si>
    <t>Agentes Fisicos 29</t>
  </si>
  <si>
    <t>Agentes Fisicos 30</t>
  </si>
  <si>
    <t>Agentes Fisicos 31</t>
  </si>
  <si>
    <t>Agentes Fisicos 32</t>
  </si>
  <si>
    <t>Agentes Fisicos 33</t>
  </si>
  <si>
    <t>Agentes Fisicos 34</t>
  </si>
  <si>
    <t>Agentes Fisicos 35</t>
  </si>
  <si>
    <t>Agentes Fisicos 36</t>
  </si>
  <si>
    <t>Agentes Fisicos 37</t>
  </si>
  <si>
    <t>Agentes Fisicos 38</t>
  </si>
  <si>
    <t>Agentes Fisicos 39</t>
  </si>
  <si>
    <t>Agentes Fisicos 40</t>
  </si>
  <si>
    <t>Agentes Fisicos 41</t>
  </si>
  <si>
    <t>Agentes Fisicos 42</t>
  </si>
  <si>
    <t>Agentes Fisicos 43</t>
  </si>
  <si>
    <t>Agentes Fisicos 44</t>
  </si>
  <si>
    <t>Agentes Fisicos 45</t>
  </si>
  <si>
    <t>Agentes Fisicos 46</t>
  </si>
  <si>
    <t>Agentes Fisicos 47</t>
  </si>
  <si>
    <t>Agentes Fisicos 48</t>
  </si>
  <si>
    <t>Agentes Fisicos 49</t>
  </si>
  <si>
    <t>Agentes Fisicos 50</t>
  </si>
  <si>
    <t>Agentes Fisicos 51</t>
  </si>
  <si>
    <t>Agentes Fisicos 52</t>
  </si>
  <si>
    <t>Agentes Fisicos 53</t>
  </si>
  <si>
    <t>Agentes Fisicos 54</t>
  </si>
  <si>
    <t>Agentes Fisicos 55</t>
  </si>
  <si>
    <t>Agentes Fisicos 56</t>
  </si>
  <si>
    <t>Agentes Fisicos 57</t>
  </si>
  <si>
    <t>Agentes Fisicos 58</t>
  </si>
  <si>
    <t>Agentes Fisicos 59</t>
  </si>
  <si>
    <t>Agentes Fisicos 60</t>
  </si>
  <si>
    <t>Agentes Fisicos 61</t>
  </si>
  <si>
    <t>Agente quimico 1</t>
  </si>
  <si>
    <t>Agente quimico 2</t>
  </si>
  <si>
    <t>Agente quimico 3</t>
  </si>
  <si>
    <t>Agente quimico 4</t>
  </si>
  <si>
    <t>Agente quimico 5</t>
  </si>
  <si>
    <t>Agente quimico 6</t>
  </si>
  <si>
    <t>Agente quimico 7</t>
  </si>
  <si>
    <t>Agente quimico 8</t>
  </si>
  <si>
    <t>Agente quimico 9</t>
  </si>
  <si>
    <t>Agente quimico 10</t>
  </si>
  <si>
    <t>Agente quimico 11</t>
  </si>
  <si>
    <t>Agente quimico 12</t>
  </si>
  <si>
    <t>Agente quimico 13</t>
  </si>
  <si>
    <t>Agente quimico 14</t>
  </si>
  <si>
    <t>Agente quimico 15</t>
  </si>
  <si>
    <t>Agente quimico 16</t>
  </si>
  <si>
    <t>Agente quimico 17</t>
  </si>
  <si>
    <t>Agente quimico 18</t>
  </si>
  <si>
    <t>Agente quimico 19</t>
  </si>
  <si>
    <t>Agente quimico 20</t>
  </si>
  <si>
    <t>Agente quimico 21</t>
  </si>
  <si>
    <t>Agente quimico 22</t>
  </si>
  <si>
    <t>Agente quimico 23</t>
  </si>
  <si>
    <t>Agente quimico 24</t>
  </si>
  <si>
    <t>Agente quimico 25</t>
  </si>
  <si>
    <t>Agente quimico 26</t>
  </si>
  <si>
    <t>Agente quimico 27</t>
  </si>
  <si>
    <t>Agente quimico 28</t>
  </si>
  <si>
    <t>Agente quimico 29</t>
  </si>
  <si>
    <t>Agente quimico 30</t>
  </si>
  <si>
    <t>Agente quimico 31</t>
  </si>
  <si>
    <t>Agente quimico 32</t>
  </si>
  <si>
    <t>Agente quimico 33</t>
  </si>
  <si>
    <t>Agente quimico 34</t>
  </si>
  <si>
    <t>Agente quimico 35</t>
  </si>
  <si>
    <t>Agente quimico 36</t>
  </si>
  <si>
    <t>Agente quimico 37</t>
  </si>
  <si>
    <t>Agente quimico 38</t>
  </si>
  <si>
    <t>Agente quimico 39</t>
  </si>
  <si>
    <t>Agente quimico 40</t>
  </si>
  <si>
    <t>Agente quimico 41</t>
  </si>
  <si>
    <t>Agente quimico 42</t>
  </si>
  <si>
    <t>Agente quimico 43</t>
  </si>
  <si>
    <t>Agente quimico 44</t>
  </si>
  <si>
    <t>Agente quimico 45</t>
  </si>
  <si>
    <t>Agente quimico 46</t>
  </si>
  <si>
    <t>Agente quimico 47</t>
  </si>
  <si>
    <t>Agente quimico 48</t>
  </si>
  <si>
    <t>Agente quimico 49</t>
  </si>
  <si>
    <t>Agente quimico 50</t>
  </si>
  <si>
    <t>Agente quimico 51</t>
  </si>
  <si>
    <t>Agente quimico 52</t>
  </si>
  <si>
    <t>Agente quimico 53</t>
  </si>
  <si>
    <t>Agente quimico 54</t>
  </si>
  <si>
    <t>Agente quimico 55</t>
  </si>
  <si>
    <t>Agente quimico 56</t>
  </si>
  <si>
    <t>Agente quimico 57</t>
  </si>
  <si>
    <t>Agente quimico 58</t>
  </si>
  <si>
    <t>Agente quimico 59</t>
  </si>
  <si>
    <t>Agente quimico 60</t>
  </si>
  <si>
    <t>Agente quimico 61</t>
  </si>
  <si>
    <t>Agente quimico 62</t>
  </si>
  <si>
    <t>Agente quimico 63</t>
  </si>
  <si>
    <t>Agente quimico 64</t>
  </si>
  <si>
    <t>Agente quimico 65</t>
  </si>
  <si>
    <t>Agente quimico 66</t>
  </si>
  <si>
    <t>Agente quimico 67</t>
  </si>
  <si>
    <t>Agente quimico 68</t>
  </si>
  <si>
    <t>Agente quimico 69</t>
  </si>
  <si>
    <t>Agente quimico 70</t>
  </si>
  <si>
    <t>Agente quimico 71</t>
  </si>
  <si>
    <t>Agente quimico 72</t>
  </si>
  <si>
    <t>Agente quimico 73</t>
  </si>
  <si>
    <t>Agente quimico 74</t>
  </si>
  <si>
    <t>Agente quimico 75</t>
  </si>
  <si>
    <t>Agente quimico 76</t>
  </si>
  <si>
    <t>Agente quimico 77</t>
  </si>
  <si>
    <t>Agente quimico 78</t>
  </si>
  <si>
    <t>Agente quimico 79</t>
  </si>
  <si>
    <t>Agente quimico 80</t>
  </si>
  <si>
    <t>Agente quimico 81</t>
  </si>
  <si>
    <t>Agente quimico 82</t>
  </si>
  <si>
    <t>Agente quimico 83</t>
  </si>
  <si>
    <t>Agente quimico 84</t>
  </si>
  <si>
    <t>Agente quimico 85</t>
  </si>
  <si>
    <t>Agente quimico 86</t>
  </si>
  <si>
    <t>Agente quimico 87</t>
  </si>
  <si>
    <t>Agente quimico 88</t>
  </si>
  <si>
    <t>Agente quimico 89</t>
  </si>
  <si>
    <t>Agente quimico 90</t>
  </si>
  <si>
    <t>Agente quimico 91</t>
  </si>
  <si>
    <t>Agente quimico 92</t>
  </si>
  <si>
    <t>Agente quimico 93</t>
  </si>
  <si>
    <t>Agente quimico 94</t>
  </si>
  <si>
    <t>Agente quimico 95</t>
  </si>
  <si>
    <t>Agente quimico 96</t>
  </si>
  <si>
    <t>Agente quimico 97</t>
  </si>
  <si>
    <t>Agente quimico 98</t>
  </si>
  <si>
    <t>Agente quimico 99</t>
  </si>
  <si>
    <t>Agente quimico 100</t>
  </si>
  <si>
    <t>Agente quimico 101</t>
  </si>
  <si>
    <t>Agente quimico 102</t>
  </si>
  <si>
    <t>Agente quimico 103</t>
  </si>
  <si>
    <t>Agente quimico 104</t>
  </si>
  <si>
    <t>Agente quimico 105</t>
  </si>
  <si>
    <t>Agente quimico 106</t>
  </si>
  <si>
    <t>Agente quimico 107</t>
  </si>
  <si>
    <t>Agente quimico 108</t>
  </si>
  <si>
    <t>Agente quimico 109</t>
  </si>
  <si>
    <t>Agente quimico 110</t>
  </si>
  <si>
    <t>Agente quimico 111</t>
  </si>
  <si>
    <t>Agente quimico 112</t>
  </si>
  <si>
    <t>Agente quimico 113</t>
  </si>
  <si>
    <t>Agente quimico 114</t>
  </si>
  <si>
    <t>Agente quimico 115</t>
  </si>
  <si>
    <t>Agente quimico 116</t>
  </si>
  <si>
    <t>Agente quimico 117</t>
  </si>
  <si>
    <t>Agente quimico 118</t>
  </si>
  <si>
    <t>Agente quimico 119</t>
  </si>
  <si>
    <t>Agente quimico 120</t>
  </si>
  <si>
    <t>Agente quimico 121</t>
  </si>
  <si>
    <t>Agente quimico 122</t>
  </si>
  <si>
    <t>Agente quimico 123</t>
  </si>
  <si>
    <t>Agente quimico 124</t>
  </si>
  <si>
    <t>Agente quimico 125</t>
  </si>
  <si>
    <t>Agente quimico 126</t>
  </si>
  <si>
    <t>Agente quimico 127</t>
  </si>
  <si>
    <t>Agente quimico 128</t>
  </si>
  <si>
    <t>Agente quimico 129</t>
  </si>
  <si>
    <t>Agente quimico 130</t>
  </si>
  <si>
    <t>Agente quimico 131</t>
  </si>
  <si>
    <t>Agente quimico 132</t>
  </si>
  <si>
    <t>Agente quimico 133</t>
  </si>
  <si>
    <t>Agente quimico 134</t>
  </si>
  <si>
    <t>Agente quimico 135</t>
  </si>
  <si>
    <t>Agente quimico 136</t>
  </si>
  <si>
    <t>Agente quimico 137</t>
  </si>
  <si>
    <t>Agente quimico 138</t>
  </si>
  <si>
    <t>Agente quimico 139</t>
  </si>
  <si>
    <t>Agente quimico 140</t>
  </si>
  <si>
    <t>Agente quimico 141</t>
  </si>
  <si>
    <t>Agente quimico 142</t>
  </si>
  <si>
    <t>Agente quimico 143</t>
  </si>
  <si>
    <t>Agente quimico 144</t>
  </si>
  <si>
    <t>Agente quimico 145</t>
  </si>
  <si>
    <t>Agente quimico 146</t>
  </si>
  <si>
    <t>Agente quimico 147</t>
  </si>
  <si>
    <t>Agente quimico 148</t>
  </si>
  <si>
    <t>Agente quimico 149</t>
  </si>
  <si>
    <t>Agente quimico 150</t>
  </si>
  <si>
    <t>Agente quimico 151</t>
  </si>
  <si>
    <t>Agente quimico 152</t>
  </si>
  <si>
    <t>Agente quimico 153</t>
  </si>
  <si>
    <t>Agente quimico 154</t>
  </si>
  <si>
    <t>Agente quimico 155</t>
  </si>
  <si>
    <t>Agente quimico 156</t>
  </si>
  <si>
    <t>Agente quimico 157</t>
  </si>
  <si>
    <t>Agente quimico 158</t>
  </si>
  <si>
    <t>Agente quimico 159</t>
  </si>
  <si>
    <t>Agente quimico 160</t>
  </si>
  <si>
    <t>Agente quimico 161</t>
  </si>
  <si>
    <t>Agente quimico 162</t>
  </si>
  <si>
    <t>Agente quimico 163</t>
  </si>
  <si>
    <t>Agente quimico 164</t>
  </si>
  <si>
    <t>Agente quimico 165</t>
  </si>
  <si>
    <t>Agente quimico 166</t>
  </si>
  <si>
    <t>Agente quimico 167</t>
  </si>
  <si>
    <t>Agente quimico 168</t>
  </si>
  <si>
    <t>Agente quimico 169</t>
  </si>
  <si>
    <t>Agente quimico 170</t>
  </si>
  <si>
    <t>Agente quimico 171</t>
  </si>
  <si>
    <t>Agente quimico 172</t>
  </si>
  <si>
    <t>Agente quimico 173</t>
  </si>
  <si>
    <t>Agente quimico 174</t>
  </si>
  <si>
    <t>Agente quimico 175</t>
  </si>
  <si>
    <t>Agente quimico 176</t>
  </si>
  <si>
    <t>Agente quimico 177</t>
  </si>
  <si>
    <t>Agente quimico 178</t>
  </si>
  <si>
    <t>Agente quimico 179</t>
  </si>
  <si>
    <t>Agente quimico 180</t>
  </si>
  <si>
    <t>Agente quimico 181</t>
  </si>
  <si>
    <t>Agente quimico 182</t>
  </si>
  <si>
    <t>Agente quimico 183</t>
  </si>
  <si>
    <t>Agente quimico 184</t>
  </si>
  <si>
    <t>Agente quimico 185</t>
  </si>
  <si>
    <t>Agente quimico 186</t>
  </si>
  <si>
    <t>Agente quimico 187</t>
  </si>
  <si>
    <t>Agente quimico 188</t>
  </si>
  <si>
    <t>Agente quimico 189</t>
  </si>
  <si>
    <t>Agente quimico 190</t>
  </si>
  <si>
    <t>Agente quimico 191</t>
  </si>
  <si>
    <t>Agente quimico 192</t>
  </si>
  <si>
    <t>Agente quimico 193</t>
  </si>
  <si>
    <t>Agente quimico 194</t>
  </si>
  <si>
    <t>Agente quimico 195</t>
  </si>
  <si>
    <t>Agente quimico 196</t>
  </si>
  <si>
    <t>Agente quimico 197</t>
  </si>
  <si>
    <t>Agente quimico 198</t>
  </si>
  <si>
    <t>Agente quimico 199</t>
  </si>
  <si>
    <t>Agente quimico 200</t>
  </si>
  <si>
    <t>Agente quimico 201</t>
  </si>
  <si>
    <t>Agente quimico 202</t>
  </si>
  <si>
    <t>Agente quimico 203</t>
  </si>
  <si>
    <t>Agente quimico 204</t>
  </si>
  <si>
    <t>Agente quimico 205</t>
  </si>
  <si>
    <t>Agente quimico 206</t>
  </si>
  <si>
    <t>Agente quimico 207</t>
  </si>
  <si>
    <t>Agente quimico 208</t>
  </si>
  <si>
    <t>Agente quimico 209</t>
  </si>
  <si>
    <t>Agente quimico 210</t>
  </si>
  <si>
    <t>Agente quimico 211</t>
  </si>
  <si>
    <t>Agente Psicosocial 1</t>
  </si>
  <si>
    <t>Agente Psicosocial 2</t>
  </si>
  <si>
    <t>Agente Psicosocial 3</t>
  </si>
  <si>
    <t>Agente Psicosocial 4</t>
  </si>
  <si>
    <t>Agente Psicosocial 5</t>
  </si>
  <si>
    <t>Agente Psicosocial 6</t>
  </si>
  <si>
    <t>Agente Psicosocial 7</t>
  </si>
  <si>
    <t>Agente Psicosocial 8</t>
  </si>
  <si>
    <t>Agente Psicosocial 9</t>
  </si>
  <si>
    <t>Agente Psicosocial 10</t>
  </si>
  <si>
    <t>Agente Psicosocial 11</t>
  </si>
  <si>
    <t>Agente Psicosocial 12</t>
  </si>
  <si>
    <t>Agente Psicosocial 13</t>
  </si>
  <si>
    <t>Agente Psicosocial 14</t>
  </si>
  <si>
    <t>Agente Psicosocial 15</t>
  </si>
  <si>
    <t>Agente Psicosocial 16</t>
  </si>
  <si>
    <t>Agente Psicosocial 17</t>
  </si>
  <si>
    <t>Agente Psicosocial 18</t>
  </si>
  <si>
    <t>Agente Psicosocial 19</t>
  </si>
  <si>
    <t>Agente Psicosocial 20</t>
  </si>
  <si>
    <t>Agente Psicosocial 21</t>
  </si>
  <si>
    <t>Agente Psicosocial 22</t>
  </si>
  <si>
    <t>Agente Psicosocial 23</t>
  </si>
  <si>
    <t>Agente Psicosocial 24</t>
  </si>
  <si>
    <t>Agente Psicosocial 25</t>
  </si>
  <si>
    <t>Factores Ergonomicos 1</t>
  </si>
  <si>
    <t>Factores Ergonomicos 2</t>
  </si>
  <si>
    <t>Factores Ergonomicos 3</t>
  </si>
  <si>
    <t>Factores Ergonomicos 4</t>
  </si>
  <si>
    <t>Factores Ergonomicos 5</t>
  </si>
  <si>
    <t>Factores Ergonomicos 6</t>
  </si>
  <si>
    <t>Factores Ergonomicos 7</t>
  </si>
  <si>
    <t>Factores Ergonomicos 8</t>
  </si>
  <si>
    <t>Factores Ergonomicos 9</t>
  </si>
  <si>
    <t>Factores Ergonomicos 10</t>
  </si>
  <si>
    <t>Factores Ergonomicos 11</t>
  </si>
  <si>
    <t>Factores Ergonomicos 12</t>
  </si>
  <si>
    <t>Factores Ergonomicos 13</t>
  </si>
  <si>
    <t>Factores Ergonomicos 14</t>
  </si>
  <si>
    <t>Factores Ergonomicos 15</t>
  </si>
  <si>
    <t>Factores Ergonomicos 16</t>
  </si>
  <si>
    <t>Factores Ergonomicos 17</t>
  </si>
  <si>
    <t>Factores Ergonomicos 18</t>
  </si>
  <si>
    <t>Factores Ergonomicos 19</t>
  </si>
  <si>
    <t>Factores Ergonomicos 20</t>
  </si>
  <si>
    <t>Factores Ergonomicos 21</t>
  </si>
  <si>
    <t>Factores Ergonomicos 22</t>
  </si>
  <si>
    <t>Factores Ergonomicos 23</t>
  </si>
  <si>
    <t>Factores Ergonomicos 24</t>
  </si>
  <si>
    <t>Factores Ergonomicos 25</t>
  </si>
  <si>
    <t>Factores Ergonomicos 26</t>
  </si>
  <si>
    <t>Factores Ergonomicos 27</t>
  </si>
  <si>
    <t>Factores Ergonomicos 28</t>
  </si>
  <si>
    <t>Factores Ergonomicos 29</t>
  </si>
  <si>
    <t>Factores Ergonomicos 30</t>
  </si>
  <si>
    <t>Factores Ergonomicos 31</t>
  </si>
  <si>
    <t>Factores Ergonomicos 32</t>
  </si>
  <si>
    <t>Factores Ergonomicos 33</t>
  </si>
  <si>
    <t>Factores Ergonomicos 34</t>
  </si>
  <si>
    <t>Factores Ergonomicos 35</t>
  </si>
  <si>
    <t>Factores Ergonomicos 36</t>
  </si>
  <si>
    <t>Factores Ergonomicos 37</t>
  </si>
  <si>
    <t>Factores Ergonomicos 38</t>
  </si>
  <si>
    <t>Factores Ergonomicos 39</t>
  </si>
  <si>
    <t>Factores Ergonomicos 40</t>
  </si>
  <si>
    <t>Factores Ergonomicos 41</t>
  </si>
  <si>
    <t>Factores Ergonomicos 42</t>
  </si>
  <si>
    <t>Factores Ergonomicos 43</t>
  </si>
  <si>
    <t>Factores Ergonomicos 44</t>
  </si>
  <si>
    <t>Factores Ergonomicos 45</t>
  </si>
  <si>
    <t>Factores Ergonomicos 46</t>
  </si>
  <si>
    <t>Factores Ergonomicos 47</t>
  </si>
  <si>
    <t>Factores Ergonomicos 48</t>
  </si>
  <si>
    <t>Factores Ergonomicos 49</t>
  </si>
  <si>
    <t>Factores Ergonomicos 50</t>
  </si>
  <si>
    <t>Factores Ergonomicos 51</t>
  </si>
  <si>
    <t>Factores Ergonomicos 52</t>
  </si>
  <si>
    <t>Factores Ergonomicos 53</t>
  </si>
  <si>
    <t>Factores Ergonomicos 54</t>
  </si>
  <si>
    <t>Factores Ergonomicos 55</t>
  </si>
  <si>
    <t>Factores Ergonomicos 56</t>
  </si>
  <si>
    <t>Factores Ergonomicos 57</t>
  </si>
  <si>
    <t>Factores Ergonomicos 58</t>
  </si>
  <si>
    <t>Factores Ergonomicos 59</t>
  </si>
  <si>
    <t>Factores Ergonomicos 60</t>
  </si>
  <si>
    <t>Factores Ergonomicos 61</t>
  </si>
  <si>
    <t>Factores Ergonomicos 62</t>
  </si>
  <si>
    <t>Factores Ergonomicos 63</t>
  </si>
  <si>
    <t>Factores Ergonomicos 64</t>
  </si>
  <si>
    <t>Sustanciador 40</t>
  </si>
  <si>
    <t>Aforador 32</t>
  </si>
  <si>
    <t>Albañil 42</t>
  </si>
  <si>
    <t>Auxiliar 50</t>
  </si>
  <si>
    <t>Auxiliar Administrativo 32</t>
  </si>
  <si>
    <t>Auxiliar Administrativo 40</t>
  </si>
  <si>
    <t>Auxiliar Administrativo 41</t>
  </si>
  <si>
    <t>Auxiliar Administrativo 42</t>
  </si>
  <si>
    <t>Auxiliar en topográfia 42</t>
  </si>
  <si>
    <t>Auxiliar operativo 32</t>
  </si>
  <si>
    <t>Auxiliar operativo 40</t>
  </si>
  <si>
    <t>Auxiliar operativo 41</t>
  </si>
  <si>
    <t>Ayudante 42</t>
  </si>
  <si>
    <t>Ayudante 52</t>
  </si>
  <si>
    <t>Ayudante operativo 42</t>
  </si>
  <si>
    <t>Bibliotecario 31</t>
  </si>
  <si>
    <t>Bibliotecólogo 41</t>
  </si>
  <si>
    <t>Celador 41</t>
  </si>
  <si>
    <t>Celador 42</t>
  </si>
  <si>
    <t>Conductor opertativo 41</t>
  </si>
  <si>
    <t>Docente 31</t>
  </si>
  <si>
    <t>Fontanero 41</t>
  </si>
  <si>
    <t>Fontanero 42</t>
  </si>
  <si>
    <t>Guardabosques de hoyas hidrográficas 42</t>
  </si>
  <si>
    <t>Jefe de División 20</t>
  </si>
  <si>
    <t>Médico 30</t>
  </si>
  <si>
    <t>Odontólogo 30</t>
  </si>
  <si>
    <t>Operador de cabrestantes 42</t>
  </si>
  <si>
    <t>Operador de equipo técnico especializado 32</t>
  </si>
  <si>
    <t>Operador de válvulas 40</t>
  </si>
  <si>
    <t>Operador de válvulas 42</t>
  </si>
  <si>
    <t>Orientador Escolar 31</t>
  </si>
  <si>
    <t>Pagador 20</t>
  </si>
  <si>
    <t>Profesional 22</t>
  </si>
  <si>
    <t>Profesional especializado 20</t>
  </si>
  <si>
    <t>Profesional especializado 21</t>
  </si>
  <si>
    <t>Rector 20</t>
  </si>
  <si>
    <t>Secretaria 40</t>
  </si>
  <si>
    <t>Secretaria 41</t>
  </si>
  <si>
    <t>Secretaria 42</t>
  </si>
  <si>
    <t>Secretaria 50</t>
  </si>
  <si>
    <t>Secretaria académica 32</t>
  </si>
  <si>
    <t>Secretaria profesional 31</t>
  </si>
  <si>
    <t>Secretaria profesional 32</t>
  </si>
  <si>
    <t>Soldador 32</t>
  </si>
  <si>
    <t>Técnico 32</t>
  </si>
  <si>
    <t>Técnico 41</t>
  </si>
  <si>
    <t>Técnico 42</t>
  </si>
  <si>
    <t>Técnico administrativo 32</t>
  </si>
  <si>
    <t>Técnico en tratamiento de aguas 31</t>
  </si>
  <si>
    <t>Técnico en tratamiento de aguas 32</t>
  </si>
  <si>
    <t>Técnico en tratamiento de aguas 40</t>
  </si>
  <si>
    <t>Tecnólogo administrativo 30</t>
  </si>
  <si>
    <t>Tecnólogo administrativo 31</t>
  </si>
  <si>
    <t>Tecnólogo en obras civiles 31</t>
  </si>
  <si>
    <t>Tecnólogo en obras civiles 32</t>
  </si>
  <si>
    <t>Tecnólogo operativo 30</t>
  </si>
  <si>
    <t>Tecnólogo operativo 31</t>
  </si>
  <si>
    <t>Tecnólogo operativo 32</t>
  </si>
  <si>
    <t>Topógrafo 30</t>
  </si>
  <si>
    <t>Vicerrector 22</t>
  </si>
  <si>
    <t>Cargo / Nivel</t>
  </si>
  <si>
    <t>Aprendiz estudiante SENA 72</t>
  </si>
  <si>
    <t>Aprendiz pasante 70</t>
  </si>
  <si>
    <t>Asesor 06</t>
  </si>
  <si>
    <t>Asesor 08</t>
  </si>
  <si>
    <t>Director administrativo 08</t>
  </si>
  <si>
    <t>Director financiero 08</t>
  </si>
  <si>
    <t>Director operativo 08</t>
  </si>
  <si>
    <t>Director técnico 08</t>
  </si>
  <si>
    <t>Gerente 04</t>
  </si>
  <si>
    <t>Gerente 06</t>
  </si>
  <si>
    <t>Gerente general 02</t>
  </si>
  <si>
    <t>Jefe de oficina 06</t>
  </si>
  <si>
    <t>Jefe de oficina 08</t>
  </si>
  <si>
    <t>Jefe de oficina asesora de comunicaciones 08</t>
  </si>
  <si>
    <t>Jefe de oficina asesora de jurídica 08</t>
  </si>
  <si>
    <t>Secretario general 04</t>
  </si>
  <si>
    <t>CARGO</t>
  </si>
  <si>
    <t xml:space="preserve">ACTIVIDAD </t>
  </si>
  <si>
    <t>TAREA</t>
  </si>
  <si>
    <t>Orientar y supervisar las actividades pedagogicas y convivenciales de la institucion, para el cumplimiento del proyecto educativo institucional.</t>
  </si>
  <si>
    <t>Orientar al concejo academico en la evaluacion y ajuste curricular. Proponer directrices generales al concejo academico. Realizar el seguimiento academico y convivencial de los estudiantes, para la busqueda de la excelencia educativa. Supervisar el cumplimiento de los objetivos trazados por el gobierno escolar. Orientar el grupo de docentes y supervisar el desarrollo de las actividades. Supervisar la elaboracion de los planes de estudio y los proyectos pedagogicos. Promover actividades de motivacion y fortalecimiento del sentido de identidad y pertenencia.</t>
  </si>
  <si>
    <t>Realizar las localizaciones, replanteos y levantamientos topográficos, geodésicos y batimétricos, para la adquisición de datos en campo que permitan reproducir los elementos del terreno, como insumo para los diferentes diseños, proyectos y construcciones de obras relacionadas con la infraestructura  misional de la Empresa.</t>
  </si>
  <si>
    <t>Realizar los trabajos de topografía que le sean asignados, con el fm de obtener los datos básicos para los diseños de obras de ingeniería. Investigar información de apoyo para la ejecución del trabajo en las oficinas de la Empresa y en instituciones especializadas del ámbito distrital, departamental y nacional. Procesar los datos crudos o cálculos. Realizar las actividades de terreno y oficina. Planear y organizar las labores de la comisión a su cargo. Elaborar los dibujos técnicos, bases de datos con información georeferenciada. Cumplir con los procedimientos establecidos por la empresa aplicando las medidas de prevención y protección. Realizar los informes de los trabajos efectuados.</t>
  </si>
  <si>
    <t>Coordinar, inspeccionar y apoyar el desarrollo de las actividades realizadas en terreno por personal del área o contratistas, destinadas a las labores y obras para la operación y mantenimiento preventivo y correctivo de los sistemas de acueducto y alcantarillado de acuerdo con el modelo de gestión vigente para garantizar la continuidad y calidad de la prestación del servicio alos usuarios.</t>
  </si>
  <si>
    <t>Programar, asignar y verificar las actividades de operación y mantenimiento correctivo y preventivo. Controlar la asistencia y cumplimiento de horarios del personal del área a cargo y reportar las  novedades al superior inmediato. Controlar y coordinar la disponibilidad de materiales, vehículos, equipos y herramientas requeridos por el personal del área. Realizar en coordinación con el superior inmediato el seguimiento y control de la ejecución de contratos relacionados con la operación y mantenimiento correctivo y preventivo de la infraestructura y de las obras ejecutadas por personal del área o contratistas. Verificar que se cumplan en las obras ejecutadas por el personal del área y por contratistas, las normas y especificaciones de construcción, servicio, productos e impacto urbano establecidas. Verificar que se apliquen las pruebas exigidas a las obras y los materiales en terreno. Apoyar y ejecutar el desarrollo de las investigaciones especiales de reclamaciones o solicitudes que requieran conceptos técnicos relacionados con la infraestructura o prestación del servicio. Revisar los informes y boletines de las actividades ejecutadas por el personal del área a su cargo. Verificar el cumplimiento de las normas de seguridad en la ejecución de trabajos e informar al profesional del área sobre el incumplimiento de las mismas. Cumplir con los procedimientos establecidos por la empresa aplicando las medidas de prevención protección oara minimizar la ocurrencia de los riesgos asociados a la labor en cumplimiento de las normas de servicio interno y legislacion interna.</t>
  </si>
  <si>
    <t>Informar al superior inmediato el estado de avance de las obras. Verificar los materiales y cantidades utilizadas para las obras de mantenimiento y operación en las actividades de rotura, excavación, instalación, relleno, recuperación y retiro de sobrantes. Efectuar en coordinación con el superior inmediato la inspección final. Verificar el estado inicial y final de las redes del sistema de acueducto y alcantarillado y sus accesorios, realizarlas acciones correctivas pertinentes. Efectuar verificación en terreno del grado de complejidad y magnitud de fallas o afectación  derivadas del sistema de acueducto ó alcantarillado. Elaborar los reportes de trabajo de las actividades de verificación y control desarrolladas en terreno. Efectuar las revisiones a las instalaciones transitorias, determinar las causas de los altos consumos, deficiencias en el servicio, daños en el medidor o en la acometida. Verificar la instalación de nuevas conexiones para garantizar la aplicación y cumplimiento de las normas técnicas de la Empresa. Realizar el control y apoyo técnico a la ejecución por parte del personal del área o contratistas de las actividades especializadas complementarias. Cumplir con los procedimientos establecidos por la empresa aplicando las medidas de prevención protección para minimizar la ocurrencia de los riesgos asociados a la labor en cumIimiento de las normas de servicio internas y legislación vigente. Conducir vehículo cuando sea requerido, tomando las medidas de seguridad necesarias para su correcto funcionamiento y conservación.</t>
  </si>
  <si>
    <t>Verificar, controlar y realizar en terreno las actividades necesarias de acuerdo con los procedimientos, normas, especificaciones y condiciones contractuales para las obras y actividades de operación y mantenimiento preventivo y correctivo ejecutado por personal del área o contratistas, para garantizar la continuidad y calidad delas obras y de la prestación del servicio a los usuarios.</t>
  </si>
  <si>
    <t>Asegurar la operación de los procesos de tratamiento de la planta que le sea asignada, con el fin de garantizar calidad, cantidad, continuidad y oportunidad del agua tratada.</t>
  </si>
  <si>
    <t>Verificar o ejecutar la operación y el control de los equipos del proceso de filtración. Informar las novedades y actividades realizadas en el turno. Ejecutar o verificar los análisis físicos químicos del agua cruda, de proceso y tratada. Verificar o ajustar las concentraciones y dosificaciones de los productos quimicos. Verificar el recibo, almacenamiento, manejo y uso de los productos químicos. Coordinar y llevar el control del cumplimiento de los turnos y trabajos ejecutados por el personal de tratamiento. Registrar la información del estado de los embalses e informar sobre los movimientos que deben ser realizados y que se encuentran definidos en los procedimientos. Realizar el trámite de órdenes de proceso en el sistema de información empresarial. Solicitar los trabajos de mantenimiento que sean requeridos.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t>
  </si>
  <si>
    <t>Ejecutar la operación y el control de los procesos de tratamiento, de lodos, de filtración, del control de la dosificación de productos químicos de las plantas con el fin de asegurar que cumplan con la calidad, cantidad, continuidad y oportunidad del agua tratada.</t>
  </si>
  <si>
    <t>Realizar la operación y control de los equipos de los procesos de remoción de turbiedad. Realizar y verificar los análisis físicos químicos del agua cruda, de proceso y tratada, analizar los resultados y tomar las decisiones necesarias. Determinar, verificar y ajustar las concentraciones y dosificaciones de los productos quimicos. Responder por el recibo, uso y control de consumos y saldos de insumos químicos que llegan a la planta de tratamiento y verificar que el ayudante realice los procedimientos establecidos. Ejecutar el tratamiento de las órdenes de proceso del módulo del sistema de información empresarial. Realizar la operación y el control de los equipos del proceso de filtración, informando y coordinando con el técnico la realización de los lavados. Coordinar con los técnicos y ayudantes de tratamiento las actividades.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t>
  </si>
  <si>
    <t>Ejecutar la operación y control del proceso de la planta de tratamiento, realizar la toma de datos de la instrumentación y operación de los embalses y demás túneles, con el fin de asegurar que se cumpla con la calidad, cantidad, continuidad y oportunidad del agua tratada.</t>
  </si>
  <si>
    <t>Realizar la operación y el control de los procesos de la planta de tratamiento. Determinar las concentraciones y dosificaciones de los productos químicos necesarios, operando los equipos de dosificación. Realizar la operación y el control de los equipos de los procesos de tratamiento. Determinar, verificar y controlar las concentraciones y dosificaciones de los productos quimicos. Realizar el tratamiento de las órdenes de proceso en el sistema. Realizar la toma de datos de la instrumentación de línea de las presas golillas y tambor, consolidando la información e informando al superior inmediato. Realizar la operación de la válvula, operar los pozos de captación y la descarga de fondo del embalse. Realizar la toma de datos de la instrumentación de los embalses del sistema norte. Verificar la calidad del agua cruda y el estado del túnel a presión. Realizar análisis físicos químicos del agua cruda, de proceso y tratada que están definidos y tomar decisiones necesarias.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t>
  </si>
  <si>
    <t>Sustanciar, tramitar y practicar pruebas a los procesos asignados por el superior inmediato, para el impulso de los mismos, de acuerdo con los lineamientos señalados oor la normatividad vigente.</t>
  </si>
  <si>
    <t>Elaborar informes periódicos sobre los procesos realizados. Consultar y recopilar las normas emitidas por diferentes organismos del estado y entidades del distrito capital, referentes a investigaciones disciplinarias. Realizar el levantamiento de información. Recaudar las declaraciones y versiones libres, de las pruebas de investigación. Elaborar las notificaciones disciplinarias de los expedientes a su cargo, para cumplir con la normatividad legal vigente. Incorporar al sistema de información disciplinaria de la Alcaldía Mayor de Bogotá, el trámite dado a cada uno de los expedientes que se encuentran a su cargo. Digitalizar los autos de apertura de investigación, indagación, fallo y demás decisiones de carácter interlocutorio. Cumplir con los procedimientos establecidos por la empresa aplicando las medidas de prevención y protección para minimizar la ocurrencia de los riesgos asociados a la labor en cumplimiento de las normas de servicio internas y legislación vigente.</t>
  </si>
  <si>
    <t>Efectuar trabajos relacionados con soldadura electrica autogena y de punto con los equipos estacionarios y portables pare prestar el servicio a las diferentes areas de la Empresa.</t>
  </si>
  <si>
    <t>Ejecutar la soldadura electrica autogena y de punto con los equipos estacionarios y portables de acuerdo con instrucciones recibidas. Interpretar de acuerdo con los parametros tecnicos los planos del taller,  esquemas, despiece, ensemble y montaje. Preparar debidamente los elementos, accesorios y componentes a soldar, observando las normas establecidas segun el lip de material y utilizando los equipos,  maquinaria, herramientas y elementos requeridos segun el caso. Garantizar el buen funcionamiento y estado general de los equipos de soldadura y demas equipos suministrados ejecutando el oportuno mantenimiento de los mismos.</t>
  </si>
  <si>
    <t>Gestionar de manera efectiva las actividades, relacionadas con Ia agenda, atencidn a clientes externos e internos y manejo de documentos para el desarrollo de las responsabilidades del area respectiva.</t>
  </si>
  <si>
    <t>Organizar la agenda del superior inmediato y/o de los funcionarios del area e informar las actividades programadas para el Optima desarrollo de las funciones de la dependencia. Gestionar la correspondencia, actas,  informes y demas documentos requeridos por el  superior inmediato. Proyectar la correspondencia del area de acuerdo con las instrucciones recibidas por el superior inmediato y acorde con las normas tecnicas vigentes para una adecuada gestion del area. Establecer los contactos necesarios para garantizar el desarrollo de las actividades del area. Atender y brindar asesoria a clientes internos y externos para garantizar un efectivo servicio.  Controlar los suministros asignados al area para un manejo eficiente de los recursos. Aplicar la normatividad en  gestion documental para garantizar un efectivo flujo de informacion. Preparar y generar oportunamente los documentos e informes necesarios. Preparar las citas a reuniones con los funcionarios de la Empresa o con los particulares requeridos por el superior inmediato. Mantener actualizado y organizado el archivo de documentos y correspondencia del area.</t>
  </si>
  <si>
    <t>Organizar la agenda del superior inmediato y/o de los funcionarios del area e informar las 
 actividades programadas. Tramitar de la documentación a traves del sistema de gestión documental, Redactar actas, memorandos, oficios y demas documentos que sean requeridos. Propiciar la comunicacion y coordinación oportuna, objetiva y directa al interior del area, entre las diferentes areas y fuera de la empresa. Gestionar y supervisar el suministro y adecuado manejo de los utiles de oficina requeridos por el area. Atender a los clientes internos y externos, con el fin de suministrar Ia información  requerida.</t>
  </si>
  <si>
    <t>Gestionar las solicitudes generadas por los funcionarios y particulares, la coordinacion de las reuniones al superior inmediato y la gestion documental, con el fin de coadyuvar al cumplimiento de las actividades propias de la misma.</t>
  </si>
  <si>
    <t>Custodiar los libros reglamentarios, la expedicion de documentos firmados por la secretaria academica y el rector para mantener actualizadas las normas serialadas por el Ministeria de Educacion Nacional y la Secretaria de Educacion Distrital.</t>
  </si>
  <si>
    <t>Custodiar y mantener actualizados los libros reglamentarios, registros, correspondencia oficial
y demas documentos oficiales. Atender las solicitudes de certificados y constancias de estudios. Verificar los libros reglamentarios del plantel, tales como registro de matriculas, valoraciones,  formularios de inscripcion, recuperaciones, de acuerdo con las instrucciones impartidas por el  rector. Preparar los diplomas, actos de grado, actas generales de graduacion, refrendacion de firmas de la secretaria academica y del rector. Ordenar el archivo academico del colegio, para atender los requerimientos de la comunidad educativa. Generar ante la Secretaria de Educacion Distrital, seccion de escalafon, la protocolizacion anual de profesores. Ordenar el proceso de matricula. Preparar actas de las reuniones del consejo academico y de la comision de evaluacion y   promoción. Participar en actividades de motivation y fortalecimiento del sentido de identidad y pertenencia.</t>
  </si>
  <si>
    <t>Recopilar, almacenar y suministrar la informacion y los datos del archivo que se requieren. Entregar a las diferentes areas la informacion solicitada que repose en el archivo de la dependencia. Organizar el archivo que ingresa y egresa del area. Ordenar los documentos que deben enviarse al archivo de gestion y central. Facilitar la gestion de servicios al cliente interno y externo.</t>
  </si>
  <si>
    <t>Garantizar el  manejo de la  informacion  y documentacion del archivo, para asegurar la actualizacion, conservacion y manejo organizado de los mismos.</t>
  </si>
  <si>
    <t>Organizar la agenda del superior inmediato y/o de los funcionarios del area e informar las
actividades programadas para el optimo desarrollo de las funciones de la dependencia. Coordinar y  digitar la infornnación necesaria para la elaboración de los informes y diligenciamiento de los  registros relacionados con el area, con el fin de asegurar la actualización oportuna de la información. Garantizar el buen manejo y devolucion de la informacion suministrada por otras areas o dependencias de la Empresa. Programar reuniones relacionadas con las actividades inherentes al area para garantizar la efectividad de los procesos. Controlar la existencia y adecuado manejo de los utiles de oficina. Atender en forma oportuna y eficiente a los usuarios y funcionarios de la Empresa. Ingresar los documentos recibidos por el area en el sistema de gestion documental, para facilitar su seguirniento y control.</t>
  </si>
  <si>
    <t>Recibir y organizar los documentos remitidos por las areas de la Empresa con el fin de garantizar la adecuada distribucion de la documentacion asegurando la continuidad de los procesos.</t>
  </si>
  <si>
    <t>Organizar la agenda del superior inmediato y/o de los funcionarios del area e informar las actividades programadas para el desarrollo de las funciones de la dependencia. Recibir, radicar y remitir la correspondencia propia del area e ingresarla en el sistema de gestión documental. Elaborar los documentos que sean requeridos por el area, dentro de los terminos establecidos, para cumplir con lo solicitado por los clientes. Ordenar el archivo de documentos y correspondencia propios del area. Coordinar reuniones de acuerdo con lo requerido por el superior inmediato. Controlar las solicitudes y entrega de los elementos de oficina y papeleria requeridos en el area. Atender a los funcionarios y particulares que requieran tratar temas del area.</t>
  </si>
  <si>
    <t>Tramitar los documentos y correspondencia del area y entes externos con el fin de cumplir los lineamientos establecidos en los procedimientos y en el sistema de gestion documental vigente.</t>
  </si>
  <si>
    <t>Organizar la agenda del superior inmediato y/o de los funcionarios del area e informar las actividades programadas para el óptimo desarrollo de las funciones de la dependencia. Elaborar y remitir los documentos y correspondencias de caracter interno y externo que sean requeridos. Organizar y realizar seguimiento a los documentos propios del area. Identificar y solicitar los utiles de oficina requeridos por el area y controlar su disponibilidad. Orientar y suministrar información a los clientes intemos y externos apoyando el desarrollo y
ejecuten de las actividades del area de desempeño. Generar informes mediante formatos establecidos en el sistema de control de calidad para ser remitidos al superior inmediato.</t>
  </si>
  <si>
    <t>Desarrollar actividades administrativas, complementarias de las tareas propias de los niveles superiores, con el fin de alcanzar los objetivos propuestos teniendo en cuenta la normatividad y el sistema de información documental vigente.</t>
  </si>
  <si>
    <t>Coordinar y supervisar el proyecto educativo institucional, para la ejecucion de los objetivos
propuestos en el horizonte institucional. Preparar la organizacion y ejecucion para la eleccion del gobierno escolar garantizando la  participacion democratica de la comunidad educativa. Preparar el plan  operativo de la  institution y presentarlo al consejo directivo. Ejercer las funciones disciplinarias que le atribuye el manual de convivencia. Presentar la informacion oportuna a los entes de control. Preparar, definir y publicar la resolucion de calendario escolar de cada año electivo y la intensidad horaria. Liderar el consejo academico de su institucion, para orientar el proceso educativo de la institution. Desarrollar actividades de motivacion y fortalecimiento del entido de identidad y pertenencia.  Formular requerimientos a otras areas de la Empresa.</t>
  </si>
  <si>
    <t>Promover y administrar procesos y actividades pedagogicas para dar cumplimiento a la formacion de  los  estudiantes  y  al  proyecto  educativo  institucional (PEI)  y  del  gobierno  escolar, representando   legalmente   al   colegio   ante   las   autoridades   educativas  y  las  demas correspondientes, con el fin de lograr los objetivos propuestos en el horizonte institucional.</t>
  </si>
  <si>
    <t>Pagar las acreencias y obligaciones de la Empresa, previo cumplimiento de los requisitos legales e internamente establecidos, utilizando tecnologías y procedimientos de máxima seguridad y realizando las transacciones bancarias que se requiera para tal fin.</t>
  </si>
  <si>
    <t>Realizar los traslados bancarios conforme las necesidades de liquidez y teniendo en cuenta lo establecido. Controlar los saldos y cupo asignado por la Dirección de Riesgos a los fondos de valores y carteras colectivas de la Empresa. Verificar, autorizar y confirmar el pago de la planilla única de recaudo de parafiscales, nómina, proveedores y lo concerniente a la adquisición de predios que realiza. Efectuar los pagos de las obligaciones económicas de la Empresa, incluido el servicio de la deuda pública, dentro de la debida oportunidad. Proyectar respuesta a los entes de control, proveedores, entidades financieras, entidades gubernamentales, juzgados y/o dependencias de la Empresa. Efectuar la compra de dólares, pago de viáticos, de comisiones en el exterior, pago de proveedores en el exterior u otros hasta por la cuantía estipulada por la Dirección de Tesorería. Realizar arqueos diarios a los cheques y valores bajo su custodia, así como a los entregados para pago a los funcionarios de pagaduría. Coordinar la preparación y entrega de la información manejada por el área. Controlar y realizar seguimiento a las cuentas de giro de la Empresa. Custodiar los valores de la caja fuerte asignada. Proponer al área estrategias y politicas. Intervenir en el proceso de negociación con las diferentes entidades. Designar la entidad financiera con la cual se efectuara el pago de todos los impuestos de la Empresa, previa consulta con el Director de Tesoreria. Realizar operaciones de Portafolio activo y pasivo de la Empresa, con previa autorización del Director de Tesorería. Verificar y cumplir operaciones de portafolio a través del sistema centralizado de valores con el propósito de recibir las inversiones. Estar en permanente contacto con las entidades financieras para mantenerse informado del mercado. Cumplir con los procedimientos establecidos por la empresa aplicando las medidas de prevención y protección.</t>
  </si>
  <si>
    <t>lntervenir en el proceso de planeacion institucional. Atender los casos especiales de los estudiantes que le sean solicitados para el rector, vicerrector, directores de grupo, comision de evaluacion y promocion. Coordinar con  los docentes el manejo de la relacion con los estudiantes. Preparar programas de promocion y prevencion de salud fisica y mental, para una optima calidad de vida de toda la comunidad educativa. Asistir a los programas y actividades desarrolladas en las direcciones de grupo. Analizar los formularios de inscription de los estudiantes uevos para definir la matricula. Desarrollar actividades de motivacion y fortalecimiento del sentido de identidad y   pertenencia, para fortalecer la identidad y compromiso institucional.</t>
  </si>
  <si>
    <t>Promover el proceso de identidad personal, desarrollo integral de la comunidad educativa y social y la identificacion de sus necesidades, para crear un ambiente optima del proceso educativo.</t>
  </si>
  <si>
    <t>Efectuar la operacion de valvulas y accesorios de la red local;  revisar, calibrar y hacer mantenimiento de valvulas reductoras de presion, recorridos de la red local y coordinar las actividades de las personas a su cargo en terreno para Ia prestacion del servicio de acueducto a la ciudadania.</t>
  </si>
  <si>
    <t>Mantener actualizados e interpretar correctamente los planos de la red local. Proponer alternativas de solucion con el objetivo de informar a la central de radio o al  ingeniero sobre las fallas o imprevistos en la operacion. Identificar las valvulas perdidas mediante replanteo de la localizacion, limpieza, aplique, descapote o excavacion del terreno en los sitios respectivos. Verificar que las suspensiones del servicio afecten lo estrictamente necesario en area y tiempo. Efectuar periodicamente el mantenimiento, calibracion y recuperacion de valvulas reductoras de presion, lineas divisoras de presion manornetros. Adelantar investigaciones relacionadas con el estado y funcionamiento de la red. Tomar medidas de presiones, caudales, niveles o similares. Operar el vehiculo  asignado, tomando las medidas necesarias. Ejecutar los movimientos en los accesorios de la red local para la puesta en operacion (desinfeccion, pruebas de presion y recorrido de accesorios) de las nuevas redes locales. Ejecular los cierres, desaglies, y reestablecidas para realizar las reparaciones de la red local cuando se presenten daños. Operar los equipos de bombeo asignados al desagile de las camaras de las estructuras de la red local que esten dentro de los cierres. Informer los resultados obtenidos en terreno para que los ingenieros de coordinacion de valvulas programen el mantenimiento, calibracion y monitoreo periodico de las estaciones 
 reductoras de presion de la red local y se reparen los darios localizados.</t>
  </si>
  <si>
    <t>Efectuar Ia operacion de valvulas y accesorios de Ia red matriz, para Ia prestación del servicio de acueducto a la ciudadania.</t>
  </si>
  <si>
    <t>Efectuar en el sector asignado, las operaciones de cierre y apertura de valvulas para suspender o reestablecer el servicio, mantenimiento o renovacion de componentes, conforme a los procedimientos e instrucciones impartidas por el superior inmediato. Efectuar periodicamente el mantenimiento, calibracion y recuperación de accesorios, estaciones y valvulas reductoras de presion de la red matriz, lineas divisoras de presion, manometros y velar par el adecuado estado de funcionamiento y conservacion de los mismos. Desarrollar las investigaciones relacionadas con el estado y funcionamiento de la red. Realizar los recorridos de redes matrices, lo cual incluye localizacion, limpieza de camaras, operación sistematica de valvulas directas, verificacion del estado del corredor de las lineas y de todos sus accesorios (salidas, ventosas, purges, manholes, entre otros).</t>
  </si>
  <si>
    <t>Operar los equipos pesados de propiedad de la Empresa pare realizar el mantenimiento e inspeccian de tuberias y redes de acueducto y alcantarillado sanitario y pluvial.</t>
  </si>
  <si>
    <t>Inspeccionar diariamente los equipos a operar para comprobar el perfecto estado de funcionamiento de motor, frenos, cerraduras, asi como el adecuado nivel de combustibles, lubricantes, refrigerantes y dernas sistemas y adoptar las precauciones necesarias pare la seguridad del personal, el equipo y/o la carga transportada. Conducir el vehiculo o equipo asignado, segun las Ordenes recibidas, dentro o fuera del sector urbano y siempre por las vias. Controlar y/o suministrar en forma adecuada y en el momento que sea necesario los combustibles, lubricantes, refrigerantes y demas elementos requeridos para el correcto funcionamiento de los equipos. Instalar y operar los equipos para efectuar los trabajos que le sean asignados. Efectuar los trabajos de limpieza, mantenimiento y rehabilitacion de los sistemas de acueducto de la ciudad.  Interpreter y cumplir las seriales, normas y demas medios colocados en el lugar donde labore y/o en las vias que transite. Informar al superior y a equipo automotriz sabre cualquier anomalia a inconvenientes en el funcionamiento del equipo. Inspeccionar la distribucion de carga del equipo o vehiculo a operar Llevar y mantener  registros actualizados de las revisiones, cambios de lubricantes, sincronizaciones y reparaciones efectuadas en los equipos a su cargo, asi como de las ordenes de entrega de aceites, combustibles, grasas y demas requeridos para el adecuado mantenimiento de los equipos. Informar al superior inmediato sobre el desarrollo de los trabajos encomendados.</t>
  </si>
  <si>
    <t>Instalar en el sitio indicado los equipos necesarios. Inspeccionar y revisar las partes generales de los equipos a operar. Sunninistrar en el momento que sea necesario los combustibles, lubricantes, refrigerantes y  demas elementos requeridos. Interpretar y cumplir las señales, normas y demas medios colocados en el lugar donde labore o en las vias que transite. Llevar y mantener registros actualizados de las revisiones, cambios de lubricantes, sincronizaciones y reparaciones efectuadas en los equipos a su cargo, asi como de las Ordenes de entrega de aceites, combustibles, grasas y demas requeridos. Mantener en servicio, presentacion y aseo las herramientas y equipos. Informar permanentemente a su superior inmediato sobre el desarrollo de las actividades, con el objetivo de reportar los inconvenientes encontrados en cada una de ellas.</t>
  </si>
  <si>
    <t>Responder por la operacion de los equipos necesarios en los sitios donde sean requeridos, siguiendo las instrucciones impartidas, para realizar el mantenimiento e inspection de tuberias y redes de alcantarillado sanitario y pluvial.</t>
  </si>
  <si>
    <t>Garantizar el cumplimiento de los servicios odontologicos pactados con las companias prestadoras de los planes adicionales de salud, para que presten los servicios acordes a las necesidades e inconvenientes de los usuarios.</t>
  </si>
  <si>
    <t>Realizar seguimiento y control sobre el cumplimiento de los servicios odontologicos pactados
contractualmente con las companias prestadoras de los planes adicionales de salud. Recibir y tramitar las quejas, reclamos y sugerencias sobre los servicios odontologicos prestados por las companias prestadoras de los planes adicionales de salud. Desarrollar y controlar indicadores sobre los servicios odontologicos recibidos  por los trabajadores, pensionados y beneficiarios a traves de los planes adicionales de salud. Analizar y discutir los informes de gestion presentados por las companias prestadoras de los planes adicionales de salud. Validar la  informacion sobre utilizacion de servicios odontologicos.</t>
  </si>
  <si>
    <t>Realizar en coordinacion con los profesionales del area, actividades que permitan establecer un estilo de vida saludable. Participar en el sub-programa de medicina preventiva y del trabajo de salud ocupacional en la  Empresa. Realizar auditorias y participar en las interventorias a los contratos del area. Ejecutar planes de intervencion de acuerdo con el diagnostico de salud y de conformidad con las disposiciones generadas. Ejercer las actividades del sistema de atencion de emergencias. Ejecutar los programas de vigilancia epidemiologica. Participar en el proceso de reincorporacion laboral. Realizar visitas medicas domiciliarias a los usuarios que asi lo requieran. Planear el programa de ejecucion de los servicios, con base en los requerimientos de las areas receptoras. Validar la informacion sobre utilizacion de servicios, reportada par las compañias contratadas. Asistir a los funcionarios de la Empresa cuando al interior de sus instalaciones presenten algun   evento agudo de salud. Participar y desarrollar actividades que promuevan la salud y prevengan las enfermedades en los trabajadores y estudiantes del Colegio Ramon B. Jimeno.</t>
  </si>
  <si>
    <t>Desarrollar las actividades contempladas en el programa de salud ocupacional de la Empresa con el fin de promover la salud integral de los trabajadores.</t>
  </si>
  <si>
    <t>Ejecutar las acciones de cuidado y vigilancia para proteger las zonas de reserva y predios de propiedad de la Empresa que le sean asignados.</t>
  </si>
  <si>
    <t>Realizar el mantenimiento locativo (pintura, poda, limpieza) de los lugares que se le asignen. Vigilar las fuentes hidrograficas de la zona. Guiar las visitas programadas a los predios, informando sobre las precauciones y
recomendaciones que se tienen establecidas para los visitantes. Cuidar los semovientes de la Empresa, suministrandoles la comida de los pastoreos o en su defecto solicitarla a la Empresa. Retirar de las zonas protegidas asignadas los semovientes de propiedad de particulares. Controlar la salida de materiales y recursos que hayan sido autorizados por la Empresa. Informar, verificar y atender de inmediato la existencia de los incendios forestales. Solicitar al superior inmediato los materiales y elementos necesarios pare realizar trabajos de mantenimiento y conservacion.</t>
  </si>
  <si>
    <t>Efectuar la localizacion y reparacion de los daños en las redes de acueducto, accesorios, acometidas,  reparar  las  valvulas  necesarias  y demas  actividades complementarias  para adelantar los trabajos, con el fin de reestablecer el suministro del servicio a la ciudadania.</t>
  </si>
  <si>
    <t>Cambiar y reparar accesorios de las valvulas y tuberias con el fin de adelantar los trabajos de mantenimiento. Ejecutar las excavaciones para localizar los danos que se presenten en las redes locales de  acueducto, operando equipos tales coma sistemas de bombeo, entre otros. Proteger las superficies expuestas por las excavaciones mediante sistemas de proteccion de superficies. Verificar el tipo de materiales necesarios. Descubrir y localizar daños en la red local, retirar los recubrimientos de las tuberias come morteros, anclajes o de cualquier tipo.</t>
  </si>
  <si>
    <t>Cambiar y/o reparar accesorios de las valvulas y tuberias con el fin de adelantar los trabajos de mantenimiento pare reestablecer el suministro de agua al sector afectado. Ejecutar los trabajos e informar oportunamente sobre los inconvenientes encontrados al superior inmediato. Realizar la reparacion de escapes en la cajilla unitaria de las acometidas domiciliarias, de acuerdo con lo programado por el area. Colaborar en descubrir y localizar daños en red local, manualmente o con equipo, retirar los recubrirnientos de las tuberias como morteros, anclajes o de cualquier tipo. Reportar la informacion en los formatos establecidos.</t>
  </si>
  <si>
    <t>Efectuar  las excavaciones necesarias  para descubrir y localizar darios en  las redes de acueducto, accesorios y acometidas, utilizando para ello equipos de herramienta cotidiana tales como pales, picas, barras y almagenas y equipos de bombeo, para dar curnplimiento a la labor requerida.</t>
  </si>
  <si>
    <t>Programar, desarrollar y evaluar las actividades del area respectiva en el plan de estudio, proyecto pedagogico y actividades complementarias. Analizar los resultados de la evaluacion academica definida en el consejo academico aplicando las estrategias metodologicas a que de lugar. Realizar informes de rendimiento de los estudiantes a su cargo, al termino de cada uno de los periodos. Asistir a los comites en los que sea requerido y asumir la responsabilidad en los organos de gobierno escolar donde haya sido designado elegido. Realizar actividades de motivatcon y fortalecimiento del sentido de identidad y pertenencia. Realizar el manejo convivencial de los estudiantes en todas las actividades dentro y fuera del colegio.</t>
  </si>
  <si>
    <t>Promover el proceso de formacion de los estudiantes dentro del memo del proyecto educativo institucional y la Empresa, para el logro de los objetivos propuestos en el horizonte institucional.</t>
  </si>
  <si>
    <t>Efectuar el transporte de personal y/o elementos, hacia los sitios donde se van a realizar las labores de mantenimiento. Inspeccionar el vehiculo que se le asigne. Inspeccionar el peso y distribución de la carga en el vehiculo. Operar los vehiculos segun las ordenes recibidas, dentro o fuera del sector urbano. Suministrar los combustibles, lubricantes, sincronizaciones y reparaciones necesarios al vehiculo. Informar al superior inmediato sobre el desarrollo de los trabajos encomendados, asl como de los inconvenientes o dificultades en la ejecución de los mismos. Contribuir en el desarrollo de labores logisticas relacionadas con los procesos y funciones del area respectiva.</t>
  </si>
  <si>
    <t>Responder por la operacion, funcionamiento y mantenimiento de los vehiculos tales como: vehiculos, volquetas, carrotanques, camiones, furgones y similares, para cumplir con el trasporte de personal o de elementos del area siguiendo las instrucciones precisas que le sean proporcionadas.</t>
  </si>
  <si>
    <t>Vigilar las dependencies, predios, materiales y equipos de la Empresa con el fin de preservar y conservar los bienes de Ia misma.</t>
  </si>
  <si>
    <t>Vigilar las dependencias de la Empresa tales como edificios, plantas, oficinas, predios, estaciones, y depositos, haciendo los recorridos establecidos y de acuerdo con Ia periodicidad programada. Supervisar y registrar la entrada y salida de vehiculos a las instalaciones de la Empresa. Controlar Ia entrada o salida de funcionarios de la Empresa y de personas extranas o ajenas a la misma. Controlar que la salida de maquinas, herramientas, paquetes, materiales, y otros elementos este debidamente autorizada per escrito, en caso contrario retenerlos  o informar a su superior inmediato de acuerdo a las normas establecidas. Orientar a las personas que soliciten información sobre oficinas, funcionarios y servicios de la Empresa.</t>
  </si>
  <si>
    <t>Efectuar la vigilancia de la planta fisica y de los bienes encontrados en la misma, para garantizar la proteccian de los recursos de la Empresa.</t>
  </si>
  <si>
    <t>Orientar a las personas que soliciten información sobre oficinas, funcionarios y servicios prestados por la Empresa. Realizar el control de la entrada y salida de funcionarios de la Empresa y de visitantes en las instalaciones de la misma. Verificar que los sistemas de control de personal implementados per el contratista, esten en buen funcionanrtiento, actualizados y que los informes correspondan a la realidad de la prestación del servicio.</t>
  </si>
  <si>
    <t>Recibir y atender las necesidades de informacion de la comunidad educativa, mediante la provision de material bibliografico para el cumplimiento de la programacion de las actividades academicas.</t>
  </si>
  <si>
    <t>Suministrar el material bibliografico y atender las consultas de la comunidad educativa cuando este lo requiera. Archivar, rotular y codificar el material bibliografico. Preparar el plan operativo de la biblioteca y el proyecto de reglamento interno. Actualizar el registro de utilizacion del servicio y el control de los prestamos realizados. Actualizar la base de datos que contenga la informacion del material bibliografico. Aplicar mecanismos de motivacion y fortalecimiento del sentido de identidad y pertenencia en   las actividades que realize.</t>
  </si>
  <si>
    <t>Mantener actualizada la documentacion  funcional  de los procesos impactados, realizando ajustes a la herramienta y/o nuevas versiones, con el fin de conserver el soporte tecnico documentado de los nuevos desarrollos.</t>
  </si>
  <si>
    <t>Actualizar la documentacion de los procesos impactados per las herramientas informaticas. Elaborar la documentacion funcional que surja para ajustes o nuevos desarrollos integrados al sistema. Informar a los funcionarios del area los cambios en la documentacion funcional del sistema. Realizar un muestreo sobre los diferentes tipos de documentacion funcional para hacer seguimiento a la calidad de la informacion y determinar el estado de actualizacion de la misma. Realizar seguimiento de los desarrollos Ilevados a cabo, segun requerimientos y necesidades de las areas.</t>
  </si>
  <si>
    <t>Auxiliar técnico salud ocupacional 40</t>
  </si>
  <si>
    <t>Auxiliar técnico zonas 40</t>
  </si>
  <si>
    <t>Realizar actividades operativas y de archivo documental relacionadas con los planes adicionales de salud, Programa de Salud Ocupacional y Subprograma de Medicina Preventiva y del Trabajo, con el fin de cumlir con los procedimientos del área prestar un servicio oportuno efectivo a los pacientes.</t>
  </si>
  <si>
    <t>Realizar la búsqueda y actualización de las historias clínicas de los empleados. Actualizar las bases de datos de información de los empleados. Realizar visitas domiciliarias en coordinación con los médicos, a pacientes en estado crónico o terminal. Asignar las evaluaciones médicas ocupacionales a los trabajadores de la Empresa. Colaborar en las diferentes actividades del programa de primeros auxilios en cuanto a la atención de eventos, logística, suministros y reparación de botiquines. Fomentar junto con el equipo de trabajo del área, las actividades que generen actitudes de prevención y auto cuidado, con respecto a seguridad industrial y salud ocupacional. Resolver inquietudes relacionadas con la prestación de los servicios a los trabajadores, pensionados y beneficiarios de los planes adicionales de salud, con el fin de satisfacer sus necesidades. Participar en el desarrollo de las actividades del programa de salud ocupacional. Cumplir con los procedimientos establecidos por la empresa aplicando las medidas de prevención y protección para minimizar la ocurrencia de los riesgos asociados a la labor en cumplimiento de las normas de servicio internas y legislación vigente.</t>
  </si>
  <si>
    <t>Asistir a reuniones y eventos de gestion social que le sean asignados. Brindar apoyo logistico requerido por el superior inmediato para Ia organization y ejecucion. Realizar capacitation a las comunidades de la zona asignada, relacionada con los programas de extension social de la Empresa. Consolidar la informacion relacionada con los programas de extension social, las actividades de seguimiento al operador comercial, las actividades desarrolladas con la comunidad. Efectuar las actividades para el cumplimiento del plan de gestion social en obras en los proyectos asignados. Realizar informes de gestion requeridos por el superior inmediato.</t>
  </si>
  <si>
    <t>Realizar las actividades encomendadas por su superior inmediato relacionadas con programas de extension social, asuntos comerciales, operativos y de obras, con el fin de apoyar la implementacien de la Politica Social de la Empresa.</t>
  </si>
  <si>
    <t>Auxiliar operativo 42</t>
  </si>
  <si>
    <t>Realizar las labores operativas y de apoyo que se requieran en la recolección de información hidrometeorológica, efectuar el mantenimiento de estaciones hidrometeorológica, y en la realización de aforos con el propósito de contribuir en el operación y mantenimiento de la red hidrometeorológica
de la EAAB.</t>
  </si>
  <si>
    <t>Operar los equipos para la realización de aforos en los ríos localizados en el área de aprovechamiento hidrológico de la Empresa, y en los canales de aguas lluvias y residuales de alcantarillado, de acuerdo con las instrucciones del aforador del área. Realizar el mantenimiento y limpieza de los aparatos y equipos involucrados en la realización de aforos. Revisar el funcionamiento de las estaciones hidrometeorológicas, sus instalaciones y complementarios. Realizar el mantenimiento físico a las estaciones hidrometeorológicas incluyendo labores como poda de pasto, pintura de estaciones, y remoción de sedimentos en Iimnígrafos. Interactuar directamente en las fuentes para la realización de aforos según la exigencia del mismo. Tomar muestras de aguas en los diferentes ríos y canales, tanto de aguas crudas como residuales. Retirar una vez concluido el aforo, los instrumentos registradores portátiles para entregar al superior inmediato respectivo las cartas y películas que muestren los resultados obtenidos. Aplicar, mantener y mejorar cada una de los sistemas de gestión de calidad de las áreas de la empresa. Cumplir con los procedimientos establecidos por la empresa aplicando las medidas de prevenció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 conforme a las normas y reglamentos establecidos por la Empresa y las autoridades pertinentes.</t>
  </si>
  <si>
    <t>Realizar actividades logisticas en las obras de reconstruction, mantenimiento preventivo y correctivo de Ia red de acueducto, para evitar inconvenientes que afecten a Ia ciudadania</t>
  </si>
  <si>
    <t>Organizar los recorridos conforme a la programación establecida por el superior inmediato. Brindar la asistencia tecnica y logistica requerida por las comisiones de mantenimiento de la zona asignada y verificar que los trabajos se ejecuten conforme a las tacnicas establecidas. Informar al superior  inmediato sobre el desarrollo de los trabajos encomendados, los inconvenientes o dificultades en la ejecución de los mismos. lnterpretar los planos de la red como guia para localizar los darios, efectuar las operaciones de los accesorios de la red o pedir el apoyo tecnico necesario para darle solution a los daños. Coordinar los trabajos realizados por el personal de nivel inferior que forma parte de Ia comision en el mantenimiento de redes matrices y menores. Ejecutar el mantenimiento de los vehiculos tales como: camiones, volquetas, furgones y similares. Operar el vehiculo asignado, tomando las medidas necesarias, para   su correcto funcionamiento y conservacion, conforme a las normas y reglamentos establecidos por la Empresa y las autoridades de transito.</t>
  </si>
  <si>
    <t>Preparar el material y ejecutar las labores necesarias con el objetivo de dar cumplirniento de las actividades de la comision de topografia.</t>
  </si>
  <si>
    <t>Preparar y transporter el material, elementos y herramientas necesarios. Ejecutar las actividades en terreno centrando y nivelando los instrumentos de topografia y equipos de reflexion. Ejecutar las actividades en terreno,  abriendo troches, preparando mezcla y fundiendo mohones, de acuerdo con las instrucciones recibidas. Realizar inspeccion a los pozos de aguas negras, Iluvias, rios, canos y quebradas. Informer al topografo sobre las actividades desarrolladas.</t>
  </si>
  <si>
    <t>Dar soporte en Ia elaboración de registros e informes y en la ejecución de actividades del area con el fin de contribuir al curnplimiento de los objetivos establecidos por la misma.</t>
  </si>
  <si>
    <t>Asegurar Ia actualización del sistema de informe empresarial y generar los informes que
le sean solicitados. Elaborar documentos e informes necesarios, en coordinación con el equipo de trabajo y/o superior inmediato. Organizar y actualizar archivos y registros a su cargo, de acuerdo con el sistema de gestión documental y llevando el control respectivo. Brindar información oportuna, eficiente y concreta, a los usuarios. Orientar la adecuada disposición y uso de los recursos asignados a la dependencia. Responder por la custodia del archivo, bases de datos y correspondencia a su cargo.</t>
  </si>
  <si>
    <t>Desarrollar labores asistenciales relacionadas con los procesos y actividades inherentes al area conforme a los lineamientos establecidos para su adecuado funcionamiento.</t>
  </si>
  <si>
    <t>Responder por la información, informes y documentos en general que hacen parte del archivo del area de acuerdo a los procedimientos y la normatividad sabre el manejo de archivo. Preparar, en coordinación  con  el  equipo  de  trabajo  y/o  superior  inmediato, las presentaciones, cuadros, fichas tacnicas y documentos en general, relacionadas con los procedimientos del area. Atender a los usuarios en lo relacionado con la entrega y recibo de documentos y en el suministro de información pertinente a los procesos del area teniendo en cuenta las directrices del superior inmediato. Coordinar con el superior inmediato la disponibilidad de los recursos y equipos asignados al  area.</t>
  </si>
  <si>
    <t>Llevar el registro y control de la información del area y asegurar la realización de las actividades de soporte administrativo y tecnico mediante los procedimientos establecidos por el area.</t>
  </si>
  <si>
    <t>Organizar la información, alimentar las bases de datos y participar de su sistematizacion cuando esto sea requerido. Digitar la informacion para la elaboración de los informes y diligenciamiento de los formatos  relacionados con el area. Entregar a las diferentes areas y entidades externas Ia informacion solicitada que repose en el archivo del area, con previa autorizacion del superior inmediato. Elaborar documentos e informes que se manejen en el area. Atender en forma eficiente al usuario, para la entrega y recibo de documentos asi como el suministro de la informacion, teniendo en cuenta los procedimientos definidos para tal fin. Adelantar las gestiones necesarias para garantizar la provision de insumos, equipos y materiales requeridos para el funcionamiento del area.</t>
  </si>
  <si>
    <t>Instalar, revisar, reparar o cambiar elementos de reposicion de mantenimient. Tomar las medidas, hacer trazos necesarios y pasar los niveles. Realizar el mezclado de materiales y vaciado de concreto, necesarios para las  construcciones o reparaciones de las obras adelantadas por la zona. Hacer excavaciones, movilizar tuberias y accesorios pare efectuar empates, prolongaciones y renovaciones en las redes de la Empresa de acuerdo a las instrucciones impartidas por su superior inmediato. Mantener en estado de servicio y funcionamiento los equipos,  herramientas y demas elementos que se le confien, para desempeñar sus funciones y ademas responder por los daños o desperfectos distintos al desgaste natural. Informar a su superior inmediato sobre el desarrollo de sus funciones, con el objetivo de reporter los inconvenientes que se le presenten. Operar el vehiculo asignado, tomando las medidas necesarias, para su correcto funcionamiento y conservacion, conforme a las normas y reglamentos establecidos por Ia Empresa y las autoridades de transito.</t>
  </si>
  <si>
    <t>Ejecutar labores de mantenimiento en terreno, con el objetivo de reparar elementos de la red de acueducto o alcantarillado.</t>
  </si>
  <si>
    <t>orden de prestacion de servicios</t>
  </si>
  <si>
    <t>Accidente de Tránsito</t>
  </si>
  <si>
    <t>locativo (2)</t>
  </si>
  <si>
    <t>inmersión ( lluvias, crecientes de rios y quebradas, caidas desde tarabitas, puentes y medios de trasnporte)</t>
  </si>
  <si>
    <t>contusiones, laseraciones, afectaciones del sistema respiratorio</t>
  </si>
  <si>
    <t>muerte</t>
  </si>
  <si>
    <t>capacitación en salvamento acuatico y primer respondiente</t>
  </si>
  <si>
    <t>coordinar la prestacion del servixio de acueducto y alcantarillado con el fin de lograr los onjetivos y metas institucionales relacionadas con la satisfaccion de los clientes.</t>
  </si>
  <si>
    <t>1. dirigir las actividades de mantenimiento y operación de los sistemas de redes secundarias y locales de acueducto y alcantarillado 2. designar las interventorias de los contratos, proyectos y supervision de obras para hacer el seguimiento del gestor de la zona 3.diseñar los planes de mantenimiento y operacion de avcueducto y alcantarillado 4. operar y mantener la sectorizacion hidraulica de l zona 5. planear el presupuesto anual de gastos e inversiones en la direccion 6. identificar y evaluar las necesidades de servicios compartidos con el fin de solicitar oportunamente servicios e insumos 7. presentar informes sobre la gestion administrativa de la direccion a su cargo 8. realizar reuniones periodicas con el personal para hacer un seguimiento a las labores administrativas de la direccion de acueducto y alcantarillado e la zona 9. controlar lor recursos asignados a la direccion para planear la adecuada disposicion y uso de los mismos 10. las demas que les sean asignadas por el superior inmediato de acuerdo con la naturaleza del cargo.</t>
  </si>
  <si>
    <t>SI</t>
  </si>
  <si>
    <t>Campañas de aseo de manos cumpliendo protocolos de una adecuada limpieza y desinfección de manera constante.</t>
  </si>
  <si>
    <t>ELEMENTOS DE PROTECCIÓN PERSONAL DE ACUERDO AL MANUAL DE E.P.P. DE LA EMPRESA</t>
  </si>
  <si>
    <t>Suministro de bloqueador teniendo en cuenta el tiempo de exposición</t>
  </si>
  <si>
    <t>Continuar con el desarrollo del programa de riesgo psicosocial con el fin de retroalimentar acerca del y manejo de estrés, así como factores internos y externos que desarrollen a mayor nivel este riesgo.</t>
  </si>
  <si>
    <t>Practica de pausas activas de manera frecuente para activación de sistema musculo esqueletico</t>
  </si>
  <si>
    <t>Fortalecer y Socializar el Programa de Seguridad Vial establecido</t>
  </si>
  <si>
    <t>Implementar programa de orden y aseo 5 S ,jornadas de orden y aseo y  reciclaje</t>
  </si>
  <si>
    <t>implementar talleres de reconocimiento defensivo, retroalimentar a los funcionarios sobre los procedimientos de seguridad para casos en los cuales se puedan presentar eventos por la atencion a publico.</t>
  </si>
  <si>
    <t>Ubicación de equipos portátiles de extinción de incendios cerca al área que garanticen una oportuna atención ante un evento por fuego incipiente.</t>
  </si>
  <si>
    <t>Inspeccionar todos los elementos de emergencia para la atención de la contingencia</t>
  </si>
  <si>
    <t>NOMBRE CENTRO DE TRABAJO Y/O PROCESO: DIRECCIÓN SERVICIO ACUEDUCTO Y ALCANTARILLADO ZONA 5</t>
  </si>
  <si>
    <t>CENTRO DE TRABAJO Y/O PROCESO: GERENCIA ZONA 5</t>
  </si>
  <si>
    <t>DIRECCIÓN SERVICIO ACUEDUCTO Y ALCANTARILLADO ZONA 5</t>
  </si>
  <si>
    <t>ECO</t>
  </si>
  <si>
    <t>Se  recomienda  realizar  mantenimiento  preventivo a  los  centros de computo,Ajustar  puestos de  trabajo de  acuerdo con los  requerimientos  minimos estandarizados.</t>
  </si>
  <si>
    <t>inspeccionar todos los elementos de emergencia para la atención de la contingencia</t>
  </si>
  <si>
    <t>Coordinar y liderar los diferentes procesos contractuales y proyectos de redes de infraestructura de acueducto y alcantarillado, con el objetivo de certificar las obras de desarrolladas por la empresa y entidades del sector que intervienen en los convenios interadministrativos con el objetivo de desarrollar proyectos que hagan viable la gestión de la empresa y la satisfacción de las necesidades de los usuarios externos e internos.</t>
  </si>
  <si>
    <t xml:space="preserve">Coordinar y supervisar las obras de acueducto y alcantarillado programadas y ejecutadas por el instituto del desarrollo urbano. Asistir periódicamente al comité operativo de obras de infraestructura de servicio publico del distrito capital y de las empresas de servicios públicos. Coordinar conjuntamente con el departamento administrativo del medio ambiente, los requerimientos ambientales de los proyectos de área respectiva. Revisar y validar los planes record de obra , diseños, actas de recibo y cruces de cuentas de las obras realizadas por la empresa y el instituto de desarrollo urbano por causa de daños a la infraestructura de la misma. Revisar y aprobar programaciones de solicitudes de cierres de servicio para cumplir con las políticas de atención. Atender los requerimientos relacionados con los contratos de terceros y entidades del distrito. Coordinar las actividades técnicas y administrativas relacionadas con las redes del acueducto y alcantarillado en los proyectos que adelanta por el instituto de desarrollo urbano , Realizar el seguimiento a los planes de manejo de transito (PMT) licencias de excavación y otros requeridos para intervenciones en espacio publico. </t>
  </si>
  <si>
    <t>Garantizar Ia veracidad y oportunidad de Ia informacion tecnica y los diseños necesarios en el desarrollo de los proyectos de inversion, dando cumplimiento a los objetivos del area.</t>
  </si>
  <si>
    <t xml:space="preserve">1.  Efectuar la revision de los records de acueducto o alcantarillado y diseno de empates e investigar Ia informacion necesaria, pare efectuar el diseño de Ia conexion de las nuevas redes a las existentes, 2.  Ejecutar las actividades necesarias que determinen la legalidad y cumplimiento de las  normas tecnicas de diseño y construccion exigidas por la Empresa. 3.  Fijar las especificaciones y datos tecnicos, para la elaboracion de los proyectos de red de   acueducto a alcantarillado y la definicion de rondas o areas de proteccion y cuerpos de agua. 4.  Responder por el envio de la informacion tecnica, cartografica y el catastro de usuarios, para mantener actualizado el sistema de informacion geografico unificado empresarial (SIGUE). 5.  Elaborar  reportes  y verificar Ia  documentation  de  daños,  avisos  y actividades  de mantenimiento correctivo y preventivo. 
</t>
  </si>
  <si>
    <t>Se  recomienda realizar  programa  preventivo  de  fumigacion, Implementar  el uso de  gel  antibacterial</t>
  </si>
  <si>
    <t>evitar que los gases y vapores producidos en los analisis no llegue a las oficnas y areas en las  que el personal no debe tener contacto de ningun tipo con estos agentes</t>
  </si>
  <si>
    <t>Implementar  programa de ergonomía que incluya posturas adecuadas en el puesto de trabajo,  ejercicios de distencionamiento y fortalecimiento muscular,Desarrollar charlas con especialistas en ergonomía, a fin de que enseñen a los trabajadores ejercicios y buenas practicas de higiene postural.</t>
  </si>
  <si>
    <t>Contar con el certificado, actualización y reentrenamiento para trabajo en alturas.</t>
  </si>
  <si>
    <t>Generar los reportes correspondientes para alimentar los indicadores y estadisticas del area,   y elaborar y mantener la documentacion relacionada con las actividades efectuadas por la misma.</t>
  </si>
  <si>
    <t xml:space="preserve">1.  Realizar visitas tecnicas, de acuerdo a los lineamientos fijados por el superior inmediato,2  Elaborar las estadisticas de avance de actividades de los estudios y proyectos del area, 3.  Recolectar la informacion de estudios y conceptos tecnicos solicitados por las areas, segun las necesidades, 4. Manejar y actualizar las diferentes bases de datos donde se registra la informacion tecnica del area,5.  Ingresar y cerrar debidamente las solicitudes propias del area al sistema, 6.  Realizar modelaciones, analisis y mediciones que sean requeridas por el area, a traves del   sistema de informacion geografico unificado de la empresa (SIGUE),7. Actualizar los archivos de documentos tecnicos relacionados y suministrar al superior inmediato y demas personas interesadas y autorizadas, la informaciOn solicitada,8.  Revisar y/o corregir los informes de seguimiento de los diferentes contratos a cargo del area.
</t>
  </si>
  <si>
    <t>dar soporte en la elaboracion de registros y de informes y en la ejcucion de la labor del area.</t>
  </si>
  <si>
    <t>desarrollar actividades administrativas, complementaria de las tareas propias de los niveles superiores.</t>
  </si>
  <si>
    <t>ELABORACIÓN                                            ACTUALIZACIÓN                                               FECHA:  25 MAYO 2017</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</si>
</sst>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theme="1"/>
      <name val="Calibri"/>
      <family val="2"/>
      <scheme val="minor"/>
    </font>
    <font>
      <sz val="10"/>
      <color theme="1"/>
      <name val="Arial"/>
      <family val="2"/>
    </font>
    <font>
      <b/>
      <sz val="10"/>
      <name val="Arial"/>
      <family val="2"/>
    </font>
    <font>
      <sz val="10"/>
      <name val="Arial"/>
      <family val="2"/>
    </font>
    <font>
      <sz val="8"/>
      <color theme="1"/>
      <name val="Calibri"/>
      <family val="2"/>
      <scheme val="minor"/>
    </font>
    <font>
      <sz val="8"/>
      <color theme="1"/>
      <name val="Trebuchet MS"/>
      <family val="2"/>
    </font>
    <font>
      <b/>
      <sz val="14"/>
      <name val="Arial"/>
      <family val="2"/>
    </font>
    <font>
      <b/>
      <sz val="9"/>
      <name val="Aharoni"/>
      <charset val="177"/>
    </font>
    <font>
      <sz val="10"/>
      <color indexed="8"/>
      <name val="Arial"/>
      <family val="2"/>
    </font>
    <font>
      <sz val="11"/>
      <color indexed="8"/>
      <name val="Calibri"/>
      <family val="2"/>
    </font>
    <font>
      <b/>
      <sz val="12"/>
      <color theme="1"/>
      <name val="Calibri"/>
      <family val="2"/>
      <scheme val="minor"/>
    </font>
  </fonts>
  <fills count="9">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FFC000"/>
        <bgColor indexed="64"/>
      </patternFill>
    </fill>
    <fill>
      <patternFill patternType="solid">
        <fgColor indexed="22"/>
        <bgColor indexed="0"/>
      </patternFill>
    </fill>
    <fill>
      <patternFill patternType="solid">
        <fgColor theme="4" tint="0.39997558519241921"/>
        <bgColor indexed="64"/>
      </patternFill>
    </fill>
  </fills>
  <borders count="28">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diagonal/>
    </border>
  </borders>
  <cellStyleXfs count="10">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cellStyleXfs>
  <cellXfs count="120">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vertical="center" wrapText="1"/>
    </xf>
    <xf numFmtId="0" fontId="2" fillId="0" borderId="0" xfId="0" applyFont="1" applyAlignment="1">
      <alignment vertical="center"/>
    </xf>
    <xf numFmtId="0" fontId="3" fillId="0" borderId="0" xfId="0" applyFont="1" applyAlignment="1">
      <alignment vertical="center"/>
    </xf>
    <xf numFmtId="0" fontId="3" fillId="0" borderId="0" xfId="0" applyFont="1" applyBorder="1" applyAlignment="1">
      <alignment horizontal="center" vertical="center" wrapText="1"/>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2" fillId="0" borderId="0" xfId="0" applyFont="1" applyBorder="1" applyAlignment="1">
      <alignment vertical="center" wrapText="1"/>
    </xf>
    <xf numFmtId="0" fontId="1" fillId="0" borderId="0" xfId="0" applyFont="1" applyBorder="1" applyAlignment="1">
      <alignment vertical="center"/>
    </xf>
    <xf numFmtId="0" fontId="1" fillId="0" borderId="2" xfId="0" applyFont="1" applyBorder="1" applyAlignment="1">
      <alignment vertical="center"/>
    </xf>
    <xf numFmtId="0" fontId="1" fillId="3" borderId="0" xfId="0" applyFont="1" applyFill="1" applyBorder="1" applyAlignment="1">
      <alignment vertical="center"/>
    </xf>
    <xf numFmtId="0" fontId="1" fillId="0" borderId="3" xfId="0" applyFont="1" applyBorder="1" applyAlignment="1">
      <alignment vertical="center"/>
    </xf>
    <xf numFmtId="0" fontId="2" fillId="0" borderId="0" xfId="0" applyFont="1" applyBorder="1" applyAlignment="1">
      <alignment horizontal="left" vertical="center"/>
    </xf>
    <xf numFmtId="0" fontId="1" fillId="4" borderId="15" xfId="0" applyFont="1" applyFill="1" applyBorder="1" applyAlignment="1">
      <alignment vertical="center" wrapText="1"/>
    </xf>
    <xf numFmtId="0" fontId="3" fillId="4" borderId="15" xfId="0" applyFont="1" applyFill="1" applyBorder="1" applyAlignment="1">
      <alignment horizontal="center" vertical="center" wrapText="1"/>
    </xf>
    <xf numFmtId="0" fontId="4" fillId="4" borderId="15" xfId="0" applyFont="1" applyFill="1" applyBorder="1" applyAlignment="1">
      <alignment horizontal="center" vertical="center"/>
    </xf>
    <xf numFmtId="0" fontId="3" fillId="4" borderId="15" xfId="0" applyFont="1" applyFill="1" applyBorder="1" applyAlignment="1">
      <alignment horizontal="justify" vertical="center" wrapText="1"/>
    </xf>
    <xf numFmtId="0" fontId="2" fillId="2" borderId="4" xfId="0" applyFont="1" applyFill="1" applyBorder="1" applyAlignment="1" applyProtection="1">
      <alignment horizontal="center" vertical="center" wrapText="1"/>
      <protection locked="0"/>
    </xf>
    <xf numFmtId="0" fontId="1" fillId="4" borderId="18" xfId="0" applyFont="1" applyFill="1" applyBorder="1" applyAlignment="1">
      <alignment vertical="center" wrapText="1"/>
    </xf>
    <xf numFmtId="0" fontId="1" fillId="4" borderId="18" xfId="0" applyFont="1" applyFill="1" applyBorder="1" applyAlignment="1">
      <alignment horizontal="center" vertical="center" wrapText="1"/>
    </xf>
    <xf numFmtId="0" fontId="0" fillId="4" borderId="18" xfId="0" applyFill="1" applyBorder="1" applyAlignment="1">
      <alignment horizontal="center" vertical="center" wrapText="1"/>
    </xf>
    <xf numFmtId="0" fontId="3" fillId="4" borderId="18" xfId="0" applyFont="1" applyFill="1" applyBorder="1" applyAlignment="1">
      <alignment horizontal="center" vertical="center" wrapText="1"/>
    </xf>
    <xf numFmtId="0" fontId="4" fillId="4" borderId="18" xfId="0" applyFont="1" applyFill="1" applyBorder="1" applyAlignment="1">
      <alignment horizontal="center" vertical="center"/>
    </xf>
    <xf numFmtId="0" fontId="3" fillId="4" borderId="18" xfId="0" applyFont="1" applyFill="1" applyBorder="1" applyAlignment="1">
      <alignment horizontal="justify" vertical="center" wrapText="1"/>
    </xf>
    <xf numFmtId="0" fontId="0" fillId="6" borderId="0" xfId="0" applyFill="1"/>
    <xf numFmtId="0" fontId="9" fillId="7" borderId="19" xfId="9" applyFont="1" applyFill="1" applyBorder="1" applyAlignment="1">
      <alignment horizontal="center"/>
    </xf>
    <xf numFmtId="0" fontId="9" fillId="0" borderId="20" xfId="9" applyFont="1" applyFill="1" applyBorder="1" applyAlignment="1">
      <alignment wrapText="1"/>
    </xf>
    <xf numFmtId="0" fontId="9" fillId="6" borderId="20" xfId="9" applyFont="1" applyFill="1" applyBorder="1" applyAlignment="1">
      <alignment wrapText="1"/>
    </xf>
    <xf numFmtId="0" fontId="0" fillId="4" borderId="14" xfId="0" applyFill="1" applyBorder="1" applyAlignment="1">
      <alignment horizontal="center" vertical="center" wrapText="1"/>
    </xf>
    <xf numFmtId="0" fontId="0" fillId="4" borderId="15" xfId="0" applyFill="1" applyBorder="1" applyAlignment="1">
      <alignment horizontal="center" vertical="center" wrapText="1"/>
    </xf>
    <xf numFmtId="0" fontId="5" fillId="0" borderId="23" xfId="0" applyFont="1" applyBorder="1" applyAlignment="1" applyProtection="1">
      <alignment horizontal="center" vertical="center" wrapText="1" shrinkToFit="1"/>
    </xf>
    <xf numFmtId="0" fontId="5" fillId="0" borderId="15" xfId="0" applyFont="1" applyBorder="1" applyAlignment="1" applyProtection="1">
      <alignment horizontal="center" vertical="center" wrapText="1" shrinkToFit="1"/>
    </xf>
    <xf numFmtId="0" fontId="0" fillId="0" borderId="21" xfId="0" applyFill="1" applyBorder="1"/>
    <xf numFmtId="0" fontId="0" fillId="0" borderId="21" xfId="0" applyFill="1" applyBorder="1" applyAlignment="1">
      <alignment wrapText="1"/>
    </xf>
    <xf numFmtId="0" fontId="9" fillId="0" borderId="21" xfId="9" applyFont="1" applyFill="1" applyBorder="1" applyAlignment="1">
      <alignment wrapText="1"/>
    </xf>
    <xf numFmtId="0" fontId="10" fillId="0" borderId="21" xfId="0" applyFont="1" applyBorder="1" applyAlignment="1">
      <alignment horizontal="center"/>
    </xf>
    <xf numFmtId="0" fontId="10" fillId="0" borderId="21" xfId="0" applyFont="1" applyBorder="1" applyAlignment="1">
      <alignment horizontal="center" wrapText="1"/>
    </xf>
    <xf numFmtId="0" fontId="0" fillId="0" borderId="21" xfId="0" applyFont="1" applyBorder="1" applyAlignment="1">
      <alignment horizontal="justify" vertical="center" wrapText="1"/>
    </xf>
    <xf numFmtId="0" fontId="0" fillId="0" borderId="21" xfId="0" applyFont="1" applyBorder="1" applyAlignment="1">
      <alignment horizontal="justify" vertical="center"/>
    </xf>
    <xf numFmtId="0" fontId="9" fillId="6" borderId="24" xfId="9" applyFont="1" applyFill="1" applyBorder="1" applyAlignment="1">
      <alignment wrapText="1"/>
    </xf>
    <xf numFmtId="0" fontId="1" fillId="0" borderId="21" xfId="0" applyFont="1" applyBorder="1" applyAlignment="1">
      <alignment vertical="center"/>
    </xf>
    <xf numFmtId="0" fontId="1" fillId="8" borderId="18" xfId="0" applyFont="1" applyFill="1" applyBorder="1" applyAlignment="1">
      <alignment horizontal="center" vertical="center" wrapText="1"/>
    </xf>
    <xf numFmtId="0" fontId="0" fillId="8" borderId="18" xfId="0" applyFill="1" applyBorder="1" applyAlignment="1">
      <alignment horizontal="center" vertical="center" wrapText="1"/>
    </xf>
    <xf numFmtId="0" fontId="3" fillId="8" borderId="18" xfId="0" applyFont="1" applyFill="1" applyBorder="1" applyAlignment="1">
      <alignment horizontal="center" vertical="center" wrapText="1"/>
    </xf>
    <xf numFmtId="0" fontId="4" fillId="8" borderId="18" xfId="0" applyFont="1" applyFill="1" applyBorder="1" applyAlignment="1">
      <alignment horizontal="center" vertical="center"/>
    </xf>
    <xf numFmtId="0" fontId="0" fillId="8" borderId="14" xfId="0" applyFill="1" applyBorder="1" applyAlignment="1">
      <alignment horizontal="center" vertical="center" wrapText="1"/>
    </xf>
    <xf numFmtId="0" fontId="5" fillId="8" borderId="22" xfId="0" applyFont="1" applyFill="1" applyBorder="1" applyAlignment="1" applyProtection="1">
      <alignment horizontal="center" vertical="center" wrapText="1" shrinkToFit="1"/>
    </xf>
    <xf numFmtId="0" fontId="5" fillId="8" borderId="14" xfId="0" applyFont="1" applyFill="1" applyBorder="1" applyAlignment="1" applyProtection="1">
      <alignment horizontal="center" vertical="center" wrapText="1" shrinkToFit="1"/>
    </xf>
    <xf numFmtId="0" fontId="3" fillId="8" borderId="18" xfId="0" applyFont="1" applyFill="1" applyBorder="1" applyAlignment="1">
      <alignment horizontal="justify" vertical="center" wrapText="1"/>
    </xf>
    <xf numFmtId="0" fontId="1" fillId="8" borderId="18" xfId="0" applyFont="1" applyFill="1" applyBorder="1" applyAlignment="1">
      <alignment vertical="center" wrapText="1"/>
    </xf>
    <xf numFmtId="0" fontId="1" fillId="0" borderId="25" xfId="0" applyFont="1" applyBorder="1" applyAlignment="1">
      <alignment vertical="center"/>
    </xf>
    <xf numFmtId="0" fontId="3" fillId="8" borderId="15" xfId="0" applyFont="1" applyFill="1" applyBorder="1" applyAlignment="1">
      <alignment horizontal="center" vertical="center" wrapText="1"/>
    </xf>
    <xf numFmtId="0" fontId="4" fillId="8" borderId="15" xfId="0" applyFont="1" applyFill="1" applyBorder="1" applyAlignment="1">
      <alignment horizontal="center" vertical="center"/>
    </xf>
    <xf numFmtId="0" fontId="0" fillId="8" borderId="15" xfId="0" applyFill="1" applyBorder="1" applyAlignment="1">
      <alignment horizontal="center" vertical="center" wrapText="1"/>
    </xf>
    <xf numFmtId="0" fontId="5" fillId="8" borderId="23" xfId="0" applyFont="1" applyFill="1" applyBorder="1" applyAlignment="1" applyProtection="1">
      <alignment horizontal="center" vertical="center" wrapText="1" shrinkToFit="1"/>
    </xf>
    <xf numFmtId="0" fontId="5" fillId="8" borderId="15" xfId="0" applyFont="1" applyFill="1" applyBorder="1" applyAlignment="1" applyProtection="1">
      <alignment horizontal="center" vertical="center" wrapText="1" shrinkToFit="1"/>
    </xf>
    <xf numFmtId="0" fontId="3" fillId="8" borderId="15" xfId="0" applyFont="1" applyFill="1" applyBorder="1" applyAlignment="1">
      <alignment horizontal="justify" vertical="center" wrapText="1"/>
    </xf>
    <xf numFmtId="0" fontId="1" fillId="8" borderId="15" xfId="0" applyFont="1" applyFill="1" applyBorder="1" applyAlignment="1">
      <alignment vertical="center" wrapText="1"/>
    </xf>
    <xf numFmtId="0" fontId="3" fillId="8" borderId="18" xfId="0" applyFont="1" applyFill="1" applyBorder="1" applyAlignment="1">
      <alignment horizontal="center" vertical="center" wrapText="1"/>
    </xf>
    <xf numFmtId="0" fontId="3" fillId="8" borderId="15" xfId="0" applyFont="1" applyFill="1" applyBorder="1" applyAlignment="1">
      <alignment vertical="center" wrapText="1"/>
    </xf>
    <xf numFmtId="0" fontId="3" fillId="8" borderId="26" xfId="0" applyFont="1" applyFill="1" applyBorder="1" applyAlignment="1">
      <alignment vertical="center" wrapText="1"/>
    </xf>
    <xf numFmtId="0" fontId="1" fillId="8" borderId="18" xfId="0" applyFont="1" applyFill="1" applyBorder="1" applyAlignment="1">
      <alignment horizontal="center" vertical="center" wrapText="1"/>
    </xf>
    <xf numFmtId="0" fontId="0" fillId="8" borderId="16" xfId="0" applyFill="1" applyBorder="1" applyAlignment="1">
      <alignment horizontal="center" vertical="center" wrapText="1"/>
    </xf>
    <xf numFmtId="0" fontId="3" fillId="8" borderId="26" xfId="0" applyFont="1" applyFill="1" applyBorder="1" applyAlignment="1">
      <alignment horizontal="center" vertical="center" wrapText="1"/>
    </xf>
    <xf numFmtId="0" fontId="4" fillId="8" borderId="26" xfId="0" applyFont="1" applyFill="1" applyBorder="1" applyAlignment="1">
      <alignment horizontal="center" vertical="center"/>
    </xf>
    <xf numFmtId="0" fontId="3" fillId="8" borderId="26" xfId="0" applyFont="1" applyFill="1" applyBorder="1" applyAlignment="1">
      <alignment horizontal="justify" vertical="center" wrapText="1"/>
    </xf>
    <xf numFmtId="0" fontId="5" fillId="4" borderId="22" xfId="0" applyFont="1" applyFill="1" applyBorder="1" applyAlignment="1" applyProtection="1">
      <alignment horizontal="center" vertical="center" wrapText="1" shrinkToFit="1"/>
    </xf>
    <xf numFmtId="0" fontId="5" fillId="4" borderId="14" xfId="0" applyFont="1" applyFill="1" applyBorder="1" applyAlignment="1" applyProtection="1">
      <alignment horizontal="center" vertical="center" wrapText="1" shrinkToFit="1"/>
    </xf>
    <xf numFmtId="0" fontId="5" fillId="4" borderId="23" xfId="0" applyFont="1" applyFill="1" applyBorder="1" applyAlignment="1" applyProtection="1">
      <alignment horizontal="center" vertical="center" wrapText="1" shrinkToFit="1"/>
    </xf>
    <xf numFmtId="0" fontId="5" fillId="4" borderId="15" xfId="0" applyFont="1" applyFill="1" applyBorder="1" applyAlignment="1" applyProtection="1">
      <alignment horizontal="center" vertical="center" wrapText="1" shrinkToFit="1"/>
    </xf>
    <xf numFmtId="0" fontId="3" fillId="4" borderId="2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1" fillId="4" borderId="27" xfId="0" applyFont="1" applyFill="1" applyBorder="1" applyAlignment="1">
      <alignment horizontal="center" vertical="center" wrapText="1"/>
    </xf>
    <xf numFmtId="0" fontId="1" fillId="4" borderId="16" xfId="0" applyFont="1" applyFill="1" applyBorder="1" applyAlignment="1">
      <alignment horizontal="center" vertical="center" wrapText="1"/>
    </xf>
    <xf numFmtId="0" fontId="1" fillId="4" borderId="18"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2" fillId="4" borderId="4" xfId="0" applyFont="1" applyFill="1" applyBorder="1" applyAlignment="1" applyProtection="1">
      <alignment horizontal="center" vertical="center" wrapText="1"/>
      <protection locked="0"/>
    </xf>
    <xf numFmtId="0" fontId="3" fillId="4" borderId="4" xfId="0" applyFont="1" applyFill="1" applyBorder="1" applyAlignment="1" applyProtection="1">
      <alignment horizontal="center" vertical="center" wrapText="1"/>
      <protection locked="0"/>
    </xf>
    <xf numFmtId="0" fontId="1" fillId="4" borderId="4" xfId="0" applyFont="1" applyFill="1" applyBorder="1" applyAlignment="1">
      <alignment horizontal="center" vertical="center" wrapText="1"/>
    </xf>
    <xf numFmtId="0" fontId="3" fillId="8" borderId="4" xfId="0" applyFont="1" applyFill="1" applyBorder="1" applyAlignment="1" applyProtection="1">
      <alignment horizontal="center" vertical="center" wrapText="1"/>
      <protection locked="0"/>
    </xf>
    <xf numFmtId="0" fontId="1" fillId="8" borderId="4" xfId="0" applyFont="1" applyFill="1" applyBorder="1" applyAlignment="1">
      <alignment horizontal="center" vertical="center" wrapText="1"/>
    </xf>
    <xf numFmtId="0" fontId="3" fillId="8" borderId="27" xfId="0" applyFont="1" applyFill="1" applyBorder="1" applyAlignment="1">
      <alignment horizontal="center" vertical="center" wrapText="1"/>
    </xf>
    <xf numFmtId="0" fontId="3" fillId="8" borderId="16"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16" xfId="0" applyFont="1" applyFill="1" applyBorder="1" applyAlignment="1">
      <alignment horizontal="center" vertical="center" wrapText="1"/>
    </xf>
    <xf numFmtId="0" fontId="1" fillId="8" borderId="18"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2" fillId="8" borderId="4" xfId="0" applyFont="1" applyFill="1" applyBorder="1" applyAlignment="1" applyProtection="1">
      <alignment horizontal="center" vertical="center" wrapText="1"/>
      <protection locked="0"/>
    </xf>
    <xf numFmtId="0" fontId="3" fillId="8" borderId="13" xfId="0" applyFont="1" applyFill="1" applyBorder="1" applyAlignment="1">
      <alignment horizontal="center" vertical="center" wrapText="1"/>
    </xf>
    <xf numFmtId="0" fontId="1" fillId="8" borderId="13" xfId="0" applyFont="1" applyFill="1" applyBorder="1" applyAlignment="1">
      <alignment horizontal="center" vertical="center" wrapText="1"/>
    </xf>
    <xf numFmtId="0" fontId="7" fillId="2" borderId="13" xfId="0" applyFont="1" applyFill="1" applyBorder="1" applyAlignment="1" applyProtection="1">
      <alignment horizontal="center" vertical="center" textRotation="90" wrapText="1"/>
      <protection locked="0"/>
    </xf>
    <xf numFmtId="0" fontId="7" fillId="2" borderId="16" xfId="0" applyFont="1" applyFill="1" applyBorder="1" applyAlignment="1" applyProtection="1">
      <alignment horizontal="center" vertical="center" textRotation="90" wrapText="1"/>
      <protection locked="0"/>
    </xf>
    <xf numFmtId="0" fontId="7" fillId="2" borderId="17" xfId="0" applyFont="1" applyFill="1" applyBorder="1" applyAlignment="1" applyProtection="1">
      <alignment horizontal="center" vertical="center" textRotation="90" wrapText="1"/>
      <protection locked="0"/>
    </xf>
    <xf numFmtId="0" fontId="2" fillId="0" borderId="5"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1" xfId="0" applyFont="1" applyBorder="1" applyAlignment="1">
      <alignment horizontal="left"/>
    </xf>
    <xf numFmtId="0" fontId="2" fillId="0" borderId="9" xfId="0" applyFont="1" applyBorder="1" applyAlignment="1">
      <alignment horizontal="left"/>
    </xf>
    <xf numFmtId="0" fontId="2" fillId="0" borderId="10" xfId="0" applyFont="1" applyBorder="1" applyAlignment="1">
      <alignment horizontal="left"/>
    </xf>
    <xf numFmtId="0" fontId="2" fillId="0" borderId="11" xfId="0" applyFont="1" applyBorder="1" applyAlignment="1">
      <alignment horizontal="left"/>
    </xf>
    <xf numFmtId="0" fontId="2" fillId="0" borderId="12" xfId="0" applyFont="1" applyBorder="1" applyAlignment="1">
      <alignment horizontal="left"/>
    </xf>
    <xf numFmtId="0" fontId="6" fillId="5" borderId="4" xfId="0" applyFont="1" applyFill="1" applyBorder="1" applyAlignment="1" applyProtection="1">
      <alignment horizontal="center" vertical="center" wrapText="1"/>
      <protection locked="0"/>
    </xf>
    <xf numFmtId="0" fontId="2" fillId="5" borderId="4" xfId="0" applyFont="1" applyFill="1"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Border="1" applyAlignment="1">
      <alignment horizontal="left" vertical="center"/>
    </xf>
    <xf numFmtId="0" fontId="2" fillId="5" borderId="4" xfId="0" applyFont="1" applyFill="1" applyBorder="1" applyAlignment="1">
      <alignment horizontal="center" vertical="center"/>
    </xf>
    <xf numFmtId="0" fontId="3" fillId="5" borderId="4" xfId="0" applyFont="1" applyFill="1" applyBorder="1" applyAlignment="1">
      <alignment horizontal="center" vertical="center" wrapText="1"/>
    </xf>
    <xf numFmtId="0" fontId="2" fillId="2" borderId="4"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textRotation="90" wrapText="1"/>
      <protection locked="0"/>
    </xf>
    <xf numFmtId="0" fontId="7" fillId="2" borderId="16" xfId="0" applyFont="1" applyFill="1" applyBorder="1" applyAlignment="1" applyProtection="1">
      <alignment horizontal="center" textRotation="90" wrapText="1"/>
      <protection locked="0"/>
    </xf>
    <xf numFmtId="0" fontId="7" fillId="2" borderId="17" xfId="0" applyFont="1" applyFill="1" applyBorder="1" applyAlignment="1" applyProtection="1">
      <alignment horizontal="center" textRotation="90" wrapText="1"/>
      <protection locked="0"/>
    </xf>
    <xf numFmtId="0" fontId="3" fillId="8" borderId="26" xfId="0" applyFont="1" applyFill="1" applyBorder="1" applyAlignment="1">
      <alignment horizontal="center" vertical="center" wrapText="1"/>
    </xf>
    <xf numFmtId="0" fontId="2" fillId="3" borderId="4" xfId="0" applyFont="1" applyFill="1" applyBorder="1" applyAlignment="1" applyProtection="1">
      <alignment horizontal="center" vertical="center" textRotation="90" wrapText="1"/>
      <protection locked="0"/>
    </xf>
  </cellXfs>
  <cellStyles count="10">
    <cellStyle name="Normal" xfId="0" builtinId="0"/>
    <cellStyle name="Normal 11" xfId="1"/>
    <cellStyle name="Normal 12" xfId="2"/>
    <cellStyle name="Normal 14" xfId="3"/>
    <cellStyle name="Normal 19" xfId="4"/>
    <cellStyle name="Normal 2" xfId="5"/>
    <cellStyle name="Normal 20" xfId="6"/>
    <cellStyle name="Normal 3" xfId="7"/>
    <cellStyle name="Normal 4" xfId="8"/>
    <cellStyle name="Normal_Hoja1" xfId="9"/>
  </cellStyles>
  <dxfs count="28">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C000"/>
        </patternFill>
      </fill>
    </dxf>
    <dxf>
      <fill>
        <patternFill>
          <bgColor theme="5"/>
        </patternFill>
      </fill>
    </dxf>
    <dxf>
      <fill>
        <patternFill>
          <bgColor rgb="FFFF0000"/>
        </patternFill>
      </fill>
    </dxf>
    <dxf>
      <fill>
        <patternFill>
          <bgColor rgb="FFFFC000"/>
        </patternFill>
      </fill>
    </dxf>
  </dxfs>
  <tableStyles count="0" defaultTableStyle="TableStyleMedium2" defaultPivotStyle="PivotStyleLight16"/>
  <colors>
    <mruColors>
      <color rgb="FFFF6600"/>
      <color rgb="FFB76D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xdr:rowOff>
    </xdr:from>
    <xdr:to>
      <xdr:col>3</xdr:col>
      <xdr:colOff>678657</xdr:colOff>
      <xdr:row>5</xdr:row>
      <xdr:rowOff>3973</xdr:rowOff>
    </xdr:to>
    <xdr:pic>
      <xdr:nvPicPr>
        <xdr:cNvPr id="3" name="2 Imagen"/>
        <xdr:cNvPicPr>
          <a:picLocks noChangeAspect="1"/>
        </xdr:cNvPicPr>
      </xdr:nvPicPr>
      <xdr:blipFill>
        <a:blip xmlns:r="http://schemas.openxmlformats.org/officeDocument/2006/relationships" r:embed="rId1" cstate="print"/>
        <a:stretch>
          <a:fillRect/>
        </a:stretch>
      </xdr:blipFill>
      <xdr:spPr>
        <a:xfrm>
          <a:off x="0" y="4"/>
          <a:ext cx="3500438" cy="885032"/>
        </a:xfrm>
        <a:prstGeom prst="rect">
          <a:avLst/>
        </a:prstGeom>
      </xdr:spPr>
    </xdr:pic>
    <xdr:clientData/>
  </xdr:twoCellAnchor>
  <xdr:twoCellAnchor>
    <xdr:from>
      <xdr:col>4</xdr:col>
      <xdr:colOff>1023938</xdr:colOff>
      <xdr:row>1</xdr:row>
      <xdr:rowOff>23811</xdr:rowOff>
    </xdr:from>
    <xdr:to>
      <xdr:col>4</xdr:col>
      <xdr:colOff>1381125</xdr:colOff>
      <xdr:row>1</xdr:row>
      <xdr:rowOff>178593</xdr:rowOff>
    </xdr:to>
    <xdr:sp macro="" textlink="">
      <xdr:nvSpPr>
        <xdr:cNvPr id="2" name="1 CuadroTexto"/>
        <xdr:cNvSpPr txBox="1"/>
      </xdr:nvSpPr>
      <xdr:spPr>
        <a:xfrm>
          <a:off x="7536657" y="190499"/>
          <a:ext cx="357187" cy="154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6</xdr:col>
      <xdr:colOff>1259628</xdr:colOff>
      <xdr:row>1</xdr:row>
      <xdr:rowOff>21433</xdr:rowOff>
    </xdr:from>
    <xdr:to>
      <xdr:col>6</xdr:col>
      <xdr:colOff>1545378</xdr:colOff>
      <xdr:row>1</xdr:row>
      <xdr:rowOff>176215</xdr:rowOff>
    </xdr:to>
    <xdr:sp macro="" textlink="">
      <xdr:nvSpPr>
        <xdr:cNvPr id="4" name="3 CuadroTexto"/>
        <xdr:cNvSpPr txBox="1"/>
      </xdr:nvSpPr>
      <xdr:spPr>
        <a:xfrm>
          <a:off x="10165503" y="188121"/>
          <a:ext cx="285750" cy="154782"/>
        </a:xfrm>
        <a:prstGeom prst="rect">
          <a:avLst/>
        </a:prstGeom>
        <a:solidFill>
          <a:schemeClr val="tx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AKCUP%20ESCRITORIO/MATRICES%20DE%20PELIGROS/matrices%20ya%20registradas/MATRICES%20MAYO/MIP%20DIRECCI&#211;N%20RED%20TRONC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AKCUP%20ESCRITORIO/MATRICES%20DE%20PELIGROS/matrices%20ya%20registradas/MATRICES%20ABRIL/MIP%20DIVISI&#211;N%20ATENCI&#211;N%20AL%20CLIENTE%20ZONA%20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BAKCUP%20ESCRITORIO/MATRICES%20DE%20PELIGROS/matrices%20ya%20registradas/MATRICES%20ABRIL/MIP%20DIVISI&#211;N%20OPERACI&#211;N%20COMERCIAL%20ZONA%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cción Red Troncal"/>
      <sheetName val="Hoja1"/>
      <sheetName val="Hoja2"/>
    </sheetNames>
    <sheetDataSet>
      <sheetData sheetId="0"/>
      <sheetData sheetId="1">
        <row r="1">
          <cell r="A1" t="str">
            <v>Clasificacion</v>
          </cell>
          <cell r="B1" t="str">
            <v>Descripcion</v>
          </cell>
          <cell r="C1" t="str">
            <v>Efecto Posible</v>
          </cell>
          <cell r="D1" t="str">
            <v>Control Medio</v>
          </cell>
          <cell r="E1" t="str">
            <v>Control Indviduo</v>
          </cell>
          <cell r="F1" t="str">
            <v>PeroCon</v>
          </cell>
          <cell r="G1" t="str">
            <v>Capacitacion</v>
          </cell>
        </row>
        <row r="2">
          <cell r="A2" t="str">
            <v>Fluidos</v>
          </cell>
          <cell r="B2" t="str">
            <v>Fluidos y Excrementos</v>
          </cell>
          <cell r="C2" t="str">
            <v>Enfermedades Infectocontagiosas</v>
          </cell>
          <cell r="D2" t="str">
            <v>N/A</v>
          </cell>
          <cell r="E2" t="str">
            <v>N/A</v>
          </cell>
          <cell r="F2" t="str">
            <v>Posibles enfermedades</v>
          </cell>
          <cell r="G2" t="str">
            <v xml:space="preserve">Riesgo Biológico, Autocuidado y/o Uso y manejo adecuado de E.P.P.
</v>
          </cell>
        </row>
        <row r="3">
          <cell r="A3" t="str">
            <v>Mordeduras</v>
          </cell>
          <cell r="B3" t="str">
            <v>Modeduras</v>
          </cell>
          <cell r="C3" t="str">
            <v>Lesiones, tejidos, muerte, enfermedades infectocontagiosas</v>
          </cell>
          <cell r="D3" t="str">
            <v>N/A</v>
          </cell>
          <cell r="E3" t="str">
            <v>N/A</v>
          </cell>
          <cell r="F3" t="str">
            <v>Posibles enfermedades</v>
          </cell>
          <cell r="G3" t="str">
            <v xml:space="preserve">Riesgo Biológico, Autocuidado y/o Uso y manejo adecuado de E.P.P.
</v>
          </cell>
        </row>
        <row r="4">
          <cell r="A4" t="str">
            <v>Parásitos</v>
          </cell>
          <cell r="B4" t="str">
            <v>Parásitos</v>
          </cell>
          <cell r="C4" t="str">
            <v>Lesiones, infecciones parasitarias</v>
          </cell>
          <cell r="D4" t="str">
            <v>N/A</v>
          </cell>
          <cell r="E4" t="str">
            <v>N/A</v>
          </cell>
          <cell r="F4" t="str">
            <v>Enfermedades Parasitarias</v>
          </cell>
          <cell r="G4" t="str">
            <v xml:space="preserve">Riesgo Biológico, Autocuidado y/o Uso y manejo adecuado de E.P.P.
</v>
          </cell>
        </row>
        <row r="5">
          <cell r="A5" t="str">
            <v>Bacterias</v>
          </cell>
          <cell r="B5" t="str">
            <v>Bacteria</v>
          </cell>
          <cell r="C5" t="str">
            <v>Infecciones producidas por Bacterianas</v>
          </cell>
          <cell r="D5" t="str">
            <v>Inspecciones planeadas e inspecciones no planeadas, procedimientos de programas de seguridad y salud en el trabajo</v>
          </cell>
          <cell r="E5" t="str">
            <v>Programa de vacunación, bota pantalon, overol, guantes, tapabocas, mascarillas con filtos</v>
          </cell>
          <cell r="F5" t="str">
            <v xml:space="preserve">Enfermedades Infectocontagiosas
</v>
          </cell>
          <cell r="G5" t="str">
            <v xml:space="preserve">Riesgo Biológico, Autocuidado y/o Uso y manejo adecuado de E.P.P.
</v>
          </cell>
        </row>
        <row r="6">
          <cell r="A6" t="str">
            <v>Bacterias (Oficinas)</v>
          </cell>
          <cell r="B6" t="str">
            <v>Bacterias</v>
          </cell>
          <cell r="C6" t="str">
            <v>Infecciones Bacterianas</v>
          </cell>
          <cell r="D6" t="str">
            <v>N/A</v>
          </cell>
          <cell r="E6" t="str">
            <v>Vacunación</v>
          </cell>
          <cell r="F6" t="str">
            <v xml:space="preserve">Enfermedades Infectocontagiosas
</v>
          </cell>
          <cell r="G6" t="str">
            <v>Autocuidado</v>
          </cell>
        </row>
        <row r="7">
          <cell r="A7" t="str">
            <v>Hongos</v>
          </cell>
          <cell r="B7" t="str">
            <v>Hongos</v>
          </cell>
          <cell r="C7" t="str">
            <v>Micosis</v>
          </cell>
          <cell r="D7" t="str">
            <v>Inspecciones planeadas e inspecciones no planeadas, procedimientos de programas de seguridad y salud en el trabajo</v>
          </cell>
          <cell r="E7" t="str">
            <v>Programa de vacunación, éxamenes periódicos</v>
          </cell>
          <cell r="F7" t="str">
            <v>Micosis</v>
          </cell>
          <cell r="G7" t="str">
            <v xml:space="preserve">Riesgo Biológico, Autocuidado y/o Uso y manejo adecuado de E.P.P.
</v>
          </cell>
        </row>
        <row r="8">
          <cell r="A8" t="str">
            <v>Virus</v>
          </cell>
          <cell r="B8" t="str">
            <v>Virus</v>
          </cell>
          <cell r="C8" t="str">
            <v>Infecciones Virales</v>
          </cell>
          <cell r="D8" t="str">
            <v>Inspecciones planeadas e inspecciones no planeadas, procedimientos de programas de seguridad y salud en el trabajo</v>
          </cell>
          <cell r="E8" t="str">
            <v>Programa de vacunación, bota pantalon, overol, guantes, tapabocas, mascarillas con filtos</v>
          </cell>
          <cell r="F8" t="str">
            <v xml:space="preserve">Enfermedades Infectocontagiosas
</v>
          </cell>
          <cell r="G8" t="str">
            <v xml:space="preserve">Riesgo Biológico, Autocuidado y/o Uso y manejo adecuado de E.P.P.
</v>
          </cell>
        </row>
        <row r="9">
          <cell r="A9" t="str">
            <v>Virus (Oficinas)</v>
          </cell>
          <cell r="B9" t="str">
            <v>Virus</v>
          </cell>
          <cell r="C9" t="str">
            <v>Infecciones Virales</v>
          </cell>
          <cell r="D9" t="str">
            <v>N/A</v>
          </cell>
          <cell r="E9" t="str">
            <v>Vacunación</v>
          </cell>
          <cell r="F9" t="str">
            <v xml:space="preserve">Enfermedades Infectocontagiosas
</v>
          </cell>
          <cell r="G9" t="str">
            <v>Autocuidado</v>
          </cell>
        </row>
        <row r="10">
          <cell r="A10" t="str">
            <v>Esfuerzo Vocal</v>
          </cell>
          <cell r="B10" t="str">
            <v>Esfuerzo Vocal</v>
          </cell>
          <cell r="C10" t="str">
            <v>posible enfermedad laboral</v>
          </cell>
          <cell r="D10" t="str">
            <v>NO Observado</v>
          </cell>
          <cell r="E10" t="str">
            <v>NO Observado</v>
          </cell>
          <cell r="F10" t="str">
            <v>NO Observado</v>
          </cell>
          <cell r="G10" t="str">
            <v>NO Observado</v>
          </cell>
        </row>
        <row r="11">
          <cell r="A11" t="str">
            <v>Iluminación</v>
          </cell>
          <cell r="B11" t="str">
            <v>AUSENCIA DE SOMBRAS</v>
          </cell>
          <cell r="C11" t="str">
            <v xml:space="preserve"> DISMINUCIÓN AGUDEZA VISUAL, CANSANCIO VISUAL</v>
          </cell>
          <cell r="D11" t="str">
            <v>Inspecciones planeadas e inspecciones no planeadas, procedimientos de programas de seguridad y salud en el trabajo</v>
          </cell>
          <cell r="E11" t="str">
            <v>N/A</v>
          </cell>
          <cell r="F11" t="str">
            <v>DISMINUCIÓN AGUDEZA VISUAL</v>
          </cell>
          <cell r="G11" t="str">
            <v>N/A</v>
          </cell>
        </row>
        <row r="12">
          <cell r="A12" t="str">
            <v>Iluminación (2)</v>
          </cell>
          <cell r="B12" t="str">
            <v>AUSENCIA O EXCESO DE LUZ EN UN AMBIENTE</v>
          </cell>
          <cell r="C12" t="str">
            <v>DISMINUCIÓN AGUDEZA VISUAL, CANSANCIO VISUAL</v>
          </cell>
          <cell r="D12" t="str">
            <v>Inspecciones planeadas e inspecciones no planeadas, procedimientos de programas de seguridad y salud en el trabajo</v>
          </cell>
          <cell r="E12" t="str">
            <v>N/A</v>
          </cell>
          <cell r="F12" t="str">
            <v>DISMINUCIÓN AGUDEZA VISUAL</v>
          </cell>
          <cell r="G12" t="str">
            <v>N/A</v>
          </cell>
        </row>
        <row r="13">
          <cell r="A13" t="str">
            <v>Iluminación (3)</v>
          </cell>
          <cell r="B13" t="str">
            <v>PERCEPCION DE ALGUNAS SOMBRAS AL EJECUTAR LA ACTIVIDAD</v>
          </cell>
          <cell r="C13" t="str">
            <v>DISMINUCIÓN AGUDEZA VISUAL, MIOPÍA,  CANSANCIO VISUAL</v>
          </cell>
          <cell r="D13" t="str">
            <v>N/A</v>
          </cell>
          <cell r="E13" t="str">
            <v>N/A</v>
          </cell>
          <cell r="F13" t="str">
            <v>DISMINUCIÓN AGUDEZA VISUAL</v>
          </cell>
          <cell r="G13" t="str">
            <v>N/A</v>
          </cell>
        </row>
        <row r="14">
          <cell r="A14" t="str">
            <v>Radiación Ionizante</v>
          </cell>
          <cell r="B14" t="str">
            <v>X, GAMMA, ALFA, BETA, NEUTRONES</v>
          </cell>
          <cell r="C14" t="str">
            <v>LESIONES OCULARES, QUEMADURAS, CÁNCER</v>
          </cell>
          <cell r="D14" t="str">
            <v>Inspecciones planeadas e inspecciones no planeadas, procedimientos de programas de seguridad y salud en el trabajo</v>
          </cell>
          <cell r="E14" t="str">
            <v>N/A</v>
          </cell>
          <cell r="F14" t="str">
            <v>CÁNCER</v>
          </cell>
          <cell r="G14" t="str">
            <v>N/A</v>
          </cell>
        </row>
        <row r="15">
          <cell r="A15" t="str">
            <v>Radiación no Ionizante</v>
          </cell>
          <cell r="B15" t="str">
            <v>INFRAROJA, ULTRAVIOLETA, VISIBLE, RADIOFRECUENCIA, MICROONDAS, LASER</v>
          </cell>
          <cell r="C15" t="str">
            <v>CÁNCER, LESIONES DÉRMICAS Y OCULARES</v>
          </cell>
          <cell r="D15" t="str">
            <v>Inspecciones planeadas e inspecciones no planeadas, procedimientos de programas de seguridad y salud en el trabajo</v>
          </cell>
          <cell r="E15" t="str">
            <v>PROGRAMA BLOQUEADOR SOLAR</v>
          </cell>
          <cell r="F15" t="str">
            <v>CÁNCER</v>
          </cell>
          <cell r="G15" t="str">
            <v>N/A</v>
          </cell>
        </row>
        <row r="16">
          <cell r="A16" t="str">
            <v>Ruido</v>
          </cell>
          <cell r="B16" t="str">
            <v>MAQUINARIA O EQUIPO</v>
          </cell>
          <cell r="C16" t="str">
            <v>SORDERA, ESTRÉS, HIPOACUSIA, CEFALA,IRRITABILIDAD</v>
          </cell>
          <cell r="D16" t="str">
            <v>Inspecciones planeadas e inspecciones no planeadas, procedimientos de programas de seguridad y salud en el trabajo</v>
          </cell>
          <cell r="E16" t="str">
            <v>PVE RUIDO</v>
          </cell>
          <cell r="F16" t="str">
            <v>SORDERA</v>
          </cell>
          <cell r="G16" t="str">
            <v>USO DE EPP</v>
          </cell>
        </row>
        <row r="17">
          <cell r="A17" t="str">
            <v>Temperaturas Extremas Calor</v>
          </cell>
          <cell r="B17" t="str">
            <v>ENERGÍA TÉRMICA, CAMBIO DE TEMPERATURA DURANTE LOS RECORRIDOS</v>
          </cell>
          <cell r="C17" t="str">
            <v xml:space="preserve"> GOLPE DE CALOR,  DESHIDRATACIÓN</v>
          </cell>
          <cell r="D17" t="str">
            <v>Inspecciones planeadas e inspecciones no planeadas, procedimientos de programas de seguridad y salud en el trabajo</v>
          </cell>
          <cell r="E17" t="str">
            <v>NO OBSERVADO</v>
          </cell>
          <cell r="F17" t="str">
            <v>CÁNCER DE PIEL</v>
          </cell>
          <cell r="G17" t="str">
            <v>N/A</v>
          </cell>
        </row>
        <row r="18">
          <cell r="A18" t="str">
            <v>Temperaturas Extremas Frío</v>
          </cell>
          <cell r="B18" t="str">
            <v>ENERGÍA TÉRMICA, CAMBIO DE TEMPERATURA DURANTE LOS RECORRIDOS</v>
          </cell>
          <cell r="C18" t="str">
            <v xml:space="preserve"> HIPOTERMIA</v>
          </cell>
          <cell r="D18" t="str">
            <v>Inspecciones planeadas e inspecciones no planeadas, procedimientos de programas de seguridad y salud en el trabajo</v>
          </cell>
          <cell r="E18" t="str">
            <v>EPP OVEROLES TERMICOS</v>
          </cell>
          <cell r="F18" t="str">
            <v xml:space="preserve"> HIPOTERMIA</v>
          </cell>
          <cell r="G18" t="str">
            <v>N/A</v>
          </cell>
        </row>
        <row r="19">
          <cell r="A19" t="str">
            <v>Vibraciones</v>
          </cell>
          <cell r="B19" t="str">
            <v>MAQUINARIA O EQUIPO</v>
          </cell>
          <cell r="C19" t="str">
            <v>LESIONES  OSTEOMUSCULARES,  LESIONES OSTEOARTICULARES, SÍNTOMAS NEUROLÓGICOS</v>
          </cell>
          <cell r="D19" t="str">
            <v>Inspecciones planeadas e inspecciones no planeadas, procedimientos de programas de seguridad y salud en el trabajo</v>
          </cell>
          <cell r="E19" t="str">
            <v>PVE RUIDO</v>
          </cell>
          <cell r="F19" t="str">
            <v>SÍNTOMAS NEUROLÓGICOS</v>
          </cell>
          <cell r="G19" t="str">
            <v>N/A</v>
          </cell>
        </row>
        <row r="20">
          <cell r="A20" t="str">
            <v>Almacenamiento de productos químicos</v>
          </cell>
          <cell r="B20" t="str">
            <v xml:space="preserve">MALA DISTRIBUCIÓN DE PRODUCTOS </v>
          </cell>
          <cell r="C20" t="str">
            <v xml:space="preserve">INCENDIO, EXPLOSIÓN, QUEMADURAS, LESIONES DÉRMICAS, LESIONES EN VÍAS RESPIRATORIAS,INTOXICACIÓN,  NÁUSEAS, VÓMITOS, IRRITACIÓN CONJUNTIVA </v>
          </cell>
          <cell r="D20" t="str">
            <v>Inspecciones planeadas e inspecciones no planeadas, procedimientos de programas de seguridad y salud en el trabajo</v>
          </cell>
          <cell r="E20" t="str">
            <v xml:space="preserve">NO OBSERVADO </v>
          </cell>
          <cell r="F20" t="str">
            <v>EXPLOSIÓN</v>
          </cell>
          <cell r="G20" t="str">
            <v>USO Y MANEJO ADECUADO DE E.P.P.; PROTOCOLO DE MANEJO DE PRODUCTOS QUÍMICOS; MANEJO DE KIT DE DERRAMES POR PRODUCTOS QUÍMICOS</v>
          </cell>
        </row>
        <row r="21">
          <cell r="A21" t="str">
            <v>Gases y vapores detectables organolepticamente</v>
          </cell>
          <cell r="B21" t="str">
            <v>GASES Y VAPORES</v>
          </cell>
          <cell r="C21" t="str">
            <v xml:space="preserve"> LESIONES EN LA PIEL, IRRITACIÓN EN VÍAS  RESPIRATORIAS, MUERTE</v>
          </cell>
          <cell r="D21" t="str">
            <v>Inspecciones planeadas e inspecciones no planeadas, procedimientos de programas de seguridad y salud en el trabajo</v>
          </cell>
          <cell r="E21" t="str">
            <v>EPP TAPABOCAS, CARETAS CON FILTROS</v>
          </cell>
          <cell r="F21" t="str">
            <v xml:space="preserve"> MUERTE</v>
          </cell>
          <cell r="G21" t="str">
            <v>USO Y MANEJO ADECUADO DE E.P.P.</v>
          </cell>
        </row>
        <row r="22">
          <cell r="A22" t="str">
            <v>Gases y vapores no detectables organolepticamente</v>
          </cell>
          <cell r="B22" t="str">
            <v>GASES Y VAPORES</v>
          </cell>
          <cell r="C22" t="str">
            <v>ASFIXIA , MUERTE</v>
          </cell>
          <cell r="D22" t="str">
            <v>Inspecciones planeadas e inspecciones no planeadas, procedimientos de programas de seguridad y salud en el trabajo</v>
          </cell>
          <cell r="E22" t="str">
            <v>EPP TAPABOCAS, CARETAS CON FILTROS</v>
          </cell>
          <cell r="F22" t="str">
            <v>MUERTE</v>
          </cell>
          <cell r="G22" t="str">
            <v>USO Y MANEJO ADECUADO DE E.P.P.</v>
          </cell>
        </row>
        <row r="23">
          <cell r="A23" t="str">
            <v>Humos</v>
          </cell>
          <cell r="B23" t="str">
            <v xml:space="preserve">HUMOS </v>
          </cell>
          <cell r="C23" t="str">
            <v xml:space="preserve">ASMA,GRIPA, NEUMOCONIOSIS, CÁNCER </v>
          </cell>
          <cell r="D23" t="str">
            <v>Inspecciones planeadas e inspecciones no planeadas, procedimientos de programas de seguridad y salud en el trabajo</v>
          </cell>
          <cell r="E23" t="str">
            <v xml:space="preserve">EPP TAPABOCAS, CARETAS CON FILTROS </v>
          </cell>
          <cell r="F23" t="str">
            <v>NEUMOCONIOSIS</v>
          </cell>
          <cell r="G23" t="str">
            <v>USO Y MANEJO ADECUADO DE E.P.P.</v>
          </cell>
        </row>
        <row r="24">
          <cell r="A24" t="str">
            <v>Líquidos</v>
          </cell>
          <cell r="B24" t="str">
            <v>LÍQUIDOS</v>
          </cell>
          <cell r="C24" t="str">
            <v xml:space="preserve">  QUEMADURAS, IRRITACIONES, LESIONES PIEL, LESIONES OCULARES, IRRITACIÓN DE LAS MUCOSAS</v>
          </cell>
          <cell r="D24" t="str">
            <v>Inspecciones planeadas e inspecciones no planeadas, procedimientos de programas de seguridad y salud en el trabajo</v>
          </cell>
          <cell r="E24" t="str">
            <v>EPP TAPABOCAS, CARETAS CON FILTROS, GUANTES</v>
          </cell>
          <cell r="F24" t="str">
            <v>LESIONES IRREVERSIBLES VÍAS RESPIRATORIAS</v>
          </cell>
          <cell r="G24" t="str">
            <v>USO Y MANEJO ADECUADO DE E.P.P.; MANEJO DE PRODUCTOS QUÍMICOS LÍQUIDOS</v>
          </cell>
        </row>
        <row r="25">
          <cell r="A25" t="str">
            <v>Material Particulado</v>
          </cell>
          <cell r="B25" t="str">
            <v>MATERIAL PARTICULADO</v>
          </cell>
          <cell r="C25" t="str">
            <v>NEUMOCONIOSIS, BRONQUITIS, ASMA, SILICOSIS</v>
          </cell>
          <cell r="D25" t="str">
            <v>Inspecciones planeadas e inspecciones no planeadas, procedimientos de programas de seguridad y salud en el trabajo</v>
          </cell>
          <cell r="E25" t="str">
            <v>EPP MASCARILLAS Y FILTROS</v>
          </cell>
          <cell r="F25" t="str">
            <v>NEUMOCONIOSIS</v>
          </cell>
          <cell r="G25" t="str">
            <v>USO Y MANEJO DE LOS EPP</v>
          </cell>
        </row>
        <row r="26">
          <cell r="A26" t="str">
            <v>Polvos Inorganicos</v>
          </cell>
          <cell r="B26" t="str">
            <v xml:space="preserve">POLVOS INORGÁNICOS </v>
          </cell>
          <cell r="C26" t="str">
            <v xml:space="preserve">ASMA,GRIPA, NEUMOCONIOSIS </v>
          </cell>
          <cell r="D26" t="str">
            <v>Inspecciones planeadas e inspecciones no planeadas, procedimientos de programas de seguridad y salud en el trabajo</v>
          </cell>
          <cell r="E26" t="str">
            <v>EPP MASCARILLAS Y FILTROS</v>
          </cell>
          <cell r="F26" t="str">
            <v>NEUMOCONIOSIS</v>
          </cell>
          <cell r="G26" t="str">
            <v>LIMPIEZA</v>
          </cell>
        </row>
        <row r="27">
          <cell r="A27" t="str">
            <v>Alta Concentración</v>
          </cell>
          <cell r="B27" t="str">
            <v>CONCENTRACIÓN EN ACTIVIDADES DE ALTO DESEMPEÑO MENTAL</v>
          </cell>
          <cell r="C27" t="str">
            <v>ESTRÉS, CEFALEA, IRRITABILIDAD</v>
          </cell>
          <cell r="D27" t="str">
            <v>N/A</v>
          </cell>
          <cell r="E27" t="str">
            <v>PVE PSICOSOCIAL</v>
          </cell>
          <cell r="F27" t="str">
            <v>ESTRÉS</v>
          </cell>
          <cell r="G27" t="str">
            <v>N/A</v>
          </cell>
        </row>
        <row r="28">
          <cell r="A28" t="str">
            <v>Atención al Público</v>
          </cell>
          <cell r="B28" t="str">
            <v>ATENCIÓN AL PÚBLICO</v>
          </cell>
          <cell r="C28" t="str">
            <v>ESTRÉS, ENFERMEDADES DIGESTIVAS, IRRITABILIDAD, TRANSTORNOS DEL SUEÑO</v>
          </cell>
          <cell r="D28" t="str">
            <v>N/A</v>
          </cell>
          <cell r="E28" t="str">
            <v>PVE PSICOSOCIAL</v>
          </cell>
          <cell r="F28" t="str">
            <v>ESTRÉS</v>
          </cell>
          <cell r="G28" t="str">
            <v>RESOLUCIÓN DE CONFLICTOS; COMUNICACIÓN ASERTIVA; SERVICIO AL CLIENTE</v>
          </cell>
        </row>
        <row r="29">
          <cell r="A29" t="str">
            <v>Carga de Trabajo</v>
          </cell>
          <cell r="B29" t="str">
            <v>NATURALEZA DE LA TAREA</v>
          </cell>
          <cell r="C29" t="str">
            <v>ESTRÉS,  TRANSTORNOS DEL SUEÑO</v>
          </cell>
          <cell r="D29" t="str">
            <v>N/A</v>
          </cell>
          <cell r="E29" t="str">
            <v>PVE PSICOSOCIAL</v>
          </cell>
          <cell r="F29" t="str">
            <v>ESTRÉS</v>
          </cell>
          <cell r="G29" t="str">
            <v>N/A</v>
          </cell>
        </row>
        <row r="30">
          <cell r="A30" t="str">
            <v>Organización</v>
          </cell>
          <cell r="B30" t="str">
            <v>GESTION ORGANIZACIONAL Y CARACTERISTICAS DE LA ORGANIZACION</v>
          </cell>
          <cell r="C30" t="str">
            <v>DEPRESIÓN, ESTRÉS</v>
          </cell>
          <cell r="D30" t="str">
            <v>N/A</v>
          </cell>
          <cell r="E30" t="str">
            <v>N/A</v>
          </cell>
          <cell r="F30" t="str">
            <v>ESTRÉS</v>
          </cell>
          <cell r="G30" t="str">
            <v>N/A</v>
          </cell>
        </row>
        <row r="31">
          <cell r="A31" t="str">
            <v>Jornadas Extras</v>
          </cell>
          <cell r="B31" t="str">
            <v xml:space="preserve"> ALTA CONCENTRACIÓN</v>
          </cell>
          <cell r="C31" t="str">
            <v>ESTRÉS, DEPRESIÓN, TRANSTORNOS DEL SUEÑO, AUSENCIA DE ATENCIÓN</v>
          </cell>
          <cell r="D31" t="str">
            <v>N/A</v>
          </cell>
          <cell r="E31" t="str">
            <v>PVE PSICOSOCIAL</v>
          </cell>
          <cell r="F31" t="str">
            <v>ESTRÉS, ALTERACIÓN DEL SISTEMA NERVIOSO</v>
          </cell>
          <cell r="G31" t="str">
            <v>N/A</v>
          </cell>
        </row>
        <row r="32">
          <cell r="A32" t="str">
            <v>Monotonía</v>
          </cell>
          <cell r="B32" t="str">
            <v>DESARROLLO DE LAS MISMAS FUNCIONES DURANTE UN LARGO PERÍODO DE TIEMPO</v>
          </cell>
          <cell r="C32" t="str">
            <v>DEPRESIÓN, ESTRÉS</v>
          </cell>
          <cell r="D32" t="str">
            <v>N/A</v>
          </cell>
          <cell r="E32" t="str">
            <v>PVE PSICOSOCIAL</v>
          </cell>
          <cell r="F32" t="str">
            <v>ESTRÉS</v>
          </cell>
          <cell r="G32" t="str">
            <v>N/A</v>
          </cell>
        </row>
        <row r="33">
          <cell r="A33" t="str">
            <v>Postura</v>
          </cell>
          <cell r="B33" t="str">
            <v>Forzadas, Prolongadas</v>
          </cell>
          <cell r="C33" t="str">
            <v xml:space="preserve">Lesiones osteomusculares, lesiones osteoarticulares
</v>
          </cell>
          <cell r="D33" t="str">
            <v>Inspecciones planeadas e inspecciones no planeadas, procedimientos de programas de seguridad y salud en el trabajo</v>
          </cell>
          <cell r="E33" t="str">
            <v>PVE Biomecánico, programa pausas activas, exámenes periódicos, recomendaciones, control de posturas</v>
          </cell>
          <cell r="F33" t="str">
            <v>Enfermedades Osteomusculares</v>
          </cell>
          <cell r="G33" t="str">
            <v>Prevención en lesiones osteomusculares, líderes de pausas activas</v>
          </cell>
        </row>
        <row r="34">
          <cell r="A34" t="str">
            <v>Móvimiento Repetitivo</v>
          </cell>
          <cell r="B34" t="str">
            <v>Movimientos repetitivos, Miembros Superiores</v>
          </cell>
          <cell r="C34" t="str">
            <v>Lesiones Musculoesqueléticas</v>
          </cell>
          <cell r="D34" t="str">
            <v>N/A</v>
          </cell>
          <cell r="E34" t="str">
            <v>PVE BIomécanico, programa pausas activas, examenes periódicos, recomendaicones, control de posturas</v>
          </cell>
          <cell r="F34" t="str">
            <v>Enfermedades musculoesqueleticas</v>
          </cell>
          <cell r="G34" t="str">
            <v>Prevención en lesiones osteomusculares, líderes de pausas activas</v>
          </cell>
        </row>
        <row r="35">
          <cell r="A35" t="str">
            <v>Movimientos Repetitivo (Oficinas)</v>
          </cell>
          <cell r="B35" t="str">
            <v>Higiene Muscular</v>
          </cell>
          <cell r="C35" t="str">
            <v>Lesiones Musculoesqueléticas</v>
          </cell>
          <cell r="D35" t="str">
            <v>N/A</v>
          </cell>
          <cell r="E35" t="str">
            <v>N/A</v>
          </cell>
          <cell r="F35" t="str">
            <v xml:space="preserve">Enfermedades Osteomusculares
</v>
          </cell>
          <cell r="G35" t="str">
            <v>Prevención en lesiones osteomusculares, líderes de pausas activas</v>
          </cell>
        </row>
        <row r="36">
          <cell r="A36" t="str">
            <v>Sobrecargas</v>
          </cell>
          <cell r="B36" t="str">
            <v>Carga de un peso mayor al recomendado</v>
          </cell>
          <cell r="C36" t="str">
            <v>Lesiones osteomusculares, lesiones osteoarticulares</v>
          </cell>
          <cell r="D36" t="str">
            <v>Inspecciones planeadas e inspecciones no planeadas, procedimientos de programas de seguridad y salud en el trabajo</v>
          </cell>
          <cell r="E36" t="str">
            <v>PVE Biomecánico, programa pausas activas, exámenes periódicos, recomendaciones, control de posturas</v>
          </cell>
          <cell r="F36" t="str">
            <v>Enfermedades del sistema osteomuscular</v>
          </cell>
          <cell r="G36" t="str">
            <v>Prevención en lesiones osteomusculares, Líderes en pausas activas</v>
          </cell>
        </row>
        <row r="37">
          <cell r="A37" t="str">
            <v>Accidente de Tránsito</v>
          </cell>
          <cell r="B37" t="str">
            <v>Atropellamiento, Envestir</v>
          </cell>
          <cell r="C37" t="str">
            <v>Lesiones, pérdidas materiales, muerte</v>
          </cell>
          <cell r="D37" t="str">
            <v>Inspecciones planeadas e inspecciones no planeadas, procedimientos de programas de seguridad y salud en el trabajo</v>
          </cell>
          <cell r="E37" t="str">
            <v>Programa de seguridad vial, señalización</v>
          </cell>
          <cell r="F37" t="str">
            <v>Muerte</v>
          </cell>
          <cell r="G37" t="str">
            <v>Seguridad vial y manejo defensivo, aseguramiento de áreas de trabajo</v>
          </cell>
        </row>
        <row r="38">
          <cell r="A38" t="str">
            <v>Eléctrico</v>
          </cell>
          <cell r="B38" t="str">
            <v>Inadecuadas conexiones eléctricas-saturación en tomas de energía</v>
          </cell>
          <cell r="C38" t="str">
            <v>Quemaduras, electrocución, muerte</v>
          </cell>
          <cell r="D38" t="str">
            <v>Inspecciones planeadas e inspecciones no planeadas, procedimientos de programas de seguridad y salud en el trabajo</v>
          </cell>
          <cell r="E38" t="str">
            <v>E.P.P. Bota dieléctrica, Casco dieléctrico</v>
          </cell>
          <cell r="F38" t="str">
            <v>Muerte</v>
          </cell>
          <cell r="G38" t="str">
            <v>Uso y manejo adecuado de E.P.P., actos y condiciones inseguras</v>
          </cell>
        </row>
        <row r="39">
          <cell r="A39" t="str">
            <v>Espacio Confinado</v>
          </cell>
          <cell r="B39" t="str">
            <v>Ingreso a pozos, Red de acueducto o excavaciones</v>
          </cell>
          <cell r="C39" t="str">
            <v>Intoxicación, asfixicia, daños vías resiratorias, muerte</v>
          </cell>
          <cell r="D39" t="str">
            <v>Inspecciones planeadas e inspecciones no planeadas, procedimientos de programas de seguridad y salud en el trabajo</v>
          </cell>
          <cell r="E39" t="str">
            <v>E.P.P. Colectivos, Tripoide</v>
          </cell>
          <cell r="F39" t="str">
            <v>Muerte</v>
          </cell>
          <cell r="G39" t="str">
            <v>Trabajo seguro en espacios confinados y manejo de medidores de gases, diligenciamiento de permisos de trabajos, uso y manejo adecuado de E.P.P.</v>
          </cell>
        </row>
        <row r="40">
          <cell r="A40" t="str">
            <v>Excavaciones</v>
          </cell>
          <cell r="B40" t="str">
            <v>Reparación de redes e instalaciones</v>
          </cell>
          <cell r="C40" t="str">
            <v>Atrapamiento, apastamiento, lesiones, fracturas, muerte</v>
          </cell>
          <cell r="D40" t="str">
            <v>Inspecciones planeadas e inspecciones no planeadas, procedimientos de programas de seguridad y salud en el trabajo</v>
          </cell>
          <cell r="E40" t="str">
            <v>E.P.P. Colectivos entibados y cajas de entibados</v>
          </cell>
          <cell r="F40" t="str">
            <v>Muerte</v>
          </cell>
          <cell r="G40" t="str">
            <v>Prevención en riesgo en excavaciones y manejo de entibados, prevención en roturas de redes de gas antural, diligenciamieto de permisos de trabajo, uso y manejo adecuado de E.P.P.</v>
          </cell>
        </row>
        <row r="41">
          <cell r="A41" t="str">
            <v>Incendio</v>
          </cell>
          <cell r="B41" t="str">
            <v>Inadecuadas conexiones eléctricas-saturación en tomas de energía</v>
          </cell>
          <cell r="C41" t="str">
            <v>Intoxicación, Quemaduras</v>
          </cell>
          <cell r="D41" t="str">
            <v>Inspecciones planeadas e inspecciones no planeadas, procedimientos de programas de seguridad y salud en el trabajo</v>
          </cell>
          <cell r="E41" t="str">
            <v>Brigada de emergencias</v>
          </cell>
          <cell r="F41" t="str">
            <v>Muerte</v>
          </cell>
          <cell r="G41" t="str">
            <v>N/A</v>
          </cell>
        </row>
        <row r="42">
          <cell r="A42" t="str">
            <v>Izaje con puente Grúa</v>
          </cell>
          <cell r="B42" t="str">
            <v>Carga y Descarga de máquinaria y equipos</v>
          </cell>
          <cell r="C42" t="str">
            <v>Caídas de la carga, aplastamiento, atrapamiento, amputación, pérdidas materiales, fracturas, muerte</v>
          </cell>
          <cell r="D42" t="str">
            <v>Inspecciones planeadas e inspecciones no planeadas, procedimientos de programas de seguridad y salud en el trabajo</v>
          </cell>
          <cell r="E42" t="str">
            <v>N/A</v>
          </cell>
          <cell r="F42" t="str">
            <v>Muerte</v>
          </cell>
          <cell r="G42" t="str">
            <v xml:space="preserve">Manejo Y Seguridad de Cargas, Lenguaje de señas para izaje
</v>
          </cell>
        </row>
        <row r="43">
          <cell r="A43" t="str">
            <v>Izaje de personas</v>
          </cell>
          <cell r="B43" t="str">
            <v>Limpieza de canales, reparaciones locativas e instalaciones</v>
          </cell>
          <cell r="C43" t="str">
            <v>Caídas, lesiones, fracturas, muerte</v>
          </cell>
          <cell r="D43" t="str">
            <v>Inspecciones planeadas e inspecciones no planeadas, procedimientos de programas de seguridad y salud en el trabajo</v>
          </cell>
          <cell r="E43" t="str">
            <v>N/A</v>
          </cell>
          <cell r="F43" t="str">
            <v>Muerte</v>
          </cell>
          <cell r="G43" t="str">
            <v>Manejo y Seguridad en izajes de cargas, lenguaje de señas para izaje</v>
          </cell>
        </row>
        <row r="44">
          <cell r="A44" t="str">
            <v>Izaje de cargas</v>
          </cell>
          <cell r="B44" t="str">
            <v>Tuberias, materias primas, tubos</v>
          </cell>
          <cell r="C44" t="str">
            <v>Aplastamiento, Caída de equiops y material, perdidas económicas, atrapamiento, aplastamiento</v>
          </cell>
          <cell r="D44" t="str">
            <v>Inspecciones planeadas e inspecciones no planeadas, procedimientos de programas de seguridad y salud en el trabajo</v>
          </cell>
          <cell r="E44" t="str">
            <v>N/A</v>
          </cell>
          <cell r="F44" t="str">
            <v>N/A</v>
          </cell>
          <cell r="G44" t="str">
            <v>N/A</v>
          </cell>
        </row>
        <row r="45">
          <cell r="A45" t="str">
            <v>Izaje de maquinaria y equipo</v>
          </cell>
          <cell r="B45" t="str">
            <v>Limpieza de canales, reparación domiciliarias, limpieza de redes principales y domiciliarias, reparación de redes</v>
          </cell>
          <cell r="C45" t="str">
            <v>Aplastamiento, Caída de equiops y material, perdidas económicas, atrapamiento, aplastamiento</v>
          </cell>
          <cell r="D45" t="str">
            <v>Inspecciones planeadas e inspecciones no planeadas, procedimientos de programas de seguridad y salud en el trabajo</v>
          </cell>
          <cell r="E45" t="str">
            <v>N/A</v>
          </cell>
          <cell r="F45" t="str">
            <v>Muerte</v>
          </cell>
          <cell r="G45" t="str">
            <v>Manejo y Seguridad en izajes de cargas, lenguaje de señas para izaje</v>
          </cell>
        </row>
        <row r="46">
          <cell r="A46" t="str">
            <v>Locativo</v>
          </cell>
          <cell r="B46" t="str">
            <v>Superficies de trabajo irregulares o deslizantes</v>
          </cell>
          <cell r="C46" t="str">
            <v>Caidas del mismo nivel, fracturas, golpe con objetos, caídas de objetos, obstrucción de rutas de evacuación</v>
          </cell>
          <cell r="D46" t="str">
            <v>N/A</v>
          </cell>
          <cell r="E46" t="str">
            <v>N/A</v>
          </cell>
          <cell r="F46" t="str">
            <v>Caídas de distinto nivel</v>
          </cell>
          <cell r="G46" t="str">
            <v>Pautas Básicas en orden y aseo en el lugar de trabajo, actos y condiciones inseguras</v>
          </cell>
        </row>
        <row r="47">
          <cell r="A47" t="str">
            <v>Locativo (1)</v>
          </cell>
          <cell r="B47" t="str">
            <v>Sistemas y medidas de almacenamiento</v>
          </cell>
          <cell r="C47" t="str">
            <v>Caidas del mismo y distinto nivel , fracturas, golpe con objetos, caídas de objetos, obstruccioón de rutas de evacuación</v>
          </cell>
          <cell r="D47" t="str">
            <v>N/A</v>
          </cell>
          <cell r="E47" t="str">
            <v>N/A</v>
          </cell>
          <cell r="F47" t="str">
            <v>Caídas de mismo y Distinto nivel</v>
          </cell>
          <cell r="G47" t="str">
            <v>Pautas Básicas en orden y aseo en el lugar de trabajo, actos y condiciones inseguras</v>
          </cell>
        </row>
        <row r="48">
          <cell r="A48" t="str">
            <v>locativo (2)</v>
          </cell>
          <cell r="B48" t="str">
            <v>inmersión ( lluvias, crecientes de rios y quebradas, caidas desde tarabitas, puentes y medios de trasnporte)</v>
          </cell>
          <cell r="C48" t="str">
            <v>contusiones, laseraciones, afectaciones del sistema respiratorio</v>
          </cell>
          <cell r="D48" t="str">
            <v>Inspecciones planeadas e inspecciones no planeadas, procedimientos de programas de seguridad y salud en el trabajo</v>
          </cell>
          <cell r="E48" t="str">
            <v>E.P.P.</v>
          </cell>
          <cell r="F48" t="str">
            <v>muerte</v>
          </cell>
          <cell r="G48" t="str">
            <v>capacitación en salvamento acuatico y primer respondiente</v>
          </cell>
        </row>
        <row r="49">
          <cell r="A49" t="str">
            <v>Riesgo Mecánico Herramientas</v>
          </cell>
          <cell r="B49" t="str">
            <v>Herramientas Manuales</v>
          </cell>
          <cell r="C49" t="str">
            <v>Quemaduras, contusiones y lesiones</v>
          </cell>
          <cell r="D49" t="str">
            <v>Inspecciones planeadas e inspecciones no planeadas, procedimientos de programas de seguridad y salud en el trabajo</v>
          </cell>
          <cell r="E49" t="str">
            <v>E.P.P.</v>
          </cell>
          <cell r="F49" t="str">
            <v>Amputación</v>
          </cell>
          <cell r="G49" t="str">
            <v xml:space="preserve">
Uso y manejo adecuado de E.P.P., uso y manejo adecuado de herramientas manuales y/o máqinas y equipos</v>
          </cell>
        </row>
        <row r="50">
          <cell r="A50" t="str">
            <v>Riesgo Mecánico Maquinaria</v>
          </cell>
          <cell r="B50" t="str">
            <v>Maquinaria y equipo</v>
          </cell>
          <cell r="C50" t="str">
            <v>Atrapamiento, amputación, aplastamiento, fractura, muerte</v>
          </cell>
          <cell r="D50" t="str">
            <v>Inspecciones planeadas e inspecciones no planeadas, procedimientos de programas de seguridad y salud en el trabajo</v>
          </cell>
          <cell r="E50" t="str">
            <v>E.P.P.</v>
          </cell>
          <cell r="F50" t="str">
            <v>Aplastamiento</v>
          </cell>
          <cell r="G50" t="str">
            <v>Uso y manejo adecuado de E.P.P., uso y manejo adecuado de herramientas amnuales y/o máquinas y equipos</v>
          </cell>
        </row>
        <row r="51">
          <cell r="A51" t="str">
            <v>Riesgo Público</v>
          </cell>
          <cell r="B51" t="str">
            <v>Atraco, golpiza, atentados y secuestrados</v>
          </cell>
          <cell r="C51" t="str">
            <v>Estrés, golpes, Secuestros</v>
          </cell>
          <cell r="D51" t="str">
            <v>Inspecciones planeadas e inspecciones no planeadas, procedimientos de programas de seguridad y salud en el trabajo</v>
          </cell>
          <cell r="E51" t="str">
            <v xml:space="preserve">Uniformes Corporativos, Caquetas corporativas, Carnetización
</v>
          </cell>
          <cell r="F51" t="str">
            <v>Secuestros</v>
          </cell>
          <cell r="G51" t="str">
            <v>N/A</v>
          </cell>
        </row>
        <row r="52">
          <cell r="A52" t="str">
            <v>Soldadura</v>
          </cell>
          <cell r="B52" t="str">
            <v>Reparación de redes y sumideros</v>
          </cell>
          <cell r="C52" t="str">
            <v>Lesiones oculares, lesiones dérmicas, incendio, explosión, pérdidas materiales, quemaduras</v>
          </cell>
          <cell r="D52" t="str">
            <v>Inspecciones planeadas e inspecciones no planeadas, procedimientos de programas de seguridad y salud en el trabajo</v>
          </cell>
          <cell r="E52" t="str">
            <v>INS , E.P.P. Caretas tipo soldador, traje de carnaza, pero en carnaza, botas tipo soldador</v>
          </cell>
          <cell r="F52" t="str">
            <v>Muerte</v>
          </cell>
          <cell r="G52" t="str">
            <v>Trabajo seguro en caliente, diligencionamiento de permisos de trabajo, uso y manejo adecuado de E.P.P.</v>
          </cell>
        </row>
        <row r="53">
          <cell r="A53" t="str">
            <v>Tecnológico</v>
          </cell>
          <cell r="B53" t="str">
            <v>Explosión e incendios</v>
          </cell>
          <cell r="C53" t="str">
            <v xml:space="preserve">Explosión, quemaduras, fugas, derrame, incendio, muerte
</v>
          </cell>
          <cell r="D53" t="str">
            <v>N/A</v>
          </cell>
          <cell r="E53" t="str">
            <v>N/A</v>
          </cell>
          <cell r="F53" t="str">
            <v>Muerte</v>
          </cell>
          <cell r="G53" t="str">
            <v>N/A</v>
          </cell>
        </row>
        <row r="54">
          <cell r="A54" t="str">
            <v>Trabajo en alturas</v>
          </cell>
          <cell r="B54" t="str">
            <v>MANTENIMIENTO DE PUENTE GRUAS, LIMPIEZA DE CANALES, MANTENIMIENTO DE INSTALACIONES LOCATIVAS, MANTENIMIENTO Y REPARACIÓN DE POZOS</v>
          </cell>
          <cell r="C54" t="str">
            <v>LESIONES, FRACTURAS, MUERTE</v>
          </cell>
          <cell r="D54" t="str">
            <v>Inspecciones planeadas e inspecciones no planeadas, procedimientos de programas de seguridad y salud en el trabajo</v>
          </cell>
          <cell r="E54" t="str">
            <v>EPP</v>
          </cell>
          <cell r="F54" t="str">
            <v>MUERTE</v>
          </cell>
          <cell r="G54" t="str">
            <v>CERTIFICACIÓN Y/O ENTRENAMIENTO EN TRABAJO SEGURO EN ALTURAS; DILGENCIAMIENTO DE PERMISO DE TRABAJO; USO Y MANEJO ADECUADO DE E.P.P.; ARME Y DESARME DE ANDAMIOS</v>
          </cell>
        </row>
        <row r="55">
          <cell r="A55" t="str">
            <v>Derrumbes</v>
          </cell>
          <cell r="B55" t="str">
            <v>LLUVIAS, GRANIZADA, HELADAS</v>
          </cell>
          <cell r="C55" t="str">
            <v>DERRUMBES, HIPOTERMIA, DAÑO EN INSTALACIONES</v>
          </cell>
          <cell r="D55" t="str">
            <v>Inspecciones planeadas e inspecciones no planeadas, procedimientos de programas de seguridad y salud en el trabajo</v>
          </cell>
          <cell r="E55" t="str">
            <v>BRIGADAS DE EMERGENCIAS</v>
          </cell>
          <cell r="F55" t="str">
            <v>MUERTE</v>
          </cell>
          <cell r="G55" t="str">
            <v>ENTRENAMIENTO DE LA BRIGADA; DIVULGACIÓN DE PLAN DE EMERGENCIA</v>
          </cell>
        </row>
        <row r="56">
          <cell r="A56" t="str">
            <v>Granizadas</v>
          </cell>
          <cell r="B56" t="str">
            <v>LLUVIAS, GRANIZADA, HELADAS</v>
          </cell>
          <cell r="C56" t="str">
            <v>DERRUMBES, HIPOTERMIA, DAÑO EN INSTALACIONES</v>
          </cell>
          <cell r="D56" t="str">
            <v>Inspecciones planeadas e inspecciones no planeadas, procedimientos de programas de seguridad y salud en el trabajo</v>
          </cell>
          <cell r="E56" t="str">
            <v>BRIGADAS DE EMERGENCIAS</v>
          </cell>
          <cell r="F56" t="str">
            <v>MUERTE</v>
          </cell>
          <cell r="G56" t="str">
            <v>ENTRENAMIENTO DE LA BRIGADA; DIVULGACIÓN DE PLAN DE EMERGENCIA</v>
          </cell>
        </row>
        <row r="57">
          <cell r="A57" t="str">
            <v>Heladas</v>
          </cell>
          <cell r="B57" t="str">
            <v>LLUVIAS, GRANIZADA, HELADAS</v>
          </cell>
          <cell r="C57" t="str">
            <v>DERRUMBES, HIPOTERMIA, DAÑO EN INSTALACIONES</v>
          </cell>
          <cell r="D57" t="str">
            <v>Inspecciones planeadas e inspecciones no planeadas, procedimientos de programas de seguridad y salud en el trabajo</v>
          </cell>
          <cell r="E57" t="str">
            <v>BRIGADAS DE EMERGENCIAS</v>
          </cell>
          <cell r="F57" t="str">
            <v>MUERTE</v>
          </cell>
          <cell r="G57" t="str">
            <v>ENTRENAMIENTO DE LA BRIGADA; DIVULGACIÓN DE PLAN DE EMERGENCIA</v>
          </cell>
        </row>
        <row r="58">
          <cell r="A58" t="str">
            <v>Incendios</v>
          </cell>
          <cell r="B58" t="str">
            <v>SISMOS, INCENDIOS, INUNDACIONES, TERREMOTOS, VENDAVALES, DERRUMBE</v>
          </cell>
          <cell r="C58" t="str">
            <v>SISMOS, INCENDIOS, INUNDACIONES, TERREMOTOS, VENDAVALES</v>
          </cell>
          <cell r="D58" t="str">
            <v>Inspecciones planeadas e inspecciones no planeadas, procedimientos de programas de seguridad y salud en el trabajo</v>
          </cell>
          <cell r="E58" t="str">
            <v>BRIGADAS DE EMERGENCIAS</v>
          </cell>
          <cell r="F58" t="str">
            <v>MUERTE</v>
          </cell>
          <cell r="G58" t="str">
            <v>ENTRENAMIENTO DE LA BRIGADA; DIVULGACIÓN DE PLAN DE EMERGENCIA</v>
          </cell>
        </row>
        <row r="59">
          <cell r="A59" t="str">
            <v>Inundaciones</v>
          </cell>
          <cell r="B59" t="str">
            <v>SISMOS, INCENDIOS, INUNDACIONES, TERREMOTOS, VENDAVALES, DERRUMBE</v>
          </cell>
          <cell r="C59" t="str">
            <v>SISMOS, INCENDIOS, INUNDACIONES, TERREMOTOS, VENDAVALES</v>
          </cell>
          <cell r="D59" t="str">
            <v>Inspecciones planeadas e inspecciones no planeadas, procedimientos de programas de seguridad y salud en el trabajo</v>
          </cell>
          <cell r="E59" t="str">
            <v>BRIGADAS DE EMERGENCIAS</v>
          </cell>
          <cell r="F59" t="str">
            <v>MUERTE</v>
          </cell>
          <cell r="G59" t="str">
            <v>ENTRENAMIENTO DE LA BRIGADA; DIVULGACIÓN DE PLAN DE EMERGENCIA</v>
          </cell>
        </row>
        <row r="60">
          <cell r="A60" t="str">
            <v>Lluvias</v>
          </cell>
          <cell r="B60" t="str">
            <v>LLUVIAS, GRANIZADA, HELADAS</v>
          </cell>
          <cell r="C60" t="str">
            <v>DERRUMBES, HIPOTERMIA, DAÑO EN INSTALACIONES</v>
          </cell>
          <cell r="D60" t="str">
            <v>Inspecciones planeadas e inspecciones no planeadas, procedimientos de programas de seguridad y salud en el trabajo</v>
          </cell>
          <cell r="E60" t="str">
            <v>BRIGADAS DE EMERGENCIAS</v>
          </cell>
          <cell r="F60" t="str">
            <v>MUERTE</v>
          </cell>
          <cell r="G60" t="str">
            <v>ENTRENAMIENTO DE LA BRIGADA; DIVULGACIÓN DE PLAN DE EMERGENCIA</v>
          </cell>
        </row>
        <row r="61">
          <cell r="A61" t="str">
            <v>Sismos</v>
          </cell>
          <cell r="B61" t="str">
            <v>SISMOS, INCENDIOS, INUNDACIONES, TERREMOTOS, VENDAVALES, DERRUMBE</v>
          </cell>
          <cell r="C61" t="str">
            <v>SISMOS, INCENDIOS, INUNDACIONES, TERREMOTOS, VENDAVALES</v>
          </cell>
          <cell r="D61" t="str">
            <v>Inspecciones planeadas e inspecciones no planeadas, procedimientos de programas de seguridad y salud en el trabajo</v>
          </cell>
          <cell r="E61" t="str">
            <v>BRIGADAS DE EMERGENCIAS</v>
          </cell>
          <cell r="F61" t="str">
            <v>MUERTE</v>
          </cell>
          <cell r="G61" t="str">
            <v>ENTRENAMIENTO DE LA BRIGADA; DIVULGACIÓN DE PLAN DE EMERGENCIA</v>
          </cell>
        </row>
        <row r="62">
          <cell r="A62" t="str">
            <v>Terremotos</v>
          </cell>
          <cell r="B62" t="str">
            <v>SISMOS, INCENDIOS, INUNDACIONES, TERREMOTOS, VENDAVALES, DERRUMBE</v>
          </cell>
          <cell r="C62" t="str">
            <v>SISMOS, INCENDIOS, INUNDACIONES, TERREMOTOS, VENDAVALES</v>
          </cell>
          <cell r="D62" t="str">
            <v>Inspecciones planeadas e inspecciones no planeadas, procedimientos de programas de seguridad y salud en el trabajo</v>
          </cell>
          <cell r="E62" t="str">
            <v>BRIGADAS DE EMERGENCIAS</v>
          </cell>
          <cell r="F62" t="str">
            <v>MUERTE</v>
          </cell>
          <cell r="G62" t="str">
            <v>ENTRENAMIENTO DE LA BRIGADA; DIVULGACIÓN DE PLAN DE EMERGENCIA</v>
          </cell>
        </row>
        <row r="63">
          <cell r="A63" t="str">
            <v>Vendavales</v>
          </cell>
          <cell r="B63" t="str">
            <v>SISMOS, INCENDIOS, INUNDACIONES, TERREMOTOS, VENDAVALES, DERRUMBE</v>
          </cell>
          <cell r="C63" t="str">
            <v>SISMOS, INCENDIOS, INUNDACIONES, TERREMOTOS, VENDAVALES</v>
          </cell>
          <cell r="D63" t="str">
            <v>Inspecciones planeadas e inspecciones no planeadas, procedimientos de programas de seguridad y salud en el trabajo</v>
          </cell>
          <cell r="E63" t="str">
            <v>BRIGADAS DE EMERGENCIAS</v>
          </cell>
          <cell r="F63" t="str">
            <v>MUERTE</v>
          </cell>
          <cell r="G63" t="str">
            <v>ENTRENAMIENTO DE LA BRIGADA; DIVULGACIÓN DE PLAN DE EMERGENCIA</v>
          </cell>
        </row>
        <row r="64">
          <cell r="A64" t="str">
            <v>Biologicos</v>
          </cell>
          <cell r="B64" t="str">
            <v>Insectos</v>
          </cell>
          <cell r="C64" t="str">
            <v>Paralisis</v>
          </cell>
          <cell r="D64" t="str">
            <v>N/A</v>
          </cell>
          <cell r="E64" t="str">
            <v>N/A</v>
          </cell>
          <cell r="F64" t="str">
            <v>N/A</v>
          </cell>
          <cell r="G64" t="str">
            <v>N/A</v>
          </cell>
        </row>
        <row r="65">
          <cell r="A65" t="str">
            <v>Mordeduras</v>
          </cell>
          <cell r="B65" t="str">
            <v>Perros</v>
          </cell>
          <cell r="C65" t="str">
            <v>Lesiones</v>
          </cell>
          <cell r="D65" t="str">
            <v>No Observado</v>
          </cell>
          <cell r="E65" t="str">
            <v>Capacitación</v>
          </cell>
          <cell r="F65" t="str">
            <v>Posibles Infecciones</v>
          </cell>
          <cell r="G65" t="str">
            <v>Riesgo Biologico Autocuidado</v>
          </cell>
        </row>
        <row r="66">
          <cell r="A66" t="str">
            <v>Agentes Biologicos 1</v>
          </cell>
          <cell r="B66" t="str">
            <v>Microorganismos</v>
          </cell>
          <cell r="C66" t="str">
            <v>Tuberculosis</v>
          </cell>
          <cell r="D66" t="str">
            <v/>
          </cell>
          <cell r="E66" t="str">
            <v/>
          </cell>
          <cell r="F66" t="str">
            <v>Tuberculosis</v>
          </cell>
          <cell r="G66" t="str">
            <v/>
          </cell>
        </row>
        <row r="67">
          <cell r="A67" t="str">
            <v>Agentes Biologicos 2</v>
          </cell>
          <cell r="B67" t="str">
            <v>Microorganismos</v>
          </cell>
          <cell r="C67" t="str">
            <v>Carbunco</v>
          </cell>
          <cell r="D67" t="str">
            <v/>
          </cell>
          <cell r="E67" t="str">
            <v/>
          </cell>
          <cell r="F67" t="str">
            <v>Carbunco</v>
          </cell>
          <cell r="G67" t="str">
            <v/>
          </cell>
        </row>
        <row r="68">
          <cell r="A68" t="str">
            <v>Agentes Biologicos 3</v>
          </cell>
          <cell r="B68" t="str">
            <v>Microorganismos</v>
          </cell>
          <cell r="C68" t="str">
            <v>Brucelosis</v>
          </cell>
          <cell r="D68" t="str">
            <v/>
          </cell>
          <cell r="E68" t="str">
            <v/>
          </cell>
          <cell r="F68" t="str">
            <v>Brucelosis</v>
          </cell>
          <cell r="G68" t="str">
            <v/>
          </cell>
        </row>
        <row r="69">
          <cell r="A69" t="str">
            <v>Agentes Biologicos 4</v>
          </cell>
          <cell r="B69" t="str">
            <v>Microorganismos</v>
          </cell>
          <cell r="C69" t="str">
            <v>Leptospirosis</v>
          </cell>
          <cell r="D69" t="str">
            <v/>
          </cell>
          <cell r="E69" t="str">
            <v/>
          </cell>
          <cell r="F69" t="str">
            <v>Leptospirosis</v>
          </cell>
          <cell r="G69" t="str">
            <v/>
          </cell>
        </row>
        <row r="70">
          <cell r="A70" t="str">
            <v>Agentes Biologicos 5</v>
          </cell>
          <cell r="B70" t="str">
            <v>Microorganismos</v>
          </cell>
          <cell r="C70" t="str">
            <v>Tétano Psitacosis, ornitosis, enfermedad de  los cuidadores y tratadores de aves</v>
          </cell>
          <cell r="D70" t="str">
            <v/>
          </cell>
          <cell r="E70" t="str">
            <v/>
          </cell>
          <cell r="F70" t="str">
            <v>Tétano Psitacosis, ornitosis, enfermedad de  los cuidadores y tratadores de aves</v>
          </cell>
          <cell r="G70" t="str">
            <v/>
          </cell>
        </row>
        <row r="71">
          <cell r="A71" t="str">
            <v>Agentes Biologicos 6</v>
          </cell>
          <cell r="B71" t="str">
            <v>Microorganismos</v>
          </cell>
          <cell r="C71" t="str">
            <v>Dengue</v>
          </cell>
          <cell r="D71" t="str">
            <v/>
          </cell>
          <cell r="E71" t="str">
            <v/>
          </cell>
          <cell r="F71" t="str">
            <v>Dengue</v>
          </cell>
          <cell r="G71" t="str">
            <v/>
          </cell>
        </row>
        <row r="72">
          <cell r="A72" t="str">
            <v>Agentes Biologicos 7</v>
          </cell>
          <cell r="B72" t="str">
            <v>Microorganismos</v>
          </cell>
          <cell r="C72" t="str">
            <v>Fiebre amarilla</v>
          </cell>
          <cell r="D72" t="str">
            <v/>
          </cell>
          <cell r="E72" t="str">
            <v/>
          </cell>
          <cell r="F72" t="str">
            <v>Fiebre amarilla</v>
          </cell>
          <cell r="G72" t="str">
            <v/>
          </cell>
        </row>
        <row r="73">
          <cell r="A73" t="str">
            <v>Agentes Biologicos 8</v>
          </cell>
          <cell r="B73" t="str">
            <v>Microorganismos</v>
          </cell>
          <cell r="C73" t="str">
            <v>Hepatitis virales</v>
          </cell>
          <cell r="D73" t="str">
            <v/>
          </cell>
          <cell r="E73" t="str">
            <v/>
          </cell>
          <cell r="F73" t="str">
            <v>Hepatitis virales</v>
          </cell>
          <cell r="G73" t="str">
            <v/>
          </cell>
        </row>
        <row r="74">
          <cell r="A74" t="str">
            <v>Agentes Biologicos 9</v>
          </cell>
          <cell r="B74" t="str">
            <v>Microorganismos</v>
          </cell>
          <cell r="C74" t="str">
            <v>Enfermedad ocasionada por virus de inmunodeficiencia humana (VIH)</v>
          </cell>
          <cell r="D74" t="str">
            <v/>
          </cell>
          <cell r="E74" t="str">
            <v/>
          </cell>
          <cell r="F74" t="str">
            <v>Enfermedad ocasionada por virus de inmunodeficiencia humana (VIH)</v>
          </cell>
          <cell r="G74" t="str">
            <v/>
          </cell>
        </row>
        <row r="75">
          <cell r="A75" t="str">
            <v>Agentes Biologicos 10</v>
          </cell>
          <cell r="B75" t="str">
            <v>Microorganismos</v>
          </cell>
          <cell r="C75" t="str">
            <v>Dermatofifosis y otras micosis superficiales</v>
          </cell>
          <cell r="D75" t="str">
            <v/>
          </cell>
          <cell r="E75" t="str">
            <v/>
          </cell>
          <cell r="F75" t="str">
            <v>Dermatofifosis y otras micosis superficiales</v>
          </cell>
          <cell r="G75" t="str">
            <v/>
          </cell>
        </row>
        <row r="76">
          <cell r="A76" t="str">
            <v>Agentes Biologicos 11</v>
          </cell>
          <cell r="B76" t="str">
            <v>Microorganismos</v>
          </cell>
          <cell r="C76" t="str">
            <v>Paracoccidioidomicosis</v>
          </cell>
          <cell r="D76" t="str">
            <v/>
          </cell>
          <cell r="E76" t="str">
            <v/>
          </cell>
          <cell r="F76" t="str">
            <v>Paracoccidioidomicosis</v>
          </cell>
          <cell r="G76" t="str">
            <v/>
          </cell>
        </row>
        <row r="77">
          <cell r="A77" t="str">
            <v>Agentes Biologicos 12</v>
          </cell>
          <cell r="B77" t="str">
            <v>Microorganismos</v>
          </cell>
          <cell r="C77" t="str">
            <v>Malaria</v>
          </cell>
          <cell r="D77" t="str">
            <v/>
          </cell>
          <cell r="E77" t="str">
            <v/>
          </cell>
          <cell r="F77" t="str">
            <v>Malaria</v>
          </cell>
          <cell r="G77" t="str">
            <v/>
          </cell>
        </row>
        <row r="78">
          <cell r="A78" t="str">
            <v>Agentes Biologicos 13</v>
          </cell>
          <cell r="B78" t="str">
            <v>Microorganismos</v>
          </cell>
          <cell r="C78" t="str">
            <v>Leishmaniasis cutánea o Leishmaniasis cutáneo ­ mucosa</v>
          </cell>
          <cell r="D78" t="str">
            <v/>
          </cell>
          <cell r="E78" t="str">
            <v/>
          </cell>
          <cell r="F78" t="str">
            <v>Leishmaniasis cutánea o Leishmaniasis cutáneo ­ mucosa</v>
          </cell>
          <cell r="G78" t="str">
            <v/>
          </cell>
        </row>
        <row r="79">
          <cell r="A79" t="str">
            <v>Agentes Biologicos 14</v>
          </cell>
          <cell r="B79" t="str">
            <v>Microorganismos</v>
          </cell>
          <cell r="C79" t="str">
            <v>Neumonitis por hipersensibilidad a polvo orgánico: Pulmón del granjero; 8agazosis; Pulmón de los criadores de pájaros; Suberosi; Pulmón de los trabajadores de malta; Pulmón de los que trabajan con hongos; Enfermedad pulmonar debida a sistemas de aire acon</v>
          </cell>
          <cell r="D79" t="str">
            <v/>
          </cell>
          <cell r="E79" t="str">
            <v/>
          </cell>
          <cell r="F79" t="str">
            <v>Neumonitis por hipersensibilidad a polvo orgánico: Pulmón del granjero; 8agazosis; Pulmón de los criadores de pájaros; Suberosi; Pulmón de los trabajadores de malta; Pulmón de los que trabajan con hongos; Enfermedad pulmonar debida a sistemas de aire acon</v>
          </cell>
          <cell r="G79" t="str">
            <v/>
          </cell>
        </row>
        <row r="80">
          <cell r="A80" t="str">
            <v>Agentes Biologicos 15</v>
          </cell>
          <cell r="B80" t="str">
            <v>Microorganismos</v>
          </cell>
          <cell r="C80" t="str">
            <v>Dermatosis pápulo - pustulosas complicaciones (LOB,9) y sus infecciosas</v>
          </cell>
          <cell r="D80" t="str">
            <v/>
          </cell>
          <cell r="E80" t="str">
            <v/>
          </cell>
          <cell r="F80" t="str">
            <v>Dermatosis pápulo - pustulosas complicaciones (LOB,9) y sus infecciosas</v>
          </cell>
          <cell r="G80" t="str">
            <v/>
          </cell>
        </row>
        <row r="81">
          <cell r="A81" t="str">
            <v>Agentes Biologicos 16</v>
          </cell>
          <cell r="B81" t="str">
            <v>Polvos organicos</v>
          </cell>
          <cell r="C81" t="str">
            <v>Otras rinitis alérgicas</v>
          </cell>
          <cell r="D81" t="str">
            <v/>
          </cell>
          <cell r="E81" t="str">
            <v/>
          </cell>
          <cell r="F81" t="str">
            <v>Otras rinitis alérgicas</v>
          </cell>
          <cell r="G81" t="str">
            <v/>
          </cell>
        </row>
        <row r="82">
          <cell r="A82" t="str">
            <v>Agentes Biologicos 17</v>
          </cell>
          <cell r="B82" t="str">
            <v>Polvos organicos</v>
          </cell>
          <cell r="C82" t="str">
            <v>Otras enfermedades pulmonares obstructivas crónicas (Incluye asma obstructiva", "bronquitis' crónica", "bronquitis obstructiva Crónica)</v>
          </cell>
          <cell r="D82" t="str">
            <v/>
          </cell>
          <cell r="E82" t="str">
            <v/>
          </cell>
          <cell r="F82" t="str">
            <v>Otras enfermedades pulmonares obstructivas crónicas (Incluye asma obstructiva", "bronquitis' crónica", "bronquitis obstructiva Crónica)</v>
          </cell>
          <cell r="G82" t="str">
            <v/>
          </cell>
        </row>
        <row r="83">
          <cell r="A83" t="str">
            <v>Agentes Biologicos 18</v>
          </cell>
          <cell r="B83" t="str">
            <v>Polvos organicos</v>
          </cell>
          <cell r="C83" t="str">
            <v>Asma</v>
          </cell>
          <cell r="D83" t="str">
            <v/>
          </cell>
          <cell r="E83" t="str">
            <v/>
          </cell>
          <cell r="F83" t="str">
            <v>Asma</v>
          </cell>
          <cell r="G83" t="str">
            <v/>
          </cell>
        </row>
        <row r="84">
          <cell r="A84" t="str">
            <v>Agentes Biologicos 19</v>
          </cell>
          <cell r="B84" t="str">
            <v>Polvos organicos</v>
          </cell>
          <cell r="C84" t="str">
            <v>Bisinosis</v>
          </cell>
          <cell r="D84" t="str">
            <v/>
          </cell>
          <cell r="E84" t="str">
            <v/>
          </cell>
          <cell r="F84" t="str">
            <v>Bisinosis</v>
          </cell>
          <cell r="G84" t="str">
            <v/>
          </cell>
        </row>
        <row r="85">
          <cell r="A85" t="str">
            <v>Agentes Fisicos 1</v>
          </cell>
          <cell r="B85" t="str">
            <v>Ruido</v>
          </cell>
          <cell r="C85" t="str">
            <v xml:space="preserve">Perdida de la audición provocada por el ruido </v>
          </cell>
          <cell r="D85" t="str">
            <v/>
          </cell>
          <cell r="E85" t="str">
            <v/>
          </cell>
          <cell r="F85" t="str">
            <v xml:space="preserve">Perdida de la audición provocada por el ruido </v>
          </cell>
          <cell r="G85" t="str">
            <v/>
          </cell>
        </row>
        <row r="86">
          <cell r="A86" t="str">
            <v>Agentes Fisicos 2</v>
          </cell>
          <cell r="B86" t="str">
            <v>Ruido</v>
          </cell>
          <cell r="C86" t="str">
            <v xml:space="preserve">Otras percepciones auditivas anormales: alteraciones temporales del umbral auditivo, compromiso "de la discriminación auditiva e hipoacusia </v>
          </cell>
          <cell r="D86" t="str">
            <v/>
          </cell>
          <cell r="E86" t="str">
            <v/>
          </cell>
          <cell r="F86" t="str">
            <v xml:space="preserve">Otras percepciones auditivas anormales: alteraciones temporales del umbral auditivo, compromiso "de la discriminación auditiva e hipoacusia </v>
          </cell>
          <cell r="G86" t="str">
            <v/>
          </cell>
        </row>
        <row r="87">
          <cell r="A87" t="str">
            <v>Agentes Fisicos 3</v>
          </cell>
          <cell r="B87" t="str">
            <v>Ruido</v>
          </cell>
          <cell r="C87" t="str">
            <v xml:space="preserve">Hipertensión arterial sindrome por ruptura traumática del tímpano </v>
          </cell>
          <cell r="D87" t="str">
            <v/>
          </cell>
          <cell r="E87" t="str">
            <v/>
          </cell>
          <cell r="F87" t="str">
            <v xml:space="preserve">Hipertensión arterial sindrome por ruptura traumática del tímpano </v>
          </cell>
          <cell r="G87" t="str">
            <v/>
          </cell>
        </row>
        <row r="88">
          <cell r="A88" t="str">
            <v>Agentes Fisicos 4</v>
          </cell>
          <cell r="B88" t="str">
            <v>Vibraciones</v>
          </cell>
          <cell r="C88" t="str">
            <v>Síndrome de Raynaud</v>
          </cell>
          <cell r="D88" t="str">
            <v/>
          </cell>
          <cell r="E88" t="str">
            <v>Síndrome de Raynaud</v>
          </cell>
          <cell r="F88" t="str">
            <v>Síndrome de Raynaud</v>
          </cell>
          <cell r="G88" t="str">
            <v/>
          </cell>
        </row>
        <row r="89">
          <cell r="A89" t="str">
            <v>Agentes Fisicos 5</v>
          </cell>
          <cell r="B89" t="str">
            <v>Vibraciones</v>
          </cell>
          <cell r="C89" t="str">
            <v>Acrocianosis y acroparestesias</v>
          </cell>
          <cell r="D89" t="str">
            <v/>
          </cell>
          <cell r="E89" t="str">
            <v>Acrocianosis y acroparestesias</v>
          </cell>
          <cell r="F89" t="str">
            <v>Acrocianosis y acroparestesias</v>
          </cell>
          <cell r="G89" t="str">
            <v/>
          </cell>
        </row>
        <row r="90">
          <cell r="A90" t="str">
            <v>Agentes Fisicos 6</v>
          </cell>
          <cell r="B90" t="str">
            <v>Vibraciones</v>
          </cell>
          <cell r="C90" t="str">
            <v>Otros trastornos articulares de no clasificados en otra parte: Dolor articular</v>
          </cell>
          <cell r="D90" t="str">
            <v/>
          </cell>
          <cell r="E90" t="str">
            <v>Otros trastornos articulares de no clasificados en otra parte: Dolor articular</v>
          </cell>
          <cell r="F90" t="str">
            <v>Otros trastornos articulares de no clasificados en otra parte: Dolor articular</v>
          </cell>
          <cell r="G90" t="str">
            <v/>
          </cell>
        </row>
        <row r="91">
          <cell r="A91" t="str">
            <v>Agentes Fisicos 7</v>
          </cell>
          <cell r="B91" t="str">
            <v>Vibraciones</v>
          </cell>
          <cell r="C91" t="str">
            <v>Síndrome Cervicobraquial</v>
          </cell>
          <cell r="D91" t="str">
            <v/>
          </cell>
          <cell r="E91" t="str">
            <v>Síndrome Cervicobraquial</v>
          </cell>
          <cell r="F91" t="str">
            <v>Síndrome Cervicobraquial</v>
          </cell>
          <cell r="G91" t="str">
            <v/>
          </cell>
        </row>
        <row r="92">
          <cell r="A92" t="str">
            <v>Agentes Fisicos 8</v>
          </cell>
          <cell r="B92" t="str">
            <v>Vibraciones</v>
          </cell>
          <cell r="C92" t="str">
            <v>Fibromatosis de la fascia palmar: "Contractura de Dupuytren"</v>
          </cell>
          <cell r="D92" t="str">
            <v/>
          </cell>
          <cell r="E92" t="str">
            <v>Fibromatosis de la fascia palmar: "Contractura de Dupuytren"</v>
          </cell>
          <cell r="F92" t="str">
            <v>Fibromatosis de la fascia palmar: "Contractura de Dupuytren"</v>
          </cell>
          <cell r="G92" t="str">
            <v/>
          </cell>
        </row>
        <row r="93">
          <cell r="A93" t="str">
            <v>Agentes Fisicos 9</v>
          </cell>
          <cell r="B93" t="str">
            <v>Vibraciones</v>
          </cell>
          <cell r="C93" t="str">
            <v xml:space="preserve">Lesiones de hombro (M75): Capsulitis. adhesiva de hombro (hombro congelado, periartritis de hombro), Síndrome de Manguito Rotador o transmitidas a la Síndrome de Supraespinoso extremidad; Tendinitis bicipital, Tendinitis calcificante, Bursitis de hombre, </v>
          </cell>
          <cell r="D93" t="str">
            <v/>
          </cell>
          <cell r="E93" t="str">
            <v xml:space="preserve">Lesiones de hombro (M75): Capsulitis. adhesiva de hombro (hombro congelado, periartritis de hombro), Síndrome de Manguito Rotador o transmitidas a la Síndrome de Supraespinoso extremidad; Tendinitis bicipital, Tendinitis calcificante, Bursitis de hombre, </v>
          </cell>
          <cell r="F93" t="str">
            <v xml:space="preserve">Lesiones de hombro (M75): Capsulitis. adhesiva de hombro (hombro congelado, periartritis de hombro), Síndrome de Manguito Rotador o transmitidas a la Síndrome de Supraespinoso extremidad; Tendinitis bicipital, Tendinitis calcificante, Bursitis de hombre, </v>
          </cell>
          <cell r="G93" t="str">
            <v/>
          </cell>
        </row>
        <row r="94">
          <cell r="A94" t="str">
            <v>Agentes Fisicos 10</v>
          </cell>
          <cell r="B94" t="str">
            <v>Vibraciones</v>
          </cell>
          <cell r="C94" t="str">
            <v>Otras enteropatía: Epicondilitis medial; Epicondilitis lateral; Mialgia</v>
          </cell>
          <cell r="D94" t="str">
            <v/>
          </cell>
          <cell r="E94" t="str">
            <v>Otras enteropatía: Epicondilitis medial; Epicondilitis lateral; Mialgia</v>
          </cell>
          <cell r="F94" t="str">
            <v>Otras enteropatía: Epicondilitis medial; Epicondilitis lateral; Mialgia</v>
          </cell>
          <cell r="G94" t="str">
            <v/>
          </cell>
        </row>
        <row r="95">
          <cell r="A95" t="str">
            <v>Agentes Fisicos 11</v>
          </cell>
          <cell r="B95" t="str">
            <v>Vibraciones</v>
          </cell>
          <cell r="C95" t="str">
            <v>Otros trastornos específicos de tejidos blandos</v>
          </cell>
          <cell r="D95" t="str">
            <v/>
          </cell>
          <cell r="E95" t="str">
            <v>Otros trastornos específicos de tejidos blandos</v>
          </cell>
          <cell r="F95" t="str">
            <v>Otros trastornos específicos de tejidos blandos</v>
          </cell>
          <cell r="G95" t="str">
            <v/>
          </cell>
        </row>
        <row r="96">
          <cell r="A96" t="str">
            <v>Agentes Fisicos 12</v>
          </cell>
          <cell r="B96" t="str">
            <v>Vibraciones</v>
          </cell>
          <cell r="C96" t="str">
            <v>Osteonecrosis</v>
          </cell>
          <cell r="D96" t="str">
            <v/>
          </cell>
          <cell r="E96" t="str">
            <v>Osteonecrosis</v>
          </cell>
          <cell r="F96" t="str">
            <v>Osteonecrosis</v>
          </cell>
          <cell r="G96" t="str">
            <v/>
          </cell>
        </row>
        <row r="97">
          <cell r="A97" t="str">
            <v>Agentes Fisicos 13</v>
          </cell>
          <cell r="B97" t="str">
            <v>Vibraciones</v>
          </cell>
          <cell r="C97" t="str">
            <v>Otras osteonecrosis; secundarias</v>
          </cell>
          <cell r="D97" t="str">
            <v/>
          </cell>
          <cell r="E97" t="str">
            <v>Otras osteonecrosis; secundarias</v>
          </cell>
          <cell r="F97" t="str">
            <v>Otras osteonecrosis; secundarias</v>
          </cell>
          <cell r="G97" t="str">
            <v/>
          </cell>
        </row>
        <row r="98">
          <cell r="A98" t="str">
            <v>Agentes Fisicos 14</v>
          </cell>
          <cell r="B98" t="str">
            <v>Vibraciones</v>
          </cell>
          <cell r="C98" t="str">
            <v>Enfermedad de Kienbock del adulto (Osteocondrosis del adulto del semilunar del carpo) Y otras osteocondropatias especificas</v>
          </cell>
          <cell r="D98" t="str">
            <v/>
          </cell>
          <cell r="E98" t="str">
            <v>Enfermedad de Kienbock del adulto (Osteocondrosis del adulto del semilunar del carpo) Y otras osteocondropatias especificas</v>
          </cell>
          <cell r="F98" t="str">
            <v>Enfermedad de Kienbock del adulto (Osteocondrosis del adulto del semilunar del carpo) Y otras osteocondropatias especificas</v>
          </cell>
          <cell r="G98" t="str">
            <v/>
          </cell>
        </row>
        <row r="99">
          <cell r="A99" t="str">
            <v>Agentes Fisicos 15</v>
          </cell>
          <cell r="B99" t="str">
            <v>Presión atmósferica</v>
          </cell>
          <cell r="C99" t="str">
            <v>Otitis media no supurativa</v>
          </cell>
          <cell r="D99" t="str">
            <v/>
          </cell>
          <cell r="E99" t="str">
            <v/>
          </cell>
          <cell r="F99" t="str">
            <v>Otitis media no supurativa</v>
          </cell>
          <cell r="G99" t="str">
            <v/>
          </cell>
        </row>
        <row r="100">
          <cell r="A100" t="str">
            <v>Agentes Fisicos 16</v>
          </cell>
          <cell r="B100" t="str">
            <v>Presión atmósferica</v>
          </cell>
          <cell r="C100" t="str">
            <v>Sindrome de perforación de la membrana timpánica</v>
          </cell>
          <cell r="D100" t="str">
            <v/>
          </cell>
          <cell r="E100" t="str">
            <v/>
          </cell>
          <cell r="F100" t="str">
            <v>Sindrome de perforación de la membrana timpánica</v>
          </cell>
          <cell r="G100" t="str">
            <v/>
          </cell>
        </row>
        <row r="101">
          <cell r="A101" t="str">
            <v>Agentes Fisicos 17</v>
          </cell>
          <cell r="B101" t="str">
            <v>Presión atmósferica</v>
          </cell>
          <cell r="C101" t="str">
            <v>Laberintitis</v>
          </cell>
          <cell r="D101" t="str">
            <v/>
          </cell>
          <cell r="E101" t="str">
            <v/>
          </cell>
          <cell r="F101" t="str">
            <v>Laberintitis</v>
          </cell>
          <cell r="G101" t="str">
            <v/>
          </cell>
        </row>
        <row r="102">
          <cell r="A102" t="str">
            <v>Agentes Fisicos 18</v>
          </cell>
          <cell r="B102" t="str">
            <v>Presión atmósferica</v>
          </cell>
          <cell r="C102" t="str">
            <v>Otalgia y secreción auditiva</v>
          </cell>
          <cell r="D102" t="str">
            <v/>
          </cell>
          <cell r="E102" t="str">
            <v/>
          </cell>
          <cell r="F102" t="str">
            <v>Otalgia y secreción auditiva</v>
          </cell>
          <cell r="G102" t="str">
            <v/>
          </cell>
        </row>
        <row r="103">
          <cell r="A103" t="str">
            <v>Agentes Fisicos 19</v>
          </cell>
          <cell r="B103" t="str">
            <v>Presión atmósferica</v>
          </cell>
          <cell r="C103" t="str">
            <v>Otros trastornos específicos del oído</v>
          </cell>
          <cell r="D103" t="str">
            <v/>
          </cell>
          <cell r="E103" t="str">
            <v/>
          </cell>
          <cell r="F103" t="str">
            <v>Otros trastornos específicos del oído</v>
          </cell>
          <cell r="G103" t="str">
            <v/>
          </cell>
        </row>
        <row r="104">
          <cell r="A104" t="str">
            <v>Agentes Fisicos 20</v>
          </cell>
          <cell r="B104" t="str">
            <v>Presión atmósferica</v>
          </cell>
          <cell r="C104" t="str">
            <v>Osteonecrosis en la enfermedad causada por descompresión</v>
          </cell>
          <cell r="D104" t="str">
            <v/>
          </cell>
          <cell r="E104" t="str">
            <v/>
          </cell>
          <cell r="F104" t="str">
            <v>Osteonecrosis en la enfermedad causada por descompresión</v>
          </cell>
          <cell r="G104" t="str">
            <v/>
          </cell>
        </row>
        <row r="105">
          <cell r="A105" t="str">
            <v>Agentes Fisicos 21</v>
          </cell>
          <cell r="B105" t="str">
            <v>Presión atmósferica</v>
          </cell>
          <cell r="C105" t="str">
            <v>Otitis causada por barotrauma</v>
          </cell>
          <cell r="D105" t="str">
            <v/>
          </cell>
          <cell r="E105" t="str">
            <v/>
          </cell>
          <cell r="F105" t="str">
            <v>Otitis causada por barotrauma</v>
          </cell>
          <cell r="G105" t="str">
            <v/>
          </cell>
        </row>
        <row r="106">
          <cell r="A106" t="str">
            <v>Agentes Fisicos 22</v>
          </cell>
          <cell r="B106" t="str">
            <v>Presión atmósferica</v>
          </cell>
          <cell r="C106" t="str">
            <v>Sinusitis ocasionada por barotrauma</v>
          </cell>
          <cell r="D106" t="str">
            <v/>
          </cell>
          <cell r="E106" t="str">
            <v/>
          </cell>
          <cell r="F106" t="str">
            <v>Sinusitis ocasionada por barotrauma</v>
          </cell>
          <cell r="G106" t="str">
            <v/>
          </cell>
        </row>
        <row r="107">
          <cell r="A107" t="str">
            <v>Agentes Fisicos 23</v>
          </cell>
          <cell r="B107" t="str">
            <v>Presión atmósferica</v>
          </cell>
          <cell r="C107" t="str">
            <v>Enfermedad por descompresión (de los cajones sumergidos)</v>
          </cell>
          <cell r="D107" t="str">
            <v/>
          </cell>
          <cell r="E107" t="str">
            <v/>
          </cell>
          <cell r="F107" t="str">
            <v>Enfermedad por descompresión (de los cajones sumergidos)</v>
          </cell>
          <cell r="G107" t="str">
            <v/>
          </cell>
        </row>
        <row r="108">
          <cell r="A108" t="str">
            <v>Agentes Fisicos 24</v>
          </cell>
          <cell r="B108" t="str">
            <v>Presión atmósferica</v>
          </cell>
          <cell r="C108" t="str">
            <v>Síndrome debido al desplazamiento de aire por una explosión</v>
          </cell>
          <cell r="D108" t="str">
            <v/>
          </cell>
          <cell r="E108" t="str">
            <v/>
          </cell>
          <cell r="F108" t="str">
            <v>Síndrome debido al desplazamiento de aire por una explosión</v>
          </cell>
          <cell r="G108" t="str">
            <v/>
          </cell>
        </row>
        <row r="109">
          <cell r="A109" t="str">
            <v>Agentes Fisicos 25</v>
          </cell>
          <cell r="B109" t="str">
            <v>Radiaciones ionizantes</v>
          </cell>
          <cell r="C109" t="str">
            <v>Neoplasia maligna de cavidad nasal y de los senos paranasales.</v>
          </cell>
          <cell r="D109" t="str">
            <v/>
          </cell>
          <cell r="E109" t="str">
            <v/>
          </cell>
          <cell r="F109" t="str">
            <v>Neoplasia maligna de cavidad nasal y de los senos paranasales.</v>
          </cell>
          <cell r="G109" t="str">
            <v/>
          </cell>
        </row>
        <row r="110">
          <cell r="A110" t="str">
            <v>Agentes Fisicos 26</v>
          </cell>
          <cell r="B110" t="str">
            <v>Radiaciones ionizantes</v>
          </cell>
          <cell r="C110" t="str">
            <v>Neoplasia maligna de bronquios y de pulmón</v>
          </cell>
          <cell r="D110" t="str">
            <v/>
          </cell>
          <cell r="E110" t="str">
            <v/>
          </cell>
          <cell r="F110" t="str">
            <v>Neoplasia maligna de bronquios y de pulmón</v>
          </cell>
          <cell r="G110" t="str">
            <v/>
          </cell>
        </row>
        <row r="111">
          <cell r="A111" t="str">
            <v>Agentes Fisicos 27</v>
          </cell>
          <cell r="B111" t="str">
            <v>Radiaciones ionizantes</v>
          </cell>
          <cell r="C111" t="str">
            <v>Neoplasias malignas de hueso y cartílago articular (Incluye sarcoma óseo)</v>
          </cell>
          <cell r="D111" t="str">
            <v/>
          </cell>
          <cell r="E111" t="str">
            <v/>
          </cell>
          <cell r="F111" t="str">
            <v>Neoplasias malignas de hueso y cartílago articular (Incluye sarcoma óseo)</v>
          </cell>
          <cell r="G111" t="str">
            <v/>
          </cell>
        </row>
        <row r="112">
          <cell r="A112" t="str">
            <v>Agentes Fisicos 28</v>
          </cell>
          <cell r="B112" t="str">
            <v>Radiaciones ionizantes</v>
          </cell>
          <cell r="C112" t="str">
            <v>Otras heoplasias malignas de la piel</v>
          </cell>
          <cell r="D112" t="str">
            <v/>
          </cell>
          <cell r="E112" t="str">
            <v/>
          </cell>
          <cell r="F112" t="str">
            <v>Otras heoplasias malignas de la piel</v>
          </cell>
          <cell r="G112" t="str">
            <v/>
          </cell>
        </row>
        <row r="113">
          <cell r="A113" t="str">
            <v>Agentes Fisicos 29</v>
          </cell>
          <cell r="B113" t="str">
            <v>Radiaciones ionizantes</v>
          </cell>
          <cell r="C113" t="str">
            <v>Leucemias</v>
          </cell>
          <cell r="D113" t="str">
            <v/>
          </cell>
          <cell r="E113" t="str">
            <v/>
          </cell>
          <cell r="F113" t="str">
            <v>Leucemias</v>
          </cell>
          <cell r="G113" t="str">
            <v/>
          </cell>
        </row>
        <row r="114">
          <cell r="A114" t="str">
            <v>Agentes Fisicos 30</v>
          </cell>
          <cell r="B114" t="str">
            <v>Radiaciones ionizantes</v>
          </cell>
          <cell r="C114" t="str">
            <v>Síndromes mielodisplásicos</v>
          </cell>
          <cell r="D114" t="str">
            <v/>
          </cell>
          <cell r="E114" t="str">
            <v/>
          </cell>
          <cell r="F114" t="str">
            <v>Síndromes mielodisplásicos</v>
          </cell>
          <cell r="G114" t="str">
            <v/>
          </cell>
        </row>
        <row r="115">
          <cell r="A115" t="str">
            <v>Agentes Fisicos 31</v>
          </cell>
          <cell r="B115" t="str">
            <v>Radiaciones ionizantes</v>
          </cell>
          <cell r="C115" t="str">
            <v>Anemia aplásica debida a otros agentes externos</v>
          </cell>
          <cell r="D115" t="str">
            <v/>
          </cell>
          <cell r="E115" t="str">
            <v/>
          </cell>
          <cell r="F115" t="str">
            <v>Anemia aplásica debida a otros agentes externos</v>
          </cell>
          <cell r="G115" t="str">
            <v/>
          </cell>
        </row>
        <row r="116">
          <cell r="A116" t="str">
            <v>Agentes Fisicos 32</v>
          </cell>
          <cell r="B116" t="str">
            <v>Radiaciones ionizantes</v>
          </cell>
          <cell r="C116" t="str">
            <v>Hipoplasia medular (061.9) Púrpura y otras manifestaciones hemorrágicas</v>
          </cell>
          <cell r="D116" t="str">
            <v/>
          </cell>
          <cell r="E116" t="str">
            <v/>
          </cell>
          <cell r="F116" t="str">
            <v>Hipoplasia medular (061.9) Púrpura y otras manifestaciones hemorrágicas</v>
          </cell>
          <cell r="G116" t="str">
            <v/>
          </cell>
        </row>
        <row r="117">
          <cell r="A117" t="str">
            <v>Agentes Fisicos 33</v>
          </cell>
          <cell r="B117" t="str">
            <v>Radiaciones ionizantes</v>
          </cell>
          <cell r="C117" t="str">
            <v>Agranulocitosis (Neutropenia tóxica)</v>
          </cell>
          <cell r="D117" t="str">
            <v/>
          </cell>
          <cell r="E117" t="str">
            <v/>
          </cell>
          <cell r="F117" t="str">
            <v>Agranulocitosis (Neutropenia tóxica)</v>
          </cell>
          <cell r="G117" t="str">
            <v/>
          </cell>
        </row>
        <row r="118">
          <cell r="A118" t="str">
            <v>Agentes Fisicos 34</v>
          </cell>
          <cell r="B118" t="str">
            <v>Radiaciones ionizantes</v>
          </cell>
          <cell r="C118" t="str">
            <v xml:space="preserve"> Otros trastornos específicos de los glóbulos blancos: Leucocitosis, reacción leucemoide  </v>
          </cell>
          <cell r="D118" t="str">
            <v/>
          </cell>
          <cell r="E118" t="str">
            <v/>
          </cell>
          <cell r="F118" t="str">
            <v xml:space="preserve"> Otros trastornos específicos de los glóbulos blancos: Leucocitosis, reacción leucemoide  </v>
          </cell>
          <cell r="G118" t="str">
            <v/>
          </cell>
        </row>
        <row r="119">
          <cell r="A119" t="str">
            <v>Agentes Fisicos 35</v>
          </cell>
          <cell r="B119" t="str">
            <v>Radiaciones ionizantes</v>
          </cell>
          <cell r="C119" t="str">
            <v>Polineuropatla inducida por la radiación</v>
          </cell>
          <cell r="D119" t="str">
            <v/>
          </cell>
          <cell r="E119" t="str">
            <v/>
          </cell>
          <cell r="F119" t="str">
            <v>Polineuropatla inducida por la radiación</v>
          </cell>
          <cell r="G119" t="str">
            <v/>
          </cell>
        </row>
        <row r="120">
          <cell r="A120" t="str">
            <v>Agentes Fisicos 36</v>
          </cell>
          <cell r="B120" t="str">
            <v>Radiaciones ionizantes</v>
          </cell>
          <cell r="C120" t="str">
            <v>Blefaritis</v>
          </cell>
          <cell r="D120" t="str">
            <v/>
          </cell>
          <cell r="E120" t="str">
            <v/>
          </cell>
          <cell r="F120" t="str">
            <v>Blefaritis</v>
          </cell>
          <cell r="G120" t="str">
            <v/>
          </cell>
        </row>
        <row r="121">
          <cell r="A121" t="str">
            <v>Agentes Fisicos 37</v>
          </cell>
          <cell r="B121" t="str">
            <v>Radiaciones ionizantes</v>
          </cell>
          <cell r="C121" t="str">
            <v>Conjuntivitis</v>
          </cell>
          <cell r="D121" t="str">
            <v/>
          </cell>
          <cell r="E121" t="str">
            <v/>
          </cell>
          <cell r="F121" t="str">
            <v>Conjuntivitis</v>
          </cell>
          <cell r="G121" t="str">
            <v/>
          </cell>
        </row>
        <row r="122">
          <cell r="A122" t="str">
            <v>Agentes Fisicos 38</v>
          </cell>
          <cell r="B122" t="str">
            <v>Radiaciones ionizantes</v>
          </cell>
          <cell r="C122" t="str">
            <v>Queratitis y queratoconjuntivitis, Catarata</v>
          </cell>
          <cell r="D122" t="str">
            <v/>
          </cell>
          <cell r="E122" t="str">
            <v/>
          </cell>
          <cell r="F122" t="str">
            <v>Queratitis y queratoconjuntivitis, Catarata</v>
          </cell>
          <cell r="G122" t="str">
            <v/>
          </cell>
        </row>
        <row r="123">
          <cell r="A123" t="str">
            <v>Agentes Fisicos 39</v>
          </cell>
          <cell r="B123" t="str">
            <v>Radiaciones ionizantes</v>
          </cell>
          <cell r="C123" t="str">
            <v>Neumonitis por radiación</v>
          </cell>
          <cell r="D123" t="str">
            <v/>
          </cell>
          <cell r="E123" t="str">
            <v/>
          </cell>
          <cell r="F123" t="str">
            <v>Neumonitis por radiación</v>
          </cell>
          <cell r="G123" t="str">
            <v/>
          </cell>
        </row>
        <row r="124">
          <cell r="A124" t="str">
            <v>Agentes Fisicos 40</v>
          </cell>
          <cell r="B124" t="str">
            <v>Radiaciones ionizantes</v>
          </cell>
          <cell r="C124" t="str">
            <v>Gastroenteritis. y colitis tóxicas</v>
          </cell>
          <cell r="D124" t="str">
            <v/>
          </cell>
          <cell r="E124" t="str">
            <v/>
          </cell>
          <cell r="F124" t="str">
            <v>Gastroenteritis. y colitis tóxicas</v>
          </cell>
          <cell r="G124" t="str">
            <v/>
          </cell>
        </row>
        <row r="125">
          <cell r="A125" t="str">
            <v>Agentes Fisicos 41</v>
          </cell>
          <cell r="B125" t="str">
            <v>Radiaciones ionizantes</v>
          </cell>
          <cell r="C125" t="str">
            <v>Radiodermatitis: Radiodermatitis aguda; Radiodermatitis crónica; Radiodermatitis no especifica; Afecciones de la piel y del tejido conjuntivo relacionadas con la radiación</v>
          </cell>
          <cell r="D125" t="str">
            <v/>
          </cell>
          <cell r="E125" t="str">
            <v/>
          </cell>
          <cell r="F125" t="str">
            <v>Radiodermatitis: Radiodermatitis aguda; Radiodermatitis crónica; Radiodermatitis no especifica; Afecciones de la piel y del tejido conjuntivo relacionadas con la radiación</v>
          </cell>
          <cell r="G125" t="str">
            <v/>
          </cell>
        </row>
        <row r="126">
          <cell r="A126" t="str">
            <v>Agentes Fisicos 42</v>
          </cell>
          <cell r="B126" t="str">
            <v>Radiaciones ionizantes</v>
          </cell>
          <cell r="C126" t="str">
            <v>Osteonecrosis: Otras osteonecrosis secundarias Infertilidad masculina Efectos agudos (no especificos) de la radiación</v>
          </cell>
          <cell r="D126" t="str">
            <v/>
          </cell>
          <cell r="E126" t="str">
            <v/>
          </cell>
          <cell r="F126" t="str">
            <v>Osteonecrosis: Otras osteonecrosis secundarias Infertilidad masculina Efectos agudos (no especificos) de la radiación</v>
          </cell>
          <cell r="G126" t="str">
            <v/>
          </cell>
        </row>
        <row r="127">
          <cell r="A127" t="str">
            <v>Agentes Fisicos 43</v>
          </cell>
          <cell r="B127" t="str">
            <v>Radiaciones ópticas</v>
          </cell>
          <cell r="C127" t="str">
            <v>Conjuntivitis</v>
          </cell>
          <cell r="D127" t="str">
            <v/>
          </cell>
          <cell r="E127" t="str">
            <v/>
          </cell>
          <cell r="F127" t="str">
            <v>Conjuntivitis</v>
          </cell>
          <cell r="G127" t="str">
            <v/>
          </cell>
        </row>
        <row r="128">
          <cell r="A128" t="str">
            <v>Agentes Fisicos 44</v>
          </cell>
          <cell r="B128" t="str">
            <v>Radiaciones ópticas</v>
          </cell>
          <cell r="C128" t="str">
            <v>Queratitis y queratoconjuntivitis</v>
          </cell>
          <cell r="D128" t="str">
            <v/>
          </cell>
          <cell r="E128" t="str">
            <v/>
          </cell>
          <cell r="F128" t="str">
            <v>Queratitis y queratoconjuntivitis</v>
          </cell>
          <cell r="G128" t="str">
            <v/>
          </cell>
        </row>
        <row r="129">
          <cell r="A129" t="str">
            <v>Agentes Fisicos 45</v>
          </cell>
          <cell r="B129" t="str">
            <v>Radiaciones ópticas</v>
          </cell>
          <cell r="C129" t="str">
            <v>Quemadura solar</v>
          </cell>
          <cell r="D129" t="str">
            <v/>
          </cell>
          <cell r="E129" t="str">
            <v/>
          </cell>
          <cell r="F129" t="str">
            <v>Quemadura solar</v>
          </cell>
          <cell r="G129" t="str">
            <v/>
          </cell>
        </row>
        <row r="130">
          <cell r="A130" t="str">
            <v>Agentes Fisicos 46</v>
          </cell>
          <cell r="B130" t="str">
            <v>Radiaciones ópticas</v>
          </cell>
          <cell r="C130" t="str">
            <v>Otras neoplasias malignas de la piel</v>
          </cell>
          <cell r="D130" t="str">
            <v/>
          </cell>
          <cell r="E130" t="str">
            <v/>
          </cell>
          <cell r="F130" t="str">
            <v>Otras neoplasias malignas de la piel</v>
          </cell>
          <cell r="G130" t="str">
            <v/>
          </cell>
        </row>
        <row r="131">
          <cell r="A131" t="str">
            <v>Agentes Fisicos 47</v>
          </cell>
          <cell r="B131" t="str">
            <v>Radiaciones ópticas</v>
          </cell>
          <cell r="C131" t="str">
            <v>Otras alteraciones agudas de la piel ocasionadas por la radiación ultravioleta</v>
          </cell>
          <cell r="D131" t="str">
            <v/>
          </cell>
          <cell r="E131" t="str">
            <v/>
          </cell>
          <cell r="F131" t="str">
            <v>Otras alteraciones agudas de la piel ocasionadas por la radiación ultravioleta</v>
          </cell>
          <cell r="G131" t="str">
            <v/>
          </cell>
        </row>
        <row r="132">
          <cell r="A132" t="str">
            <v>Agentes Fisicos 48</v>
          </cell>
          <cell r="B132" t="str">
            <v>Radiaciones ópticas</v>
          </cell>
          <cell r="C132" t="str">
            <v>Dermatitis de fotocontacto</v>
          </cell>
          <cell r="D132" t="str">
            <v/>
          </cell>
          <cell r="E132" t="str">
            <v/>
          </cell>
          <cell r="F132" t="str">
            <v>Dermatitis de fotocontacto</v>
          </cell>
          <cell r="G132" t="str">
            <v/>
          </cell>
        </row>
        <row r="133">
          <cell r="A133" t="str">
            <v>Agentes Fisicos 49</v>
          </cell>
          <cell r="B133" t="str">
            <v>Radiaciones ópticas</v>
          </cell>
          <cell r="C133" t="str">
            <v>Urticaria solar</v>
          </cell>
          <cell r="D133" t="str">
            <v/>
          </cell>
          <cell r="E133" t="str">
            <v/>
          </cell>
          <cell r="F133" t="str">
            <v>Urticaria solar</v>
          </cell>
          <cell r="G133" t="str">
            <v/>
          </cell>
        </row>
        <row r="134">
          <cell r="A134" t="str">
            <v>Agentes Fisicos 50</v>
          </cell>
          <cell r="B134" t="str">
            <v>Radiaciones ópticas</v>
          </cell>
          <cell r="C134" t="str">
            <v>Otras alteraciones agudas específicas de la piel debidas a radiación ultravioleta</v>
          </cell>
          <cell r="D134" t="str">
            <v/>
          </cell>
          <cell r="E134" t="str">
            <v/>
          </cell>
          <cell r="F134" t="str">
            <v>Otras alteraciones agudas específicas de la piel debidas a radiación ultravioleta</v>
          </cell>
          <cell r="G134" t="str">
            <v/>
          </cell>
        </row>
        <row r="135">
          <cell r="A135" t="str">
            <v>Agentes Fisicos 51</v>
          </cell>
          <cell r="B135" t="str">
            <v>Radiaciones ópticas</v>
          </cell>
          <cell r="C135" t="str">
            <v>Otras alteraciones agudas de la piel debidas a radiación ultravioleta, sin otra especificación</v>
          </cell>
          <cell r="D135" t="str">
            <v/>
          </cell>
          <cell r="E135" t="str">
            <v/>
          </cell>
          <cell r="F135" t="str">
            <v>Otras alteraciones agudas de la piel debidas a radiación ultravioleta, sin otra especificación</v>
          </cell>
          <cell r="G135" t="str">
            <v/>
          </cell>
        </row>
        <row r="136">
          <cell r="A136" t="str">
            <v>Agentes Fisicos 52</v>
          </cell>
          <cell r="B136" t="str">
            <v>Radiaciones ópticas</v>
          </cell>
          <cell r="C136" t="str">
            <v>Catarata (Por radiaciones)</v>
          </cell>
          <cell r="D136" t="str">
            <v/>
          </cell>
          <cell r="E136" t="str">
            <v/>
          </cell>
          <cell r="F136" t="str">
            <v>Catarata (Por radiaciones)</v>
          </cell>
          <cell r="G136" t="str">
            <v/>
          </cell>
        </row>
        <row r="137">
          <cell r="A137" t="str">
            <v>Agentes Fisicos 53</v>
          </cell>
          <cell r="B137" t="str">
            <v>Temperaturas extremas</v>
          </cell>
          <cell r="C137" t="str">
            <v>Golpe de calor e insolación</v>
          </cell>
          <cell r="D137" t="str">
            <v/>
          </cell>
          <cell r="E137" t="str">
            <v/>
          </cell>
          <cell r="F137" t="str">
            <v>Golpe de calor e insolación</v>
          </cell>
          <cell r="G137" t="str">
            <v/>
          </cell>
        </row>
        <row r="138">
          <cell r="A138" t="str">
            <v>Agentes Fisicos 54</v>
          </cell>
          <cell r="B138" t="str">
            <v>Temperaturas extremas</v>
          </cell>
          <cell r="C138" t="str">
            <v>Síncope por calor</v>
          </cell>
          <cell r="D138" t="str">
            <v/>
          </cell>
          <cell r="E138" t="str">
            <v/>
          </cell>
          <cell r="F138" t="str">
            <v>Síncope por calor</v>
          </cell>
          <cell r="G138" t="str">
            <v/>
          </cell>
        </row>
        <row r="139">
          <cell r="A139" t="str">
            <v>Agentes Fisicos 55</v>
          </cell>
          <cell r="B139" t="str">
            <v>Temperaturas extremas</v>
          </cell>
          <cell r="C139" t="str">
            <v>Calambre por calor</v>
          </cell>
          <cell r="D139" t="str">
            <v/>
          </cell>
          <cell r="E139" t="str">
            <v/>
          </cell>
          <cell r="F139" t="str">
            <v>Calambre por calor</v>
          </cell>
          <cell r="G139" t="str">
            <v/>
          </cell>
        </row>
        <row r="140">
          <cell r="A140" t="str">
            <v>Agentes Fisicos 56</v>
          </cell>
          <cell r="B140" t="str">
            <v>Temperaturas extremas</v>
          </cell>
          <cell r="C140" t="str">
            <v>Urticaria debida al calor o al frío</v>
          </cell>
          <cell r="D140" t="str">
            <v/>
          </cell>
          <cell r="E140" t="str">
            <v/>
          </cell>
          <cell r="F140" t="str">
            <v>Urticaria debida al calor o al frío</v>
          </cell>
          <cell r="G140" t="str">
            <v/>
          </cell>
        </row>
        <row r="141">
          <cell r="A141" t="str">
            <v>Agentes Fisicos 57</v>
          </cell>
          <cell r="B141" t="str">
            <v>Temperaturas extremas</v>
          </cell>
          <cell r="C141" t="str">
            <v>Leucodermía no clasificada en otra parte ( incluye "vitilígo ocupacional")</v>
          </cell>
          <cell r="D141" t="str">
            <v/>
          </cell>
          <cell r="E141" t="str">
            <v/>
          </cell>
          <cell r="F141" t="str">
            <v>Leucodermía no clasificada en otra parte ( incluye "vitilígo ocupacional")</v>
          </cell>
          <cell r="G141" t="str">
            <v/>
          </cell>
        </row>
        <row r="142">
          <cell r="A142" t="str">
            <v>Agentes Fisicos 58</v>
          </cell>
          <cell r="B142" t="str">
            <v>Temperaturas extremas</v>
          </cell>
          <cell r="C142" t="str">
            <v>Congelamiento superficial</v>
          </cell>
          <cell r="D142" t="str">
            <v/>
          </cell>
          <cell r="E142" t="str">
            <v/>
          </cell>
          <cell r="F142" t="str">
            <v>Congelamiento superficial</v>
          </cell>
          <cell r="G142" t="str">
            <v/>
          </cell>
        </row>
        <row r="143">
          <cell r="A143" t="str">
            <v>Agentes Fisicos 59</v>
          </cell>
          <cell r="B143" t="str">
            <v>Temperaturas extremas</v>
          </cell>
          <cell r="C143" t="str">
            <v>Congelamiento con necrosis de tejidos</v>
          </cell>
          <cell r="D143" t="str">
            <v/>
          </cell>
          <cell r="E143" t="str">
            <v/>
          </cell>
          <cell r="F143" t="str">
            <v>Congelamiento con necrosis de tejidos</v>
          </cell>
          <cell r="G143" t="str">
            <v/>
          </cell>
        </row>
        <row r="144">
          <cell r="A144" t="str">
            <v>Agentes Fisicos 60</v>
          </cell>
          <cell r="B144" t="str">
            <v>Temperaturas extremas</v>
          </cell>
          <cell r="C144" t="str">
            <v>Hipotermia</v>
          </cell>
          <cell r="D144" t="str">
            <v/>
          </cell>
          <cell r="E144" t="str">
            <v/>
          </cell>
          <cell r="F144" t="str">
            <v>Hipotermia</v>
          </cell>
          <cell r="G144" t="str">
            <v/>
          </cell>
        </row>
        <row r="145">
          <cell r="A145" t="str">
            <v>Agentes Fisicos 61</v>
          </cell>
          <cell r="B145" t="str">
            <v>Temperaturas extremas</v>
          </cell>
          <cell r="C145" t="str">
            <v>Otros efectos de la .reducción de la temperatura</v>
          </cell>
          <cell r="D145" t="str">
            <v/>
          </cell>
          <cell r="E145" t="str">
            <v/>
          </cell>
          <cell r="F145" t="str">
            <v>Otros efectos de la .reducción de la temperatura</v>
          </cell>
          <cell r="G145" t="str">
            <v/>
          </cell>
        </row>
        <row r="146">
          <cell r="A146" t="str">
            <v>Agente quimico 1</v>
          </cell>
          <cell r="B146" t="str">
            <v>Arsénico y sus compuestos arsenicales</v>
          </cell>
          <cell r="C146" t="str">
            <v>Angiosarcoma de higado</v>
          </cell>
          <cell r="D146" t="str">
            <v/>
          </cell>
          <cell r="E146" t="str">
            <v/>
          </cell>
          <cell r="F146" t="str">
            <v>Angiosarcoma de higado</v>
          </cell>
          <cell r="G146" t="str">
            <v/>
          </cell>
        </row>
        <row r="147">
          <cell r="A147" t="str">
            <v>Agente quimico 2</v>
          </cell>
          <cell r="B147" t="str">
            <v>Arsénico y sus compuestos arsenicales</v>
          </cell>
          <cell r="C147" t="str">
            <v>Neoplasia maligna de Ios bronquios y del pulmón</v>
          </cell>
          <cell r="D147" t="str">
            <v/>
          </cell>
          <cell r="E147" t="str">
            <v/>
          </cell>
          <cell r="F147" t="str">
            <v>Neoplasia maligna de Ios bronquios y del pulmón</v>
          </cell>
          <cell r="G147" t="str">
            <v/>
          </cell>
        </row>
        <row r="148">
          <cell r="A148" t="str">
            <v>Agente quimico 3</v>
          </cell>
          <cell r="B148" t="str">
            <v>Arsénico y sus compuestos arsenicales</v>
          </cell>
          <cell r="C148" t="str">
            <v>Otras neoplasias malignas de la piel</v>
          </cell>
          <cell r="D148" t="str">
            <v/>
          </cell>
          <cell r="E148" t="str">
            <v/>
          </cell>
          <cell r="F148" t="str">
            <v>Otras neoplasias malignas de la piel</v>
          </cell>
          <cell r="G148" t="str">
            <v/>
          </cell>
        </row>
        <row r="149">
          <cell r="A149" t="str">
            <v>Agente quimico 4</v>
          </cell>
          <cell r="B149" t="str">
            <v>Arsénico y sus compuestos arsenicales</v>
          </cell>
          <cell r="C149" t="str">
            <v xml:space="preserve"> Polineuropatla debida a otros agentes tóxicos </v>
          </cell>
          <cell r="D149" t="str">
            <v/>
          </cell>
          <cell r="E149" t="str">
            <v/>
          </cell>
          <cell r="F149" t="str">
            <v xml:space="preserve"> Polineuropatla debida a otros agentes tóxicos </v>
          </cell>
          <cell r="G149" t="str">
            <v/>
          </cell>
        </row>
        <row r="150">
          <cell r="A150" t="str">
            <v>Agente quimico 5</v>
          </cell>
          <cell r="B150" t="str">
            <v>Arsénico y sus compuestos arsenicales</v>
          </cell>
          <cell r="C150" t="str">
            <v xml:space="preserve">Encefalopatla tóxica aguda </v>
          </cell>
          <cell r="D150" t="str">
            <v/>
          </cell>
          <cell r="E150" t="str">
            <v/>
          </cell>
          <cell r="F150" t="str">
            <v xml:space="preserve">Encefalopatla tóxica aguda </v>
          </cell>
          <cell r="G150" t="str">
            <v/>
          </cell>
        </row>
        <row r="151">
          <cell r="A151" t="str">
            <v>Agente quimico 6</v>
          </cell>
          <cell r="B151" t="str">
            <v>Arsénico y sus compuestos arsenicales</v>
          </cell>
          <cell r="C151" t="str">
            <v xml:space="preserve">Blefaritis, Conjuntivitis </v>
          </cell>
          <cell r="D151" t="str">
            <v/>
          </cell>
          <cell r="E151" t="str">
            <v/>
          </cell>
          <cell r="F151" t="str">
            <v xml:space="preserve">Blefaritis, Conjuntivitis </v>
          </cell>
          <cell r="G151" t="str">
            <v/>
          </cell>
        </row>
        <row r="152">
          <cell r="A152" t="str">
            <v>Agente quimico 7</v>
          </cell>
          <cell r="B152" t="str">
            <v>Arsénico y sus compuestos arsenicales</v>
          </cell>
          <cell r="C152" t="str">
            <v>Queratitis y Queratoconjuntivitis</v>
          </cell>
          <cell r="D152" t="str">
            <v/>
          </cell>
          <cell r="E152" t="str">
            <v/>
          </cell>
          <cell r="F152" t="str">
            <v>Queratitis y Queratoconjuntivitis</v>
          </cell>
          <cell r="G152" t="str">
            <v/>
          </cell>
        </row>
        <row r="153">
          <cell r="A153" t="str">
            <v>Agente quimico 8</v>
          </cell>
          <cell r="B153" t="str">
            <v>Arsénico y sus compuestos arsenicales</v>
          </cell>
          <cell r="C153" t="str">
            <v>Arritmias cardiacas</v>
          </cell>
          <cell r="D153" t="str">
            <v/>
          </cell>
          <cell r="E153" t="str">
            <v/>
          </cell>
          <cell r="F153" t="str">
            <v>Arritmias cardiacas</v>
          </cell>
          <cell r="G153" t="str">
            <v/>
          </cell>
        </row>
        <row r="154">
          <cell r="A154" t="str">
            <v>Agente quimico 9</v>
          </cell>
          <cell r="B154" t="str">
            <v>Arsénico y sus compuestos arsenicales</v>
          </cell>
          <cell r="C154" t="str">
            <v xml:space="preserve">Rinitis crónica </v>
          </cell>
          <cell r="D154" t="str">
            <v/>
          </cell>
          <cell r="E154" t="str">
            <v/>
          </cell>
          <cell r="F154" t="str">
            <v xml:space="preserve">Rinitis crónica </v>
          </cell>
          <cell r="G154" t="str">
            <v/>
          </cell>
        </row>
        <row r="155">
          <cell r="A155" t="str">
            <v>Agente quimico 10</v>
          </cell>
          <cell r="B155" t="str">
            <v>Arsénico y sus compuestos arsenicales</v>
          </cell>
          <cell r="C155" t="str">
            <v xml:space="preserve"> Ulceración o necrosis del tabique nasal </v>
          </cell>
          <cell r="D155" t="str">
            <v/>
          </cell>
          <cell r="E155" t="str">
            <v/>
          </cell>
          <cell r="F155" t="str">
            <v xml:space="preserve"> Ulceración o necrosis del tabique nasal </v>
          </cell>
          <cell r="G155" t="str">
            <v/>
          </cell>
        </row>
        <row r="156">
          <cell r="A156" t="str">
            <v>Agente quimico 11</v>
          </cell>
          <cell r="B156" t="str">
            <v>Arsénico y sus compuestos arsenicales</v>
          </cell>
          <cell r="C156" t="str">
            <v>Bronquioliti~ obliterante crónica, enfisema crónico difuso o fibrosis pulmonar crÓnica</v>
          </cell>
          <cell r="D156" t="str">
            <v/>
          </cell>
          <cell r="E156" t="str">
            <v/>
          </cell>
          <cell r="F156" t="str">
            <v>Bronquioliti~ obliterante crónica, enfisema crónico difuso o fibrosis pulmonar crÓnica</v>
          </cell>
          <cell r="G156" t="str">
            <v/>
          </cell>
        </row>
        <row r="157">
          <cell r="A157" t="str">
            <v>Agente quimico 12</v>
          </cell>
          <cell r="B157" t="str">
            <v>Arsénico y sus compuestos arsenicales</v>
          </cell>
          <cell r="C157" t="str">
            <v>Estomatitis ulcerativa crónica</v>
          </cell>
          <cell r="D157" t="str">
            <v/>
          </cell>
          <cell r="E157" t="str">
            <v/>
          </cell>
          <cell r="F157" t="str">
            <v>Estomatitis ulcerativa crónica</v>
          </cell>
          <cell r="G157" t="str">
            <v/>
          </cell>
        </row>
        <row r="158">
          <cell r="A158" t="str">
            <v>Agente quimico 13</v>
          </cell>
          <cell r="B158" t="str">
            <v>Arsénico y sus compuestos arsenicales</v>
          </cell>
          <cell r="C158" t="str">
            <v>Gastroenteritis y colitis tÓxicas</v>
          </cell>
          <cell r="D158" t="str">
            <v/>
          </cell>
          <cell r="E158" t="str">
            <v/>
          </cell>
          <cell r="F158" t="str">
            <v>Gastroenteritis y colitis tÓxicas</v>
          </cell>
          <cell r="G158" t="str">
            <v/>
          </cell>
        </row>
        <row r="159">
          <cell r="A159" t="str">
            <v>Agente quimico 14</v>
          </cell>
          <cell r="B159" t="str">
            <v>Arsénico y sus compuestos arsenicales</v>
          </cell>
          <cell r="C159" t="str">
            <v xml:space="preserve">Hipertensión portal , Dermatitis de contacto por irritantes </v>
          </cell>
          <cell r="D159" t="str">
            <v/>
          </cell>
          <cell r="E159" t="str">
            <v/>
          </cell>
          <cell r="F159" t="str">
            <v xml:space="preserve">Hipertensión portal , Dermatitis de contacto por irritantes </v>
          </cell>
          <cell r="G159" t="str">
            <v/>
          </cell>
        </row>
        <row r="160">
          <cell r="A160" t="str">
            <v>Agente quimico 15</v>
          </cell>
          <cell r="B160" t="str">
            <v>Arsénico y sus compuestos arsenicales</v>
          </cell>
          <cell r="C160" t="str">
            <v>Otras formas de I hiperpigmentación: : Melanodermia</v>
          </cell>
          <cell r="D160" t="str">
            <v/>
          </cell>
          <cell r="E160" t="str">
            <v/>
          </cell>
          <cell r="F160" t="str">
            <v>Otras formas de I hiperpigmentación: : Melanodermia</v>
          </cell>
          <cell r="G160" t="str">
            <v/>
          </cell>
        </row>
        <row r="161">
          <cell r="A161" t="str">
            <v>Agente quimico 16</v>
          </cell>
          <cell r="B161" t="str">
            <v>Arsénico y sus compuestos arsenicales</v>
          </cell>
          <cell r="C161" t="str">
            <v xml:space="preserve">Leucodermia no clasificada en otra parte (Vitflígo ocupacional) </v>
          </cell>
          <cell r="D161" t="str">
            <v/>
          </cell>
          <cell r="E161" t="str">
            <v/>
          </cell>
          <cell r="F161" t="str">
            <v xml:space="preserve">Leucodermia no clasificada en otra parte (Vitflígo ocupacional) </v>
          </cell>
          <cell r="G161" t="str">
            <v/>
          </cell>
        </row>
        <row r="162">
          <cell r="A162" t="str">
            <v>Agente quimico 17</v>
          </cell>
          <cell r="B162" t="str">
            <v>Arsénico y sus compuestos arsenicales</v>
          </cell>
          <cell r="C162" t="str">
            <v xml:space="preserve">Queratosis palmar y plantar adquirida </v>
          </cell>
          <cell r="D162" t="str">
            <v/>
          </cell>
          <cell r="E162" t="str">
            <v/>
          </cell>
          <cell r="F162" t="str">
            <v xml:space="preserve">Queratosis palmar y plantar adquirida </v>
          </cell>
          <cell r="G162" t="str">
            <v/>
          </cell>
        </row>
        <row r="163">
          <cell r="A163" t="str">
            <v>Agente quimico 18</v>
          </cell>
          <cell r="B163" t="str">
            <v>Arsénico y sus compuestos arsenicales</v>
          </cell>
          <cell r="C163" t="str">
            <v xml:space="preserve">Efeptos tóxicos agudos </v>
          </cell>
          <cell r="D163" t="str">
            <v/>
          </cell>
          <cell r="E163" t="str">
            <v/>
          </cell>
          <cell r="F163" t="str">
            <v xml:space="preserve">Efeptos tóxicos agudos </v>
          </cell>
          <cell r="G163" t="str">
            <v/>
          </cell>
        </row>
        <row r="164">
          <cell r="A164" t="str">
            <v>Agente quimico 19</v>
          </cell>
          <cell r="B164" t="str">
            <v>Arsénico y sus compuestos arsenicales</v>
          </cell>
          <cell r="C164" t="str">
            <v xml:space="preserve">Leucemia múltiple y Mieloma mÚltiple </v>
          </cell>
          <cell r="D164" t="str">
            <v/>
          </cell>
          <cell r="E164" t="str">
            <v/>
          </cell>
          <cell r="F164" t="str">
            <v xml:space="preserve">Leucemia múltiple y Mieloma mÚltiple </v>
          </cell>
          <cell r="G164" t="str">
            <v/>
          </cell>
        </row>
        <row r="165">
          <cell r="A165" t="str">
            <v>Agente quimico 20</v>
          </cell>
          <cell r="B165" t="str">
            <v>Arsénico y sus compuestos arsenicales</v>
          </cell>
          <cell r="C165" t="str">
            <v xml:space="preserve"> Enfermedad de Hodgki</v>
          </cell>
          <cell r="D165" t="str">
            <v/>
          </cell>
          <cell r="E165" t="str">
            <v/>
          </cell>
          <cell r="F165" t="str">
            <v xml:space="preserve"> Enfermedad de Hodgki</v>
          </cell>
          <cell r="G165" t="str">
            <v/>
          </cell>
        </row>
        <row r="166">
          <cell r="A166" t="str">
            <v>Agente quimico 21</v>
          </cell>
          <cell r="B166" t="str">
            <v>Arsénico y sus compuestos arsenicales</v>
          </cell>
          <cell r="C166" t="str">
            <v xml:space="preserve">Linfoma no Hodgki y Linfosarcoma </v>
          </cell>
          <cell r="D166" t="str">
            <v/>
          </cell>
          <cell r="E166" t="str">
            <v/>
          </cell>
          <cell r="F166" t="str">
            <v xml:space="preserve">Linfoma no Hodgki y Linfosarcoma </v>
          </cell>
          <cell r="G166" t="str">
            <v/>
          </cell>
        </row>
        <row r="167">
          <cell r="A167" t="str">
            <v>Agente quimico 22</v>
          </cell>
          <cell r="B167" t="str">
            <v>Arsénico y sus compuestos arsenicales</v>
          </cell>
          <cell r="C167" t="str">
            <v>Tumor maligno del nnón, excepto de la pelvis renal.</v>
          </cell>
          <cell r="D167" t="str">
            <v/>
          </cell>
          <cell r="E167" t="str">
            <v/>
          </cell>
          <cell r="F167" t="str">
            <v>Tumor maligno del nnón, excepto de la pelvis renal.</v>
          </cell>
          <cell r="G167" t="str">
            <v/>
          </cell>
        </row>
        <row r="168">
          <cell r="A168" t="str">
            <v>Agente quimico 23</v>
          </cell>
          <cell r="B168" t="str">
            <v>Arsénico y sus compuestos arsenicales</v>
          </cell>
          <cell r="C168" t="str">
            <v>Neoplasia malignade vejiga</v>
          </cell>
          <cell r="D168" t="str">
            <v/>
          </cell>
          <cell r="E168" t="str">
            <v/>
          </cell>
          <cell r="F168" t="str">
            <v>Neoplasia malignade vejiga</v>
          </cell>
          <cell r="G168" t="str">
            <v/>
          </cell>
        </row>
        <row r="169">
          <cell r="A169" t="str">
            <v>Agente quimico 24</v>
          </cell>
          <cell r="B169" t="str">
            <v>Asbesto</v>
          </cell>
          <cell r="C169" t="str">
            <v>Neoplasia maligna de estómago</v>
          </cell>
          <cell r="D169" t="str">
            <v/>
          </cell>
          <cell r="E169" t="str">
            <v/>
          </cell>
          <cell r="F169" t="str">
            <v>Neoplasia maligna de estómago</v>
          </cell>
          <cell r="G169" t="str">
            <v/>
          </cell>
        </row>
        <row r="170">
          <cell r="A170" t="str">
            <v>Agente quimico 25</v>
          </cell>
          <cell r="B170" t="str">
            <v>Asbesto</v>
          </cell>
          <cell r="C170" t="str">
            <v>Neoplasia maligna de laringe</v>
          </cell>
          <cell r="D170" t="str">
            <v/>
          </cell>
          <cell r="E170" t="str">
            <v/>
          </cell>
          <cell r="F170" t="str">
            <v>Neoplasia maligna de laringe</v>
          </cell>
          <cell r="G170" t="str">
            <v/>
          </cell>
        </row>
        <row r="171">
          <cell r="A171" t="str">
            <v>Agente quimico 26</v>
          </cell>
          <cell r="B171" t="str">
            <v>Asbesto</v>
          </cell>
          <cell r="C171" t="str">
            <v>Neoplasia maligna de bronquios y de pulmón</v>
          </cell>
          <cell r="D171" t="str">
            <v/>
          </cell>
          <cell r="E171" t="str">
            <v/>
          </cell>
          <cell r="F171" t="str">
            <v>Neoplasia maligna de bronquios y de pulmón</v>
          </cell>
          <cell r="G171" t="str">
            <v/>
          </cell>
        </row>
        <row r="172">
          <cell r="A172" t="str">
            <v>Agente quimico 27</v>
          </cell>
          <cell r="B172" t="str">
            <v>Asbesto</v>
          </cell>
          <cell r="C172" t="str">
            <v>Mesotelioma de pleura</v>
          </cell>
          <cell r="D172" t="str">
            <v/>
          </cell>
          <cell r="E172" t="str">
            <v/>
          </cell>
          <cell r="F172" t="str">
            <v>Mesotelioma de pleura</v>
          </cell>
          <cell r="G172" t="str">
            <v/>
          </cell>
        </row>
        <row r="173">
          <cell r="A173" t="str">
            <v>Agente quimico 28</v>
          </cell>
          <cell r="B173" t="str">
            <v>Asbesto</v>
          </cell>
          <cell r="C173" t="str">
            <v>Mesotelioma de peritoneo</v>
          </cell>
          <cell r="D173" t="str">
            <v/>
          </cell>
          <cell r="E173" t="str">
            <v/>
          </cell>
          <cell r="F173" t="str">
            <v>Mesotelioma de peritoneo</v>
          </cell>
          <cell r="G173" t="str">
            <v/>
          </cell>
        </row>
        <row r="174">
          <cell r="A174" t="str">
            <v>Agente quimico 29</v>
          </cell>
          <cell r="B174" t="str">
            <v>Asbesto</v>
          </cell>
          <cell r="C174" t="str">
            <v>Mesotelioma de pericardio</v>
          </cell>
          <cell r="D174" t="str">
            <v/>
          </cell>
          <cell r="E174" t="str">
            <v/>
          </cell>
          <cell r="F174" t="str">
            <v>Mesotelioma de pericardio</v>
          </cell>
          <cell r="G174" t="str">
            <v/>
          </cell>
        </row>
        <row r="175">
          <cell r="A175" t="str">
            <v>Agente quimico 30</v>
          </cell>
          <cell r="B175" t="str">
            <v>Asbesto</v>
          </cell>
          <cell r="C175" t="str">
            <v>Placas epicárdicas Asbestosis</v>
          </cell>
          <cell r="D175" t="str">
            <v/>
          </cell>
          <cell r="E175" t="str">
            <v/>
          </cell>
          <cell r="F175" t="str">
            <v>Placas epicárdicas Asbestosis</v>
          </cell>
          <cell r="G175" t="str">
            <v/>
          </cell>
        </row>
        <row r="176">
          <cell r="A176" t="str">
            <v>Agente quimico 31</v>
          </cell>
          <cell r="B176" t="str">
            <v>Asbesto</v>
          </cell>
          <cell r="C176" t="str">
            <v>Oerrame pleural</v>
          </cell>
          <cell r="D176" t="str">
            <v/>
          </cell>
          <cell r="E176" t="str">
            <v/>
          </cell>
          <cell r="F176" t="str">
            <v>Oerrame pleural</v>
          </cell>
          <cell r="G176" t="str">
            <v/>
          </cell>
        </row>
        <row r="177">
          <cell r="A177" t="str">
            <v>Agente quimico 32</v>
          </cell>
          <cell r="B177" t="str">
            <v>Asbesto</v>
          </cell>
          <cell r="C177" t="str">
            <v>Placas pleurales</v>
          </cell>
          <cell r="D177" t="str">
            <v/>
          </cell>
          <cell r="E177" t="str">
            <v/>
          </cell>
          <cell r="F177" t="str">
            <v>Placas pleurales</v>
          </cell>
          <cell r="G177" t="str">
            <v/>
          </cell>
        </row>
        <row r="178">
          <cell r="A178" t="str">
            <v>Agente quimico 33</v>
          </cell>
          <cell r="B178" t="str">
            <v xml:space="preserve">Benceno y, sus derivados tóxicos </v>
          </cell>
          <cell r="C178" t="str">
            <v>Leucemias</v>
          </cell>
          <cell r="D178" t="str">
            <v/>
          </cell>
          <cell r="E178" t="str">
            <v/>
          </cell>
          <cell r="F178" t="str">
            <v>Leucemias</v>
          </cell>
          <cell r="G178" t="str">
            <v/>
          </cell>
        </row>
        <row r="179">
          <cell r="A179" t="str">
            <v>Agente quimico 34</v>
          </cell>
          <cell r="B179" t="str">
            <v xml:space="preserve">Benceno y, sus derivados tóxicos </v>
          </cell>
          <cell r="C179" t="str">
            <v>Sindromes mielodísplásícos</v>
          </cell>
          <cell r="D179" t="str">
            <v/>
          </cell>
          <cell r="E179" t="str">
            <v/>
          </cell>
          <cell r="F179" t="str">
            <v>Sindromes mielodísplásícos</v>
          </cell>
          <cell r="G179" t="str">
            <v/>
          </cell>
        </row>
        <row r="180">
          <cell r="A180" t="str">
            <v>Agente quimico 35</v>
          </cell>
          <cell r="B180" t="str">
            <v xml:space="preserve">Benceno y, sus derivados tóxicos </v>
          </cell>
          <cell r="C180" t="str">
            <v>Anemia aplásica debida a otros</v>
          </cell>
          <cell r="D180" t="str">
            <v/>
          </cell>
          <cell r="E180" t="str">
            <v/>
          </cell>
          <cell r="F180" t="str">
            <v>Anemia aplásica debida a otros</v>
          </cell>
          <cell r="G180" t="str">
            <v/>
          </cell>
        </row>
        <row r="181">
          <cell r="A181" t="str">
            <v>Agente quimico 36</v>
          </cell>
          <cell r="B181" t="str">
            <v xml:space="preserve">Benceno y, sus derivados tóxicos </v>
          </cell>
          <cell r="C181" t="str">
            <v>agentes externos Hipoplasia medular</v>
          </cell>
          <cell r="D181" t="str">
            <v/>
          </cell>
          <cell r="E181" t="str">
            <v/>
          </cell>
          <cell r="F181" t="str">
            <v>agentes externos Hipoplasia medular</v>
          </cell>
          <cell r="G181" t="str">
            <v/>
          </cell>
        </row>
        <row r="182">
          <cell r="A182" t="str">
            <v>Agente quimico 37</v>
          </cell>
          <cell r="B182" t="str">
            <v xml:space="preserve">Benceno y, sus derivados tóxicos </v>
          </cell>
          <cell r="C182" t="str">
            <v>Púrpura y otras manifestaciones hemorrágicas</v>
          </cell>
          <cell r="D182" t="str">
            <v/>
          </cell>
          <cell r="E182" t="str">
            <v/>
          </cell>
          <cell r="F182" t="str">
            <v>Púrpura y otras manifestaciones hemorrágicas</v>
          </cell>
          <cell r="G182" t="str">
            <v/>
          </cell>
        </row>
        <row r="183">
          <cell r="A183" t="str">
            <v>Agente quimico 38</v>
          </cell>
          <cell r="B183" t="str">
            <v xml:space="preserve">Benceno y, sus derivados tóxicos </v>
          </cell>
          <cell r="C183" t="str">
            <v>Agranulocito</v>
          </cell>
          <cell r="D183" t="str">
            <v/>
          </cell>
          <cell r="E183" t="str">
            <v/>
          </cell>
          <cell r="F183" t="str">
            <v>Agranulocito</v>
          </cell>
          <cell r="G183" t="str">
            <v/>
          </cell>
        </row>
        <row r="184">
          <cell r="A184" t="str">
            <v>Agente quimico 39</v>
          </cell>
          <cell r="B184" t="str">
            <v xml:space="preserve">Benceno y, sus derivados tóxicos </v>
          </cell>
          <cell r="C184" t="str">
            <v>Otros trastornos específicos de los glóbulos blancos: eucocitosis, Reacción Leuce, moíde trastornos, mentales derivados de lesión y disfunción cerebral y de enfermedad física</v>
          </cell>
          <cell r="D184" t="str">
            <v/>
          </cell>
          <cell r="E184" t="str">
            <v/>
          </cell>
          <cell r="F184" t="str">
            <v>Otros trastornos específicos de los glóbulos blancos: eucocitosis, Reacción Leuce, moíde trastornos, mentales derivados de lesión y disfunción cerebral y de enfermedad física</v>
          </cell>
          <cell r="G184" t="str">
            <v/>
          </cell>
        </row>
        <row r="185">
          <cell r="A185" t="str">
            <v>Agente quimico 40</v>
          </cell>
          <cell r="B185" t="str">
            <v xml:space="preserve">Benceno y, sus derivados tóxicos </v>
          </cell>
          <cell r="C185" t="str">
            <v xml:space="preserve">Trastornos de personalidad y del comportamiento derivados de enfermedad, lesión y de disfunción de la personalidad  </v>
          </cell>
          <cell r="D185" t="str">
            <v/>
          </cell>
          <cell r="E185" t="str">
            <v/>
          </cell>
          <cell r="F185" t="str">
            <v xml:space="preserve">Trastornos de personalidad y del comportamiento derivados de enfermedad, lesión y de disfunción de la personalidad  </v>
          </cell>
          <cell r="G185" t="str">
            <v/>
          </cell>
        </row>
        <row r="186">
          <cell r="A186" t="str">
            <v>Agente quimico 41</v>
          </cell>
          <cell r="B186" t="str">
            <v xml:space="preserve">Benceno y, sus derivados tóxicos </v>
          </cell>
          <cell r="C186" t="str">
            <v>Neurastenia (Incluye sindrome calzado, artlculos de cuero o caucho de fatiga)</v>
          </cell>
          <cell r="D186" t="str">
            <v/>
          </cell>
          <cell r="E186" t="str">
            <v/>
          </cell>
          <cell r="F186" t="str">
            <v>Neurastenia (Incluye sindrome calzado, artlculos de cuero o caucho de fatiga)</v>
          </cell>
          <cell r="G186" t="str">
            <v/>
          </cell>
        </row>
        <row r="187">
          <cell r="A187" t="str">
            <v>Agente quimico 42</v>
          </cell>
          <cell r="B187" t="str">
            <v xml:space="preserve">Benceno y, sus derivados tóxicos </v>
          </cell>
          <cell r="C187" t="str">
            <v>Hipoacusia ototóxica</v>
          </cell>
          <cell r="D187" t="str">
            <v/>
          </cell>
          <cell r="E187" t="str">
            <v/>
          </cell>
          <cell r="F187" t="str">
            <v>Hipoacusia ototóxica</v>
          </cell>
          <cell r="G187" t="str">
            <v/>
          </cell>
        </row>
        <row r="188">
          <cell r="A188" t="str">
            <v>Agente quimico 43</v>
          </cell>
          <cell r="B188" t="str">
            <v xml:space="preserve">Benceno y, sus derivados tóxicos </v>
          </cell>
          <cell r="C188" t="str">
            <v>Soldadura</v>
          </cell>
          <cell r="D188" t="str">
            <v/>
          </cell>
          <cell r="E188" t="str">
            <v/>
          </cell>
          <cell r="F188" t="str">
            <v>Soldadura</v>
          </cell>
          <cell r="G188" t="str">
            <v/>
          </cell>
        </row>
        <row r="189">
          <cell r="A189" t="str">
            <v>Agente quimico 44</v>
          </cell>
          <cell r="B189" t="str">
            <v xml:space="preserve">Benceno y, sus derivados tóxicos </v>
          </cell>
          <cell r="C189" t="str">
            <v>Dermatitis de contacto por irritantes</v>
          </cell>
          <cell r="D189" t="str">
            <v/>
          </cell>
          <cell r="E189" t="str">
            <v/>
          </cell>
          <cell r="F189" t="str">
            <v>Dermatitis de contacto por irritantes</v>
          </cell>
          <cell r="G189" t="str">
            <v/>
          </cell>
        </row>
        <row r="190">
          <cell r="A190" t="str">
            <v>Agente quimico 45</v>
          </cell>
          <cell r="B190" t="str">
            <v xml:space="preserve">Benceno y, sus derivados tóxicos </v>
          </cell>
          <cell r="C190" t="str">
            <v>Efectos tóxicos agudos</v>
          </cell>
          <cell r="D190" t="str">
            <v/>
          </cell>
          <cell r="E190" t="str">
            <v/>
          </cell>
          <cell r="F190" t="str">
            <v>Efectos tóxicos agudos</v>
          </cell>
          <cell r="G190" t="str">
            <v/>
          </cell>
        </row>
        <row r="191">
          <cell r="A191" t="str">
            <v>Agente quimico 46</v>
          </cell>
          <cell r="B191" t="str">
            <v xml:space="preserve">Benceno y, sus derivados tóxicos </v>
          </cell>
          <cell r="C191" t="str">
            <v>Efectos adversos de otros agentes que afectan los constituyentes de la sangre, y los no especificados</v>
          </cell>
          <cell r="D191" t="str">
            <v/>
          </cell>
          <cell r="E191" t="str">
            <v/>
          </cell>
          <cell r="F191" t="str">
            <v>Efectos adversos de otros agentes que afectan los constituyentes de la sangre, y los no especificados</v>
          </cell>
          <cell r="G191" t="str">
            <v/>
          </cell>
        </row>
        <row r="192">
          <cell r="A192" t="str">
            <v>Agente quimico 47</v>
          </cell>
          <cell r="B192" t="str">
            <v>Berilio</v>
          </cell>
          <cell r="C192" t="str">
            <v>Neoplasia maligna de la manipulación de berilio. bronquios y del pulmón</v>
          </cell>
          <cell r="D192" t="str">
            <v/>
          </cell>
          <cell r="E192" t="str">
            <v/>
          </cell>
          <cell r="F192" t="str">
            <v>Neoplasia maligna de la manipulación de berilio. bronquios y del pulmón</v>
          </cell>
          <cell r="G192" t="str">
            <v/>
          </cell>
        </row>
        <row r="193">
          <cell r="A193" t="str">
            <v>Agente quimico 48</v>
          </cell>
          <cell r="B193" t="str">
            <v>Berilio</v>
          </cell>
          <cell r="C193" t="str">
            <v>Conjuntivitis</v>
          </cell>
          <cell r="D193" t="str">
            <v/>
          </cell>
          <cell r="E193" t="str">
            <v/>
          </cell>
          <cell r="F193" t="str">
            <v>Conjuntivitis</v>
          </cell>
          <cell r="G193" t="str">
            <v/>
          </cell>
        </row>
        <row r="194">
          <cell r="A194" t="str">
            <v>Agente quimico 49</v>
          </cell>
          <cell r="B194" t="str">
            <v>Berilio</v>
          </cell>
          <cell r="C194" t="str">
            <v>Beriliosis</v>
          </cell>
          <cell r="D194" t="str">
            <v/>
          </cell>
          <cell r="E194" t="str">
            <v/>
          </cell>
          <cell r="F194" t="str">
            <v>Beriliosis</v>
          </cell>
          <cell r="G194" t="str">
            <v/>
          </cell>
        </row>
        <row r="195">
          <cell r="A195" t="str">
            <v>Agente quimico 50</v>
          </cell>
          <cell r="B195" t="str">
            <v>Berilio</v>
          </cell>
          <cell r="C195" t="str">
            <v>Bronquitis y neumonitis</v>
          </cell>
          <cell r="D195" t="str">
            <v/>
          </cell>
          <cell r="E195" t="str">
            <v/>
          </cell>
          <cell r="F195" t="str">
            <v>Bronquitis y neumonitis</v>
          </cell>
          <cell r="G195" t="str">
            <v/>
          </cell>
        </row>
        <row r="196">
          <cell r="A196" t="str">
            <v>Agente quimico 51</v>
          </cell>
          <cell r="B196" t="str">
            <v>Berilio</v>
          </cell>
          <cell r="C196" t="str">
            <v>Edema pulmonar agudo</v>
          </cell>
          <cell r="D196" t="str">
            <v/>
          </cell>
          <cell r="E196" t="str">
            <v/>
          </cell>
          <cell r="F196" t="str">
            <v>Edema pulmonar agudo</v>
          </cell>
          <cell r="G196" t="str">
            <v/>
          </cell>
        </row>
        <row r="197">
          <cell r="A197" t="str">
            <v>Agente quimico 52</v>
          </cell>
          <cell r="B197" t="str">
            <v>Berilio</v>
          </cell>
          <cell r="C197" t="str">
            <v>Bronquiolitis obliterante crónica,</v>
          </cell>
          <cell r="D197" t="str">
            <v/>
          </cell>
          <cell r="E197" t="str">
            <v/>
          </cell>
          <cell r="F197" t="str">
            <v>Bronquiolitis obliterante crónica,</v>
          </cell>
          <cell r="G197" t="str">
            <v/>
          </cell>
        </row>
        <row r="198">
          <cell r="A198" t="str">
            <v>Agente quimico 53</v>
          </cell>
          <cell r="B198" t="str">
            <v>Berilio</v>
          </cell>
          <cell r="C198" t="str">
            <v>Dermatitis de contacto por irritantes</v>
          </cell>
          <cell r="D198" t="str">
            <v/>
          </cell>
          <cell r="E198" t="str">
            <v/>
          </cell>
          <cell r="F198" t="str">
            <v>Dermatitis de contacto por irritantes</v>
          </cell>
          <cell r="G198" t="str">
            <v/>
          </cell>
        </row>
        <row r="199">
          <cell r="A199" t="str">
            <v>Agente quimico 54</v>
          </cell>
          <cell r="B199" t="str">
            <v>Berilio</v>
          </cell>
          <cell r="C199" t="str">
            <v>Efectos tóxicos agudos</v>
          </cell>
          <cell r="D199" t="str">
            <v/>
          </cell>
          <cell r="E199" t="str">
            <v/>
          </cell>
          <cell r="F199" t="str">
            <v>Efectos tóxicos agudos</v>
          </cell>
          <cell r="G199" t="str">
            <v/>
          </cell>
        </row>
        <row r="200">
          <cell r="A200" t="str">
            <v>Agente quimico 55</v>
          </cell>
          <cell r="B200" t="str">
            <v>Bromo</v>
          </cell>
          <cell r="C200" t="str">
            <v>Faringitis aguda</v>
          </cell>
          <cell r="D200" t="str">
            <v/>
          </cell>
          <cell r="E200" t="str">
            <v/>
          </cell>
          <cell r="F200" t="str">
            <v>Faringitis aguda</v>
          </cell>
          <cell r="G200" t="str">
            <v/>
          </cell>
        </row>
        <row r="201">
          <cell r="A201" t="str">
            <v>Agente quimico 56</v>
          </cell>
          <cell r="B201" t="str">
            <v>Bromo</v>
          </cell>
          <cell r="C201" t="str">
            <v>laringotraqueitis aguda</v>
          </cell>
          <cell r="D201" t="str">
            <v/>
          </cell>
          <cell r="E201" t="str">
            <v/>
          </cell>
          <cell r="F201" t="str">
            <v>laringotraqueitis aguda</v>
          </cell>
          <cell r="G201" t="str">
            <v/>
          </cell>
        </row>
        <row r="202">
          <cell r="A202" t="str">
            <v>Agente quimico 57</v>
          </cell>
          <cell r="B202" t="str">
            <v>Bromo</v>
          </cell>
          <cell r="C202" t="str">
            <v>Faringitis crónica</v>
          </cell>
          <cell r="D202" t="str">
            <v/>
          </cell>
          <cell r="E202" t="str">
            <v/>
          </cell>
          <cell r="F202" t="str">
            <v>Faringitis crónica</v>
          </cell>
          <cell r="G202" t="str">
            <v/>
          </cell>
        </row>
        <row r="203">
          <cell r="A203" t="str">
            <v>Agente quimico 58</v>
          </cell>
          <cell r="B203" t="str">
            <v>Bromo</v>
          </cell>
          <cell r="C203" t="str">
            <v>Sinusitis crónica</v>
          </cell>
          <cell r="D203" t="str">
            <v/>
          </cell>
          <cell r="E203" t="str">
            <v/>
          </cell>
          <cell r="F203" t="str">
            <v>Sinusitis crónica</v>
          </cell>
          <cell r="G203" t="str">
            <v/>
          </cell>
        </row>
        <row r="204">
          <cell r="A204" t="str">
            <v>Agente quimico 59</v>
          </cell>
          <cell r="B204" t="str">
            <v>Bromo</v>
          </cell>
          <cell r="C204" t="str">
            <v>laringotraqueitis crónica</v>
          </cell>
          <cell r="D204" t="str">
            <v/>
          </cell>
          <cell r="E204" t="str">
            <v/>
          </cell>
          <cell r="F204" t="str">
            <v>laringotraqueitis crónica</v>
          </cell>
          <cell r="G204" t="str">
            <v/>
          </cell>
        </row>
        <row r="205">
          <cell r="A205" t="str">
            <v>Agente quimico 60</v>
          </cell>
          <cell r="B205" t="str">
            <v>Bromo</v>
          </cell>
          <cell r="C205" t="str">
            <v>Bránquitís y neumonitis</v>
          </cell>
          <cell r="D205" t="str">
            <v/>
          </cell>
          <cell r="E205" t="str">
            <v/>
          </cell>
          <cell r="F205" t="str">
            <v>Bránquitís y neumonitis</v>
          </cell>
          <cell r="G205" t="str">
            <v/>
          </cell>
        </row>
        <row r="206">
          <cell r="A206" t="str">
            <v>Agente quimico 61</v>
          </cell>
          <cell r="B206" t="str">
            <v>Bromo</v>
          </cell>
          <cell r="C206" t="str">
            <v>Edema pulmonar</v>
          </cell>
          <cell r="D206" t="str">
            <v/>
          </cell>
          <cell r="E206" t="str">
            <v/>
          </cell>
          <cell r="F206" t="str">
            <v>Edema pulmonar</v>
          </cell>
          <cell r="G206" t="str">
            <v/>
          </cell>
        </row>
        <row r="207">
          <cell r="A207" t="str">
            <v>Agente quimico 62</v>
          </cell>
          <cell r="B207" t="str">
            <v>Bromo</v>
          </cell>
          <cell r="C207" t="str">
            <v>Síndrome de disfunción reactiva de las vías aéreas</v>
          </cell>
          <cell r="D207" t="str">
            <v/>
          </cell>
          <cell r="E207" t="str">
            <v/>
          </cell>
          <cell r="F207" t="str">
            <v>Síndrome de disfunción reactiva de las vías aéreas</v>
          </cell>
          <cell r="G207" t="str">
            <v/>
          </cell>
        </row>
        <row r="208">
          <cell r="A208" t="str">
            <v>Agente quimico 63</v>
          </cell>
          <cell r="B208" t="str">
            <v>Bromo</v>
          </cell>
          <cell r="C208" t="str">
            <v>Bronquíolitis obliterante crónica, enfisema crónico difuso o fibrosis pulmonar crónica</v>
          </cell>
          <cell r="D208" t="str">
            <v/>
          </cell>
          <cell r="E208" t="str">
            <v/>
          </cell>
          <cell r="F208" t="str">
            <v>Bronquíolitis obliterante crónica, enfisema crónico difuso o fibrosis pulmonar crónica</v>
          </cell>
          <cell r="G208" t="str">
            <v/>
          </cell>
        </row>
        <row r="209">
          <cell r="A209" t="str">
            <v>Agente quimico 64</v>
          </cell>
          <cell r="B209" t="str">
            <v>Bromo</v>
          </cell>
          <cell r="C209" t="str">
            <v>Estomatitis ulcerativa crónica</v>
          </cell>
          <cell r="D209" t="str">
            <v/>
          </cell>
          <cell r="E209" t="str">
            <v/>
          </cell>
          <cell r="F209" t="str">
            <v>Estomatitis ulcerativa crónica</v>
          </cell>
          <cell r="G209" t="str">
            <v/>
          </cell>
        </row>
        <row r="210">
          <cell r="A210" t="str">
            <v>Agente quimico 65</v>
          </cell>
          <cell r="B210" t="str">
            <v>Bromo</v>
          </cell>
          <cell r="C210" t="str">
            <v>Dermatitis de contacto por irritantes</v>
          </cell>
          <cell r="D210" t="str">
            <v/>
          </cell>
          <cell r="E210" t="str">
            <v/>
          </cell>
          <cell r="F210" t="str">
            <v>Dermatitis de contacto por irritantes</v>
          </cell>
          <cell r="G210" t="str">
            <v/>
          </cell>
        </row>
        <row r="211">
          <cell r="A211" t="str">
            <v>Agente quimico 66</v>
          </cell>
          <cell r="B211" t="str">
            <v>Bromo</v>
          </cell>
          <cell r="C211" t="str">
            <v xml:space="preserve">Efectos tóxicos agudos  </v>
          </cell>
          <cell r="D211" t="str">
            <v/>
          </cell>
          <cell r="E211" t="str">
            <v/>
          </cell>
          <cell r="F211" t="str">
            <v xml:space="preserve">Efectos tóxicos agudos  </v>
          </cell>
          <cell r="G211" t="str">
            <v/>
          </cell>
        </row>
        <row r="212">
          <cell r="A212" t="str">
            <v>Agente quimico 67</v>
          </cell>
          <cell r="B212" t="str">
            <v>Cadmio</v>
          </cell>
          <cell r="C212" t="str">
            <v>Neoplasia maligna de bronquios y de pulmón</v>
          </cell>
          <cell r="D212" t="str">
            <v/>
          </cell>
          <cell r="E212" t="str">
            <v/>
          </cell>
          <cell r="F212" t="str">
            <v>Neoplasia maligna de bronquios y de pulmón</v>
          </cell>
          <cell r="G212" t="str">
            <v/>
          </cell>
        </row>
        <row r="213">
          <cell r="A213" t="str">
            <v>Agente quimico 68</v>
          </cell>
          <cell r="B213" t="str">
            <v>Cadmio</v>
          </cell>
          <cell r="C213" t="str">
            <v>Trastornos del nervio olfatorio</v>
          </cell>
          <cell r="D213" t="str">
            <v/>
          </cell>
          <cell r="E213" t="str">
            <v/>
          </cell>
          <cell r="F213" t="str">
            <v>Trastornos del nervio olfatorio</v>
          </cell>
          <cell r="G213" t="str">
            <v/>
          </cell>
        </row>
        <row r="214">
          <cell r="A214" t="str">
            <v>Agente quimico 69</v>
          </cell>
          <cell r="B214" t="str">
            <v>Cadmio</v>
          </cell>
          <cell r="C214" t="str">
            <v>Bronquitis y neumonitis causada por productos químicos, gases, humos y vapores</v>
          </cell>
          <cell r="D214" t="str">
            <v/>
          </cell>
          <cell r="E214" t="str">
            <v/>
          </cell>
          <cell r="F214" t="str">
            <v>Bronquitis y neumonitis causada por productos químicos, gases, humos y vapores</v>
          </cell>
          <cell r="G214" t="str">
            <v/>
          </cell>
        </row>
        <row r="215">
          <cell r="A215" t="str">
            <v>Agente quimico 70</v>
          </cell>
          <cell r="B215" t="str">
            <v>Cadmio</v>
          </cell>
          <cell r="C215" t="str">
            <v xml:space="preserve"> Edema pulmonar agudo</v>
          </cell>
          <cell r="D215" t="str">
            <v/>
          </cell>
          <cell r="E215" t="str">
            <v/>
          </cell>
          <cell r="F215" t="str">
            <v xml:space="preserve"> Edema pulmonar agudo</v>
          </cell>
          <cell r="G215" t="str">
            <v/>
          </cell>
        </row>
        <row r="216">
          <cell r="A216" t="str">
            <v>Agente quimico 71</v>
          </cell>
          <cell r="B216" t="str">
            <v>Cadmio</v>
          </cell>
          <cell r="C216" t="str">
            <v>Síndrome de disfunción reactiva de las vías aéreas</v>
          </cell>
          <cell r="D216" t="str">
            <v/>
          </cell>
          <cell r="E216" t="str">
            <v/>
          </cell>
          <cell r="F216" t="str">
            <v>Síndrome de disfunción reactiva de las vías aéreas</v>
          </cell>
          <cell r="G216" t="str">
            <v/>
          </cell>
        </row>
        <row r="217">
          <cell r="A217" t="str">
            <v>Agente quimico 72</v>
          </cell>
          <cell r="B217" t="str">
            <v>Cadmio</v>
          </cell>
          <cell r="C217" t="str">
            <v>Bronquiolitis obliterante cadmio</v>
          </cell>
          <cell r="D217" t="str">
            <v/>
          </cell>
          <cell r="E217" t="str">
            <v/>
          </cell>
          <cell r="F217" t="str">
            <v>Bronquiolitis obliterante cadmio</v>
          </cell>
          <cell r="G217" t="str">
            <v/>
          </cell>
        </row>
        <row r="218">
          <cell r="A218" t="str">
            <v>Agente quimico 73</v>
          </cell>
          <cell r="B218" t="str">
            <v>Cadmio</v>
          </cell>
          <cell r="C218" t="str">
            <v>Enfisema intersticial</v>
          </cell>
          <cell r="D218" t="str">
            <v/>
          </cell>
          <cell r="E218" t="str">
            <v/>
          </cell>
          <cell r="F218" t="str">
            <v>Enfisema intersticial</v>
          </cell>
          <cell r="G218" t="str">
            <v/>
          </cell>
        </row>
        <row r="219">
          <cell r="A219" t="str">
            <v>Agente quimico 74</v>
          </cell>
          <cell r="B219" t="str">
            <v>Cadmio</v>
          </cell>
          <cell r="C219" t="str">
            <v>Alteraciones pos-eruptivas Cadmio y sus cadmio</v>
          </cell>
          <cell r="D219" t="str">
            <v/>
          </cell>
          <cell r="E219" t="str">
            <v/>
          </cell>
          <cell r="F219" t="str">
            <v>Alteraciones pos-eruptivas Cadmio y sus cadmio</v>
          </cell>
          <cell r="G219" t="str">
            <v/>
          </cell>
        </row>
        <row r="220">
          <cell r="A220" t="str">
            <v>Agente quimico 75</v>
          </cell>
          <cell r="B220" t="str">
            <v>Cadmio</v>
          </cell>
          <cell r="C220" t="str">
            <v>Gastroenteritis y colitis cadmio</v>
          </cell>
          <cell r="D220" t="str">
            <v/>
          </cell>
          <cell r="E220" t="str">
            <v/>
          </cell>
          <cell r="F220" t="str">
            <v>Gastroenteritis y colitis cadmio</v>
          </cell>
          <cell r="G220" t="str">
            <v/>
          </cell>
        </row>
        <row r="221">
          <cell r="A221" t="str">
            <v>Agente quimico 76</v>
          </cell>
          <cell r="B221" t="str">
            <v>Cadmio</v>
          </cell>
          <cell r="C221" t="str">
            <v>Osteomalacia del adulto para pinturas esmaltes y plásticos. inducida por drogas</v>
          </cell>
          <cell r="D221" t="str">
            <v/>
          </cell>
          <cell r="E221" t="str">
            <v/>
          </cell>
          <cell r="F221" t="str">
            <v>Osteomalacia del adulto para pinturas esmaltes y plásticos. inducida por drogas</v>
          </cell>
          <cell r="G221" t="str">
            <v/>
          </cell>
        </row>
        <row r="222">
          <cell r="A222" t="str">
            <v>Agente quimico 77</v>
          </cell>
          <cell r="B222" t="str">
            <v>Cadmio</v>
          </cell>
          <cell r="C222" t="str">
            <v>Nefropatia túbulo-intersticial</v>
          </cell>
          <cell r="D222" t="str">
            <v/>
          </cell>
          <cell r="E222" t="str">
            <v/>
          </cell>
          <cell r="F222" t="str">
            <v>Nefropatia túbulo-intersticial</v>
          </cell>
          <cell r="G222" t="str">
            <v/>
          </cell>
        </row>
        <row r="223">
          <cell r="A223" t="str">
            <v>Agente quimico 78</v>
          </cell>
          <cell r="B223" t="str">
            <v>Cadmio</v>
          </cell>
          <cell r="C223" t="str">
            <v>Efectos tóxicos agudos</v>
          </cell>
          <cell r="D223" t="str">
            <v/>
          </cell>
          <cell r="E223" t="str">
            <v/>
          </cell>
          <cell r="F223" t="str">
            <v>Efectos tóxicos agudos</v>
          </cell>
          <cell r="G223" t="str">
            <v/>
          </cell>
        </row>
        <row r="224">
          <cell r="A224" t="str">
            <v>Agente quimico 79</v>
          </cell>
          <cell r="B224" t="str">
            <v>Cadmio</v>
          </cell>
          <cell r="C224" t="str">
            <v>Neoplasia maligna de vejiga</v>
          </cell>
          <cell r="D224" t="str">
            <v/>
          </cell>
          <cell r="E224" t="str">
            <v/>
          </cell>
          <cell r="F224" t="str">
            <v>Neoplasia maligna de vejiga</v>
          </cell>
          <cell r="G224" t="str">
            <v/>
          </cell>
        </row>
        <row r="225">
          <cell r="A225" t="str">
            <v>Agente quimico 80</v>
          </cell>
          <cell r="B225" t="str">
            <v xml:space="preserve">Carburos metálicos de tungsteno </v>
          </cell>
          <cell r="C225" t="str">
            <v>Otras rinitis alérgicas</v>
          </cell>
          <cell r="D225" t="str">
            <v/>
          </cell>
          <cell r="E225" t="str">
            <v/>
          </cell>
          <cell r="F225" t="str">
            <v>Otras rinitis alérgicas</v>
          </cell>
          <cell r="G225" t="str">
            <v/>
          </cell>
        </row>
        <row r="226">
          <cell r="A226" t="str">
            <v>Agente quimico 81</v>
          </cell>
          <cell r="B226" t="str">
            <v xml:space="preserve">Carburos metálicos de tungsteno </v>
          </cell>
          <cell r="C226" t="str">
            <v>Asma</v>
          </cell>
          <cell r="D226" t="str">
            <v/>
          </cell>
          <cell r="E226" t="str">
            <v/>
          </cell>
          <cell r="F226" t="str">
            <v>Asma</v>
          </cell>
          <cell r="G226" t="str">
            <v/>
          </cell>
        </row>
        <row r="227">
          <cell r="A227" t="str">
            <v>Agente quimico 82</v>
          </cell>
          <cell r="B227" t="str">
            <v xml:space="preserve">Carburos metálicos de tungsteno </v>
          </cell>
          <cell r="C227" t="str">
            <v>Neumoconiosis</v>
          </cell>
          <cell r="D227" t="str">
            <v/>
          </cell>
          <cell r="E227" t="str">
            <v/>
          </cell>
          <cell r="F227" t="str">
            <v>Neumoconiosis</v>
          </cell>
          <cell r="G227" t="str">
            <v/>
          </cell>
        </row>
        <row r="228">
          <cell r="A228" t="str">
            <v>Agente quimico 83</v>
          </cell>
          <cell r="B228" t="str">
            <v>Cloro</v>
          </cell>
          <cell r="C228" t="str">
            <v>Rinitis crónica</v>
          </cell>
          <cell r="D228" t="str">
            <v/>
          </cell>
          <cell r="E228" t="str">
            <v/>
          </cell>
          <cell r="F228" t="str">
            <v>Rinitis crónica</v>
          </cell>
          <cell r="G228" t="str">
            <v/>
          </cell>
        </row>
        <row r="229">
          <cell r="A229" t="str">
            <v>Agente quimico 84</v>
          </cell>
          <cell r="B229" t="str">
            <v>Cloro</v>
          </cell>
          <cell r="C229" t="str">
            <v>Bronquitis</v>
          </cell>
          <cell r="D229" t="str">
            <v/>
          </cell>
          <cell r="E229" t="str">
            <v/>
          </cell>
          <cell r="F229" t="str">
            <v>Bronquitis</v>
          </cell>
          <cell r="G229" t="str">
            <v/>
          </cell>
        </row>
        <row r="230">
          <cell r="A230" t="str">
            <v>Agente quimico 85</v>
          </cell>
          <cell r="B230" t="str">
            <v>Cloro</v>
          </cell>
          <cell r="C230" t="str">
            <v>Edema pulmonar agudo</v>
          </cell>
          <cell r="D230" t="str">
            <v/>
          </cell>
          <cell r="E230" t="str">
            <v/>
          </cell>
          <cell r="F230" t="str">
            <v>Edema pulmonar agudo</v>
          </cell>
          <cell r="G230" t="str">
            <v/>
          </cell>
        </row>
        <row r="231">
          <cell r="A231" t="str">
            <v>Agente quimico 86</v>
          </cell>
          <cell r="B231" t="str">
            <v>Cloro</v>
          </cell>
          <cell r="C231" t="str">
            <v>Síndrome de disfunción reactiva de las vías aéreas</v>
          </cell>
          <cell r="D231" t="str">
            <v/>
          </cell>
          <cell r="E231" t="str">
            <v/>
          </cell>
          <cell r="F231" t="str">
            <v>Síndrome de disfunción reactiva de las vías aéreas</v>
          </cell>
          <cell r="G231" t="str">
            <v/>
          </cell>
        </row>
        <row r="232">
          <cell r="A232" t="str">
            <v>Agente quimico 87</v>
          </cell>
          <cell r="B232" t="str">
            <v>Cloro</v>
          </cell>
          <cell r="C232" t="str">
            <v>Bronquiolitis obliterante crónica, enfisema crónico difuso O fibrosis pulmonar crónica</v>
          </cell>
          <cell r="D232" t="str">
            <v/>
          </cell>
          <cell r="E232" t="str">
            <v/>
          </cell>
          <cell r="F232" t="str">
            <v>Bronquiolitis obliterante crónica, enfisema crónico difuso O fibrosis pulmonar crónica</v>
          </cell>
          <cell r="G232" t="str">
            <v/>
          </cell>
        </row>
        <row r="233">
          <cell r="A233" t="str">
            <v>Agente quimico 88</v>
          </cell>
          <cell r="B233" t="str">
            <v>Cloro</v>
          </cell>
          <cell r="C233" t="str">
            <v>Efectos tóxicos agudos</v>
          </cell>
          <cell r="D233" t="str">
            <v/>
          </cell>
          <cell r="E233" t="str">
            <v/>
          </cell>
          <cell r="F233" t="str">
            <v>Efectos tóxicos agudos</v>
          </cell>
          <cell r="G233" t="str">
            <v/>
          </cell>
        </row>
        <row r="234">
          <cell r="A234" t="str">
            <v>Agente quimico 89</v>
          </cell>
          <cell r="B234" t="str">
            <v>Cromo</v>
          </cell>
          <cell r="C234" t="str">
            <v>Neoplasia maligna</v>
          </cell>
          <cell r="D234" t="str">
            <v/>
          </cell>
          <cell r="E234" t="str">
            <v/>
          </cell>
          <cell r="F234" t="str">
            <v>Neoplasia maligna</v>
          </cell>
          <cell r="G234" t="str">
            <v/>
          </cell>
        </row>
        <row r="235">
          <cell r="A235" t="str">
            <v>Agente quimico 90</v>
          </cell>
          <cell r="B235" t="str">
            <v>Cromo</v>
          </cell>
          <cell r="C235" t="str">
            <v>Otras rinitis alérgicas</v>
          </cell>
          <cell r="D235" t="str">
            <v/>
          </cell>
          <cell r="E235" t="str">
            <v/>
          </cell>
          <cell r="F235" t="str">
            <v>Otras rinitis alérgicas</v>
          </cell>
          <cell r="G235" t="str">
            <v/>
          </cell>
        </row>
        <row r="236">
          <cell r="A236" t="str">
            <v>Agente quimico 91</v>
          </cell>
          <cell r="B236" t="str">
            <v>Cromo</v>
          </cell>
          <cell r="C236" t="str">
            <v>Rinitis crónica</v>
          </cell>
          <cell r="D236" t="str">
            <v/>
          </cell>
          <cell r="E236" t="str">
            <v/>
          </cell>
          <cell r="F236" t="str">
            <v>Rinitis crónica</v>
          </cell>
          <cell r="G236" t="str">
            <v/>
          </cell>
        </row>
        <row r="237">
          <cell r="A237" t="str">
            <v>Agente quimico 92</v>
          </cell>
          <cell r="B237" t="str">
            <v>Cromo</v>
          </cell>
          <cell r="C237" t="str">
            <v>Ulceración o necrosis</v>
          </cell>
          <cell r="D237" t="str">
            <v/>
          </cell>
          <cell r="E237" t="str">
            <v/>
          </cell>
          <cell r="F237" t="str">
            <v>Ulceración o necrosis</v>
          </cell>
          <cell r="G237" t="str">
            <v/>
          </cell>
        </row>
        <row r="238">
          <cell r="A238" t="str">
            <v>Agente quimico 93</v>
          </cell>
          <cell r="B238" t="str">
            <v>Cromo</v>
          </cell>
          <cell r="C238" t="str">
            <v>Asma</v>
          </cell>
          <cell r="D238" t="str">
            <v/>
          </cell>
          <cell r="E238" t="str">
            <v/>
          </cell>
          <cell r="F238" t="str">
            <v>Asma</v>
          </cell>
          <cell r="G238" t="str">
            <v/>
          </cell>
        </row>
        <row r="239">
          <cell r="A239" t="str">
            <v>Agente quimico 94</v>
          </cell>
          <cell r="B239" t="str">
            <v>Cromo</v>
          </cell>
          <cell r="C239" t="str">
            <v>Dermatosis</v>
          </cell>
          <cell r="D239" t="str">
            <v/>
          </cell>
          <cell r="E239" t="str">
            <v/>
          </cell>
          <cell r="F239" t="str">
            <v>Dermatosis</v>
          </cell>
          <cell r="G239" t="str">
            <v/>
          </cell>
        </row>
        <row r="240">
          <cell r="A240" t="str">
            <v>Agente quimico 95</v>
          </cell>
          <cell r="B240" t="str">
            <v>Cromo</v>
          </cell>
          <cell r="C240" t="str">
            <v>Dermatitis</v>
          </cell>
          <cell r="D240" t="str">
            <v/>
          </cell>
          <cell r="E240" t="str">
            <v/>
          </cell>
          <cell r="F240" t="str">
            <v>Dermatitis</v>
          </cell>
          <cell r="G240" t="str">
            <v/>
          </cell>
        </row>
        <row r="241">
          <cell r="A241" t="str">
            <v>Agente quimico 96</v>
          </cell>
          <cell r="B241" t="str">
            <v>Cromo</v>
          </cell>
          <cell r="C241" t="str">
            <v>Ulcera crónica de la piel</v>
          </cell>
          <cell r="D241" t="str">
            <v/>
          </cell>
          <cell r="E241" t="str">
            <v/>
          </cell>
          <cell r="F241" t="str">
            <v>Ulcera crónica de la piel</v>
          </cell>
          <cell r="G241" t="str">
            <v/>
          </cell>
        </row>
        <row r="242">
          <cell r="A242" t="str">
            <v>Agente quimico 97</v>
          </cell>
          <cell r="B242" t="str">
            <v>Cromo</v>
          </cell>
          <cell r="C242" t="str">
            <v>Tumor maligno de la fosa nasal</v>
          </cell>
          <cell r="D242" t="str">
            <v/>
          </cell>
          <cell r="E242" t="str">
            <v/>
          </cell>
          <cell r="F242" t="str">
            <v>Tumor maligno de la fosa nasal</v>
          </cell>
          <cell r="G242" t="str">
            <v/>
          </cell>
        </row>
        <row r="243">
          <cell r="A243" t="str">
            <v>Agente quimico 98</v>
          </cell>
          <cell r="B243" t="str">
            <v>Fosforo</v>
          </cell>
          <cell r="C243" t="str">
            <v>Polineuropatla</v>
          </cell>
          <cell r="D243" t="str">
            <v/>
          </cell>
          <cell r="E243" t="str">
            <v/>
          </cell>
          <cell r="F243" t="str">
            <v>Polineuropatla</v>
          </cell>
          <cell r="G243" t="str">
            <v/>
          </cell>
        </row>
        <row r="244">
          <cell r="A244" t="str">
            <v>Agente quimico 99</v>
          </cell>
          <cell r="B244" t="str">
            <v>Fosforo</v>
          </cell>
          <cell r="C244" t="str">
            <v>Dermatitis</v>
          </cell>
          <cell r="D244" t="str">
            <v/>
          </cell>
          <cell r="E244" t="str">
            <v/>
          </cell>
          <cell r="F244" t="str">
            <v>Dermatitis</v>
          </cell>
          <cell r="G244" t="str">
            <v/>
          </cell>
        </row>
        <row r="245">
          <cell r="A245" t="str">
            <v>Agente quimico 100</v>
          </cell>
          <cell r="B245" t="str">
            <v>Fosforo</v>
          </cell>
          <cell r="C245" t="str">
            <v>Osteomalacia</v>
          </cell>
          <cell r="D245" t="str">
            <v/>
          </cell>
          <cell r="E245" t="str">
            <v/>
          </cell>
          <cell r="F245" t="str">
            <v>Osteomalacia</v>
          </cell>
          <cell r="G245" t="str">
            <v/>
          </cell>
        </row>
        <row r="246">
          <cell r="A246" t="str">
            <v>Agente quimico 101</v>
          </cell>
          <cell r="B246" t="str">
            <v>Fosforo</v>
          </cell>
          <cell r="C246" t="str">
            <v>Osteonecrosis</v>
          </cell>
          <cell r="D246" t="str">
            <v/>
          </cell>
          <cell r="E246" t="str">
            <v/>
          </cell>
          <cell r="F246" t="str">
            <v>Osteonecrosis</v>
          </cell>
          <cell r="G246" t="str">
            <v/>
          </cell>
        </row>
        <row r="247">
          <cell r="A247" t="str">
            <v>Agente quimico 102</v>
          </cell>
          <cell r="B247" t="str">
            <v>Fosforo</v>
          </cell>
          <cell r="C247" t="str">
            <v>Intoxicación aguda</v>
          </cell>
          <cell r="D247" t="str">
            <v/>
          </cell>
          <cell r="E247" t="str">
            <v/>
          </cell>
          <cell r="F247" t="str">
            <v>Intoxicación aguda</v>
          </cell>
          <cell r="G247" t="str">
            <v/>
          </cell>
        </row>
        <row r="248">
          <cell r="A248" t="str">
            <v>Agente quimico 103</v>
          </cell>
          <cell r="B248" t="str">
            <v>Hidrocarburos alifáticol;l o aromáticos</v>
          </cell>
          <cell r="C248" t="str">
            <v>Angiosarcoma de hígado alifáticos</v>
          </cell>
          <cell r="D248" t="str">
            <v/>
          </cell>
          <cell r="E248" t="str">
            <v/>
          </cell>
          <cell r="F248" t="str">
            <v>Angiosarcoma de hígado alifáticos</v>
          </cell>
          <cell r="G248" t="str">
            <v/>
          </cell>
        </row>
        <row r="249">
          <cell r="A249" t="str">
            <v>Agente quimico 104</v>
          </cell>
          <cell r="B249" t="str">
            <v>Hidrocarburos alifáticol;l o aromáticos</v>
          </cell>
          <cell r="C249" t="str">
            <v>Neoplasia maligna</v>
          </cell>
          <cell r="D249" t="str">
            <v/>
          </cell>
          <cell r="E249" t="str">
            <v/>
          </cell>
          <cell r="F249" t="str">
            <v>Neoplasia maligna</v>
          </cell>
          <cell r="G249" t="str">
            <v/>
          </cell>
        </row>
        <row r="250">
          <cell r="A250" t="str">
            <v>Agente quimico 105</v>
          </cell>
          <cell r="B250" t="str">
            <v>Hidrocarburos alifáticol;l o aromáticos</v>
          </cell>
          <cell r="C250" t="str">
            <v>Hipotiroidismo</v>
          </cell>
          <cell r="D250" t="str">
            <v/>
          </cell>
          <cell r="E250" t="str">
            <v/>
          </cell>
          <cell r="F250" t="str">
            <v>Hipotiroidismo</v>
          </cell>
          <cell r="G250" t="str">
            <v/>
          </cell>
        </row>
        <row r="251">
          <cell r="A251" t="str">
            <v>Agente quimico 106</v>
          </cell>
          <cell r="B251" t="str">
            <v>Hidrocarburos alifáticol;l o aromáticos</v>
          </cell>
          <cell r="C251" t="str">
            <v>Otras portirias</v>
          </cell>
          <cell r="D251" t="str">
            <v/>
          </cell>
          <cell r="E251" t="str">
            <v/>
          </cell>
          <cell r="F251" t="str">
            <v>Otras portirias</v>
          </cell>
          <cell r="G251" t="str">
            <v/>
          </cell>
        </row>
        <row r="252">
          <cell r="A252" t="str">
            <v>Agente quimico 107</v>
          </cell>
          <cell r="B252" t="str">
            <v>Hidrocarburos alifáticol;l o aromáticos</v>
          </cell>
          <cell r="C252" t="str">
            <v>Delirium no sobrepuesto</v>
          </cell>
          <cell r="D252" t="str">
            <v/>
          </cell>
          <cell r="E252" t="str">
            <v/>
          </cell>
          <cell r="F252" t="str">
            <v>Delirium no sobrepuesto</v>
          </cell>
          <cell r="G252" t="str">
            <v/>
          </cell>
        </row>
        <row r="253">
          <cell r="A253" t="str">
            <v>Agente quimico 108</v>
          </cell>
          <cell r="B253" t="str">
            <v>Hidrocarburos alifáticol;l o aromáticos</v>
          </cell>
          <cell r="C253" t="str">
            <v>Otros trastornos mentales</v>
          </cell>
          <cell r="D253" t="str">
            <v/>
          </cell>
          <cell r="E253" t="str">
            <v/>
          </cell>
          <cell r="F253" t="str">
            <v>Otros trastornos mentales</v>
          </cell>
          <cell r="G253" t="str">
            <v/>
          </cell>
        </row>
        <row r="254">
          <cell r="A254" t="str">
            <v>Agente quimico 109</v>
          </cell>
          <cell r="B254" t="str">
            <v>Hidrocarburos alifáticol;l o aromáticos</v>
          </cell>
          <cell r="C254" t="str">
            <v>Trastornos de personalidad</v>
          </cell>
          <cell r="D254" t="str">
            <v/>
          </cell>
          <cell r="E254" t="str">
            <v/>
          </cell>
          <cell r="F254" t="str">
            <v>Trastornos de personalidad</v>
          </cell>
          <cell r="G254" t="str">
            <v/>
          </cell>
        </row>
        <row r="255">
          <cell r="A255" t="str">
            <v>Agente quimico 110</v>
          </cell>
          <cell r="B255" t="str">
            <v>Hidrocarburos alifáticol;l o aromáticos</v>
          </cell>
          <cell r="C255" t="str">
            <v>Episodios depresivos</v>
          </cell>
          <cell r="D255" t="str">
            <v/>
          </cell>
          <cell r="E255" t="str">
            <v/>
          </cell>
          <cell r="F255" t="str">
            <v>Episodios depresivos</v>
          </cell>
          <cell r="G255" t="str">
            <v/>
          </cell>
        </row>
        <row r="256">
          <cell r="A256" t="str">
            <v>Agente quimico 111</v>
          </cell>
          <cell r="B256" t="str">
            <v>Hidrocarburos alifáticol;l o aromáticos</v>
          </cell>
          <cell r="C256" t="str">
            <v>Neurastenia</v>
          </cell>
          <cell r="D256" t="str">
            <v/>
          </cell>
          <cell r="E256" t="str">
            <v/>
          </cell>
          <cell r="F256" t="str">
            <v>Neurastenia</v>
          </cell>
          <cell r="G256" t="str">
            <v/>
          </cell>
        </row>
        <row r="257">
          <cell r="A257" t="str">
            <v>Agente quimico 112</v>
          </cell>
          <cell r="B257" t="str">
            <v>Hidrocarburos alifáticol;l o aromáticos</v>
          </cell>
          <cell r="C257" t="str">
            <v>Otras formas específicas de temblor</v>
          </cell>
          <cell r="D257" t="str">
            <v/>
          </cell>
          <cell r="E257" t="str">
            <v/>
          </cell>
          <cell r="F257" t="str">
            <v>Otras formas específicas de temblor</v>
          </cell>
          <cell r="G257" t="str">
            <v/>
          </cell>
        </row>
        <row r="258">
          <cell r="A258" t="str">
            <v>Agente quimico 113</v>
          </cell>
          <cell r="B258" t="str">
            <v>Hidrocarburos alifáticol;l o aromáticos</v>
          </cell>
          <cell r="C258" t="str">
            <v>Trastorno extrapiramidal de movimiento no especifico</v>
          </cell>
          <cell r="D258" t="str">
            <v/>
          </cell>
          <cell r="E258" t="str">
            <v/>
          </cell>
          <cell r="F258" t="str">
            <v>Trastorno extrapiramidal de movimiento no especifico</v>
          </cell>
          <cell r="G258" t="str">
            <v/>
          </cell>
        </row>
        <row r="259">
          <cell r="A259" t="str">
            <v>Agente quimico 114</v>
          </cell>
          <cell r="B259" t="str">
            <v>Hidrocarburos alifáticol;l o aromáticos</v>
          </cell>
          <cell r="C259" t="str">
            <v>Trastornos del nervio trigémino</v>
          </cell>
          <cell r="D259" t="str">
            <v/>
          </cell>
          <cell r="E259" t="str">
            <v/>
          </cell>
          <cell r="F259" t="str">
            <v>Trastornos del nervio trigémino</v>
          </cell>
          <cell r="G259" t="str">
            <v/>
          </cell>
        </row>
        <row r="260">
          <cell r="A260" t="str">
            <v>Agente quimico 115</v>
          </cell>
          <cell r="B260" t="str">
            <v>Hidrocarburos alifáticol;l o aromáticos</v>
          </cell>
          <cell r="C260" t="str">
            <v>Polineuropatia debida a otros agentes tóxicos</v>
          </cell>
          <cell r="D260" t="str">
            <v/>
          </cell>
          <cell r="E260" t="str">
            <v/>
          </cell>
          <cell r="F260" t="str">
            <v>Polineuropatia debida a otros agentes tóxicos</v>
          </cell>
          <cell r="G260" t="str">
            <v/>
          </cell>
        </row>
        <row r="261">
          <cell r="A261" t="str">
            <v>Agente quimico 116</v>
          </cell>
          <cell r="B261" t="str">
            <v>Hidrocarburos alifáticol;l o aromáticos</v>
          </cell>
          <cell r="C261" t="str">
            <v>Encefalopatia tóxica</v>
          </cell>
          <cell r="D261" t="str">
            <v/>
          </cell>
          <cell r="E261" t="str">
            <v/>
          </cell>
          <cell r="F261" t="str">
            <v>Encefalopatia tóxica</v>
          </cell>
          <cell r="G261" t="str">
            <v/>
          </cell>
        </row>
        <row r="262">
          <cell r="A262" t="str">
            <v>Agente quimico 117</v>
          </cell>
          <cell r="B262" t="str">
            <v>Hidrocarburos alifáticol;l o aromáticos</v>
          </cell>
          <cell r="C262" t="str">
            <v>Conjuntivitis</v>
          </cell>
          <cell r="D262" t="str">
            <v/>
          </cell>
          <cell r="E262" t="str">
            <v/>
          </cell>
          <cell r="F262" t="str">
            <v>Conjuntivitis</v>
          </cell>
          <cell r="G262" t="str">
            <v/>
          </cell>
        </row>
        <row r="263">
          <cell r="A263" t="str">
            <v>Agente quimico 118</v>
          </cell>
          <cell r="B263" t="str">
            <v>Hidrocarburos alifáticol;l o aromáticos</v>
          </cell>
          <cell r="C263" t="str">
            <v>Neuritis óptica</v>
          </cell>
          <cell r="D263" t="str">
            <v/>
          </cell>
          <cell r="E263" t="str">
            <v/>
          </cell>
          <cell r="F263" t="str">
            <v>Neuritis óptica</v>
          </cell>
          <cell r="G263" t="str">
            <v/>
          </cell>
        </row>
        <row r="264">
          <cell r="A264" t="str">
            <v>Agente quimico 119</v>
          </cell>
          <cell r="B264" t="str">
            <v>Hidrocarburos alifáticol;l o aromáticos</v>
          </cell>
          <cell r="C264" t="str">
            <v>Disturbios visuales subjetivos</v>
          </cell>
          <cell r="D264" t="str">
            <v/>
          </cell>
          <cell r="E264" t="str">
            <v/>
          </cell>
          <cell r="F264" t="str">
            <v>Disturbios visuales subjetivos</v>
          </cell>
          <cell r="G264" t="str">
            <v/>
          </cell>
        </row>
        <row r="265">
          <cell r="A265" t="str">
            <v>Agente quimico 120</v>
          </cell>
          <cell r="B265" t="str">
            <v>Hidrocarburos alifáticol;l o aromáticos</v>
          </cell>
          <cell r="C265" t="str">
            <v>Otros vértigos periféricos</v>
          </cell>
          <cell r="D265" t="str">
            <v/>
          </cell>
          <cell r="E265" t="str">
            <v/>
          </cell>
          <cell r="F265" t="str">
            <v>Otros vértigos periféricos</v>
          </cell>
          <cell r="G265" t="str">
            <v/>
          </cell>
        </row>
        <row r="266">
          <cell r="A266" t="str">
            <v>Agente quimico 121</v>
          </cell>
          <cell r="B266" t="str">
            <v>Hidrocarburos alifáticol;l o aromáticos</v>
          </cell>
          <cell r="C266" t="str">
            <v>Laberintitis</v>
          </cell>
          <cell r="D266" t="str">
            <v/>
          </cell>
          <cell r="E266" t="str">
            <v/>
          </cell>
          <cell r="F266" t="str">
            <v>Laberintitis</v>
          </cell>
          <cell r="G266" t="str">
            <v/>
          </cell>
        </row>
        <row r="267">
          <cell r="A267" t="str">
            <v>Agente quimico 122</v>
          </cell>
          <cell r="B267" t="str">
            <v>Hidrocarburos alifáticol;l o aromáticos</v>
          </cell>
          <cell r="C267" t="str">
            <v>Hipoacusia ototóxica</v>
          </cell>
          <cell r="D267" t="str">
            <v/>
          </cell>
          <cell r="E267" t="str">
            <v/>
          </cell>
          <cell r="F267" t="str">
            <v>Hipoacusia ototóxica</v>
          </cell>
          <cell r="G267" t="str">
            <v/>
          </cell>
        </row>
        <row r="268">
          <cell r="A268" t="str">
            <v>Agente quimico 123</v>
          </cell>
          <cell r="B268" t="str">
            <v>Hidrocarburos alifáticol;l o aromáticos</v>
          </cell>
          <cell r="C268" t="str">
            <v>Paro cardiorrespiratorio</v>
          </cell>
          <cell r="D268" t="str">
            <v/>
          </cell>
          <cell r="E268" t="str">
            <v/>
          </cell>
          <cell r="F268" t="str">
            <v>Paro cardiorrespiratorio</v>
          </cell>
          <cell r="G268" t="str">
            <v/>
          </cell>
        </row>
        <row r="269">
          <cell r="A269" t="str">
            <v>Agente quimico 124</v>
          </cell>
          <cell r="B269" t="str">
            <v>Hidrocarburos alifáticol;l o aromáticos</v>
          </cell>
          <cell r="C269" t="str">
            <v>Arritmias cardiacas</v>
          </cell>
          <cell r="D269" t="str">
            <v/>
          </cell>
          <cell r="E269" t="str">
            <v/>
          </cell>
          <cell r="F269" t="str">
            <v>Arritmias cardiacas</v>
          </cell>
          <cell r="G269" t="str">
            <v/>
          </cell>
        </row>
        <row r="270">
          <cell r="A270" t="str">
            <v>Agente quimico 125</v>
          </cell>
          <cell r="B270" t="str">
            <v>Hidrocarburos alifáticol;l o aromáticos</v>
          </cell>
          <cell r="C270" t="str">
            <v>Síndrome de Raynaud</v>
          </cell>
          <cell r="D270" t="str">
            <v/>
          </cell>
          <cell r="E270" t="str">
            <v/>
          </cell>
          <cell r="F270" t="str">
            <v>Síndrome de Raynaud</v>
          </cell>
          <cell r="G270" t="str">
            <v/>
          </cell>
        </row>
        <row r="271">
          <cell r="A271" t="str">
            <v>Agente quimico 126</v>
          </cell>
          <cell r="B271" t="str">
            <v>Hidrocarburos alifáticol;l o aromáticos</v>
          </cell>
          <cell r="C271" t="str">
            <v>Acrocianosis Y acroparestesias</v>
          </cell>
          <cell r="D271" t="str">
            <v/>
          </cell>
          <cell r="E271" t="str">
            <v/>
          </cell>
          <cell r="F271" t="str">
            <v>Acrocianosis Y acroparestesias</v>
          </cell>
          <cell r="G271" t="str">
            <v/>
          </cell>
        </row>
        <row r="272">
          <cell r="A272" t="str">
            <v>Agente quimico 127</v>
          </cell>
          <cell r="B272" t="str">
            <v>Hidrocarburos alifáticol;l o aromáticos</v>
          </cell>
          <cell r="C272" t="str">
            <v>Bronquitis y neumonitis causada por productos químicos, gases, humos y</v>
          </cell>
          <cell r="D272" t="str">
            <v/>
          </cell>
          <cell r="E272" t="str">
            <v/>
          </cell>
          <cell r="F272" t="str">
            <v>Bronquitis y neumonitis causada por productos químicos, gases, humos y</v>
          </cell>
          <cell r="G272" t="str">
            <v/>
          </cell>
        </row>
        <row r="273">
          <cell r="A273" t="str">
            <v>Agente quimico 128</v>
          </cell>
          <cell r="B273" t="str">
            <v>Hidrocarburos alifáticol;l o aromáticos</v>
          </cell>
          <cell r="C273" t="str">
            <v>Edema pulmonar agudo causado por productos químicos, gases, humos y vapores</v>
          </cell>
          <cell r="D273" t="str">
            <v/>
          </cell>
          <cell r="E273" t="str">
            <v/>
          </cell>
          <cell r="F273" t="str">
            <v>Edema pulmonar agudo causado por productos químicos, gases, humos y vapores</v>
          </cell>
          <cell r="G273" t="str">
            <v/>
          </cell>
        </row>
        <row r="274">
          <cell r="A274" t="str">
            <v>Agente quimico 129</v>
          </cell>
          <cell r="B274" t="str">
            <v>Hidrocarburos alifáticol;l o aromáticos</v>
          </cell>
          <cell r="C274" t="str">
            <v>Bronquiolitis obliterante crónica, enfisema crónico, difuso o fibrosis pulmonar crónica</v>
          </cell>
          <cell r="D274" t="str">
            <v/>
          </cell>
          <cell r="E274" t="str">
            <v/>
          </cell>
          <cell r="F274" t="str">
            <v>Bronquiolitis obliterante crónica, enfisema crónico, difuso o fibrosis pulmonar crónica</v>
          </cell>
          <cell r="G274" t="str">
            <v/>
          </cell>
        </row>
        <row r="275">
          <cell r="A275" t="str">
            <v>Agente quimico 130</v>
          </cell>
          <cell r="B275" t="str">
            <v>Hidrocarburos alifáticol;l o aromáticos</v>
          </cell>
          <cell r="C275" t="str">
            <v>Enfermedad tóxica del hígado</v>
          </cell>
          <cell r="D275" t="str">
            <v/>
          </cell>
          <cell r="E275" t="str">
            <v/>
          </cell>
          <cell r="F275" t="str">
            <v>Enfermedad tóxica del hígado</v>
          </cell>
          <cell r="G275" t="str">
            <v/>
          </cell>
        </row>
        <row r="276">
          <cell r="A276" t="str">
            <v>Agente quimico 131</v>
          </cell>
          <cell r="B276" t="str">
            <v>Hidrocarburos alifáticol;l o aromáticos</v>
          </cell>
          <cell r="C276" t="str">
            <v>Hipertensión portal</v>
          </cell>
          <cell r="D276" t="str">
            <v/>
          </cell>
          <cell r="E276" t="str">
            <v/>
          </cell>
          <cell r="F276" t="str">
            <v>Hipertensión portal</v>
          </cell>
          <cell r="G276" t="str">
            <v/>
          </cell>
        </row>
        <row r="277">
          <cell r="A277" t="str">
            <v>Agente quimico 132</v>
          </cell>
          <cell r="B277" t="str">
            <v>Hidrocarburos alifáticol;l o aromáticos</v>
          </cell>
          <cell r="C277" t="str">
            <v>Dermatosis</v>
          </cell>
          <cell r="D277" t="str">
            <v/>
          </cell>
          <cell r="E277" t="str">
            <v/>
          </cell>
          <cell r="F277" t="str">
            <v>Dermatosis</v>
          </cell>
          <cell r="G277" t="str">
            <v/>
          </cell>
        </row>
        <row r="278">
          <cell r="A278" t="str">
            <v>Agente quimico 133</v>
          </cell>
          <cell r="B278" t="str">
            <v>Hidrocarburos alifáticol;l o aromáticos</v>
          </cell>
          <cell r="C278" t="str">
            <v>Dermatitis de carbono</v>
          </cell>
          <cell r="D278" t="str">
            <v/>
          </cell>
          <cell r="E278" t="str">
            <v/>
          </cell>
          <cell r="F278" t="str">
            <v>Dermatitis de carbono</v>
          </cell>
          <cell r="G278" t="str">
            <v/>
          </cell>
        </row>
        <row r="279">
          <cell r="A279" t="str">
            <v>Agente quimico 134</v>
          </cell>
          <cell r="B279" t="str">
            <v>Hidrocarburos alifáticol;l o aromáticos</v>
          </cell>
          <cell r="C279" t="str">
            <v>Otras formas de quirúrgica</v>
          </cell>
          <cell r="D279" t="str">
            <v/>
          </cell>
          <cell r="E279" t="str">
            <v/>
          </cell>
          <cell r="F279" t="str">
            <v>Otras formas de quirúrgica</v>
          </cell>
          <cell r="G279" t="str">
            <v/>
          </cell>
        </row>
        <row r="280">
          <cell r="A280" t="str">
            <v>Agente quimico 135</v>
          </cell>
          <cell r="B280" t="str">
            <v>Hidrocarburos alifáticol;l o aromáticos</v>
          </cell>
          <cell r="C280" t="str">
            <v>Congelamiento refrigeración</v>
          </cell>
          <cell r="D280" t="str">
            <v/>
          </cell>
          <cell r="E280" t="str">
            <v/>
          </cell>
          <cell r="F280" t="str">
            <v>Congelamiento refrigeración</v>
          </cell>
          <cell r="G280" t="str">
            <v/>
          </cell>
        </row>
        <row r="281">
          <cell r="A281" t="str">
            <v>Agente quimico 136</v>
          </cell>
          <cell r="B281" t="str">
            <v>Hidrocarburos alifáticol;l o aromáticos</v>
          </cell>
          <cell r="C281" t="str">
            <v>Síndrome nefrítico agudo</v>
          </cell>
          <cell r="D281" t="str">
            <v/>
          </cell>
          <cell r="E281" t="str">
            <v/>
          </cell>
          <cell r="F281" t="str">
            <v>Síndrome nefrítico agudo</v>
          </cell>
          <cell r="G281" t="str">
            <v/>
          </cell>
        </row>
        <row r="282">
          <cell r="A282" t="str">
            <v>Agente quimico 137</v>
          </cell>
          <cell r="B282" t="str">
            <v>Hidrocarburos alifáticol;l o aromáticos</v>
          </cell>
          <cell r="C282" t="str">
            <v>Insuficiencia renal</v>
          </cell>
          <cell r="D282" t="str">
            <v/>
          </cell>
          <cell r="E282" t="str">
            <v/>
          </cell>
          <cell r="F282" t="str">
            <v>Insuficiencia renal</v>
          </cell>
          <cell r="G282" t="str">
            <v/>
          </cell>
        </row>
        <row r="283">
          <cell r="A283" t="str">
            <v>Agente quimico 138</v>
          </cell>
          <cell r="B283" t="str">
            <v>Hidrocarburos alifáticol;l o aromáticos</v>
          </cell>
          <cell r="C283" t="str">
            <v>Tumor maligno de próstata o riñón</v>
          </cell>
          <cell r="D283" t="str">
            <v/>
          </cell>
          <cell r="E283" t="str">
            <v/>
          </cell>
          <cell r="F283" t="str">
            <v>Neoplasia maligna</v>
          </cell>
          <cell r="G283" t="str">
            <v/>
          </cell>
        </row>
        <row r="284">
          <cell r="A284" t="str">
            <v>Agente quimico 139</v>
          </cell>
          <cell r="B284" t="str">
            <v>Hidrocarburos alifáticol;l o aromáticos</v>
          </cell>
          <cell r="C284" t="str">
            <v>Leucemia</v>
          </cell>
          <cell r="D284" t="str">
            <v/>
          </cell>
          <cell r="E284" t="str">
            <v/>
          </cell>
          <cell r="F284" t="str">
            <v>Tumor maligno de próstata o riñón</v>
          </cell>
          <cell r="G284" t="str">
            <v/>
          </cell>
        </row>
        <row r="285">
          <cell r="A285" t="str">
            <v>Agente quimico 140</v>
          </cell>
          <cell r="B285" t="str">
            <v>Hidrocarburos alifáticol;l o aromáticos</v>
          </cell>
          <cell r="C285" t="str">
            <v>Mieloma</v>
          </cell>
          <cell r="D285" t="str">
            <v/>
          </cell>
          <cell r="E285" t="str">
            <v/>
          </cell>
          <cell r="F285" t="str">
            <v>Leucemia</v>
          </cell>
          <cell r="G285" t="str">
            <v/>
          </cell>
        </row>
        <row r="286">
          <cell r="A286" t="str">
            <v>Agente quimico 141</v>
          </cell>
          <cell r="B286" t="str">
            <v>Yodo</v>
          </cell>
          <cell r="C286" t="str">
            <v>Conjuntivitis</v>
          </cell>
          <cell r="D286" t="str">
            <v/>
          </cell>
          <cell r="E286" t="str">
            <v/>
          </cell>
          <cell r="F286" t="str">
            <v>Conjuntivitis</v>
          </cell>
          <cell r="G286" t="str">
            <v/>
          </cell>
        </row>
        <row r="287">
          <cell r="A287" t="str">
            <v>Agente quimico 142</v>
          </cell>
          <cell r="B287" t="str">
            <v>Yodo</v>
          </cell>
          <cell r="C287" t="str">
            <v>Faringitis aguda</v>
          </cell>
          <cell r="D287" t="str">
            <v/>
          </cell>
          <cell r="E287" t="str">
            <v/>
          </cell>
          <cell r="F287" t="str">
            <v>Faringitis aguda</v>
          </cell>
          <cell r="G287" t="str">
            <v/>
          </cell>
        </row>
        <row r="288">
          <cell r="A288" t="str">
            <v>Agente quimico 143</v>
          </cell>
          <cell r="B288" t="str">
            <v>Yodo</v>
          </cell>
          <cell r="C288" t="str">
            <v>Laringotraqueitis aguda</v>
          </cell>
          <cell r="D288" t="str">
            <v/>
          </cell>
          <cell r="E288" t="str">
            <v/>
          </cell>
          <cell r="F288" t="str">
            <v>Laringotraqueitis aguda</v>
          </cell>
          <cell r="G288" t="str">
            <v/>
          </cell>
        </row>
        <row r="289">
          <cell r="A289" t="str">
            <v>Agente quimico 144</v>
          </cell>
          <cell r="B289" t="str">
            <v>Yodo</v>
          </cell>
          <cell r="C289" t="str">
            <v>Sinusitis crónica</v>
          </cell>
          <cell r="D289" t="str">
            <v/>
          </cell>
          <cell r="E289" t="str">
            <v/>
          </cell>
          <cell r="F289" t="str">
            <v>Sinusitis crónica</v>
          </cell>
          <cell r="G289" t="str">
            <v/>
          </cell>
        </row>
        <row r="290">
          <cell r="A290" t="str">
            <v>Agente quimico 145</v>
          </cell>
          <cell r="B290" t="str">
            <v>Yodo</v>
          </cell>
          <cell r="C290" t="str">
            <v>Bronquitis y neumonitis causada por productos químicos, gases, humos y vapores</v>
          </cell>
          <cell r="D290" t="str">
            <v/>
          </cell>
          <cell r="E290" t="str">
            <v/>
          </cell>
          <cell r="F290" t="str">
            <v>Bronquitis y neumonitis causada por productos químicos, gases, humos y vapores</v>
          </cell>
          <cell r="G290" t="str">
            <v/>
          </cell>
        </row>
        <row r="291">
          <cell r="A291" t="str">
            <v>Agente quimico 146</v>
          </cell>
          <cell r="B291" t="str">
            <v>Yodo</v>
          </cell>
          <cell r="C291" t="str">
            <v>Edema pulmonar agudo causado por productos químicos, gases, humos y vapores</v>
          </cell>
          <cell r="D291" t="str">
            <v/>
          </cell>
          <cell r="E291" t="str">
            <v/>
          </cell>
          <cell r="F291" t="str">
            <v>Edema pulmonar agudo causado por productos químicos, gases, humos y vapores</v>
          </cell>
          <cell r="G291" t="str">
            <v/>
          </cell>
        </row>
        <row r="292">
          <cell r="A292" t="str">
            <v>Agente quimico 147</v>
          </cell>
          <cell r="B292" t="str">
            <v>Yodo</v>
          </cell>
          <cell r="C292" t="str">
            <v>Síndrome de disfunción reactiva de las vías aéreas</v>
          </cell>
          <cell r="D292" t="str">
            <v/>
          </cell>
          <cell r="E292" t="str">
            <v/>
          </cell>
          <cell r="F292" t="str">
            <v>Síndrome de disfunción reactiva de las vías aéreas</v>
          </cell>
          <cell r="G292" t="str">
            <v/>
          </cell>
        </row>
        <row r="293">
          <cell r="A293" t="str">
            <v>Agente quimico 148</v>
          </cell>
          <cell r="B293" t="str">
            <v>Yodo</v>
          </cell>
          <cell r="C293" t="str">
            <v>Bronquiolitis obliterante crónica, enfisema crónico difuso o fibrosis pulmonar crónica</v>
          </cell>
          <cell r="D293" t="str">
            <v/>
          </cell>
          <cell r="E293" t="str">
            <v/>
          </cell>
          <cell r="F293" t="str">
            <v>Bronquiolitis obliterante crónica, enfisema crónico difuso o fibrosis pulmonar crónica</v>
          </cell>
          <cell r="G293" t="str">
            <v/>
          </cell>
        </row>
        <row r="294">
          <cell r="A294" t="str">
            <v>Agente quimico 149</v>
          </cell>
          <cell r="B294" t="str">
            <v>Yodo</v>
          </cell>
          <cell r="C294" t="str">
            <v>Dermatitis alérgica de contacto</v>
          </cell>
          <cell r="D294" t="str">
            <v/>
          </cell>
          <cell r="E294" t="str">
            <v/>
          </cell>
          <cell r="F294" t="str">
            <v>Dermatitis alérgica de contacto</v>
          </cell>
          <cell r="G294" t="str">
            <v/>
          </cell>
        </row>
        <row r="295">
          <cell r="A295" t="str">
            <v>Agente quimico 150</v>
          </cell>
          <cell r="B295" t="str">
            <v>Yodo</v>
          </cell>
          <cell r="C295" t="str">
            <v>Efectos tóxicos agudos</v>
          </cell>
          <cell r="D295" t="str">
            <v/>
          </cell>
          <cell r="E295" t="str">
            <v/>
          </cell>
          <cell r="F295" t="str">
            <v>Efectos tóxicos agudos</v>
          </cell>
          <cell r="G295" t="str">
            <v/>
          </cell>
        </row>
        <row r="296">
          <cell r="A296" t="str">
            <v>Agente quimico 151</v>
          </cell>
          <cell r="B296" t="str">
            <v>Manganeso</v>
          </cell>
          <cell r="C296" t="str">
            <v>Demencia</v>
          </cell>
          <cell r="D296" t="str">
            <v/>
          </cell>
          <cell r="E296" t="str">
            <v/>
          </cell>
          <cell r="F296" t="str">
            <v>Demencia</v>
          </cell>
          <cell r="G296" t="str">
            <v/>
          </cell>
        </row>
        <row r="297">
          <cell r="A297" t="str">
            <v>Agente quimico 152</v>
          </cell>
          <cell r="B297" t="str">
            <v>Manganeso</v>
          </cell>
          <cell r="C297" t="str">
            <v>Trastornos de personalidad</v>
          </cell>
          <cell r="D297" t="str">
            <v/>
          </cell>
          <cell r="E297" t="str">
            <v/>
          </cell>
          <cell r="F297" t="str">
            <v>Trastornos de personalidad</v>
          </cell>
          <cell r="G297" t="str">
            <v/>
          </cell>
        </row>
        <row r="298">
          <cell r="A298" t="str">
            <v>Agente quimico 153</v>
          </cell>
          <cell r="B298" t="str">
            <v>Manganeso</v>
          </cell>
          <cell r="C298" t="str">
            <v>Trastorno mental orgánico o sintomático no especifico</v>
          </cell>
          <cell r="D298" t="str">
            <v/>
          </cell>
          <cell r="E298" t="str">
            <v/>
          </cell>
          <cell r="F298" t="str">
            <v>Trastorno mental orgánico o sintomático no especifico</v>
          </cell>
          <cell r="G298" t="str">
            <v/>
          </cell>
        </row>
        <row r="299">
          <cell r="A299" t="str">
            <v>Agente quimico 154</v>
          </cell>
          <cell r="B299" t="str">
            <v>Manganeso</v>
          </cell>
          <cell r="C299" t="str">
            <v>Episodios depresivos</v>
          </cell>
          <cell r="D299" t="str">
            <v/>
          </cell>
          <cell r="E299" t="str">
            <v/>
          </cell>
          <cell r="F299" t="str">
            <v>Episodios depresivos</v>
          </cell>
          <cell r="G299" t="str">
            <v/>
          </cell>
        </row>
        <row r="300">
          <cell r="A300" t="str">
            <v>Agente quimico 155</v>
          </cell>
          <cell r="B300" t="str">
            <v>Manganeso</v>
          </cell>
          <cell r="C300" t="str">
            <v>Neurastenia</v>
          </cell>
          <cell r="D300" t="str">
            <v/>
          </cell>
          <cell r="E300" t="str">
            <v/>
          </cell>
          <cell r="F300" t="str">
            <v>Neurastenia</v>
          </cell>
          <cell r="G300" t="str">
            <v/>
          </cell>
        </row>
        <row r="301">
          <cell r="A301" t="str">
            <v>Agente quimico 156</v>
          </cell>
          <cell r="B301" t="str">
            <v>Manganeso</v>
          </cell>
          <cell r="C301" t="str">
            <v>Inflamación corioretiniana</v>
          </cell>
          <cell r="D301" t="str">
            <v/>
          </cell>
          <cell r="E301" t="str">
            <v/>
          </cell>
          <cell r="F301" t="str">
            <v>Inflamación corioretiniana</v>
          </cell>
          <cell r="G301" t="str">
            <v/>
          </cell>
        </row>
        <row r="302">
          <cell r="A302" t="str">
            <v>Agente quimico 157</v>
          </cell>
          <cell r="B302" t="str">
            <v>Manganeso</v>
          </cell>
          <cell r="C302" t="str">
            <v>Bronquitis y neumonitis causada por productos químicos. gases. humos y vapores</v>
          </cell>
          <cell r="D302" t="str">
            <v/>
          </cell>
          <cell r="E302" t="str">
            <v/>
          </cell>
          <cell r="F302" t="str">
            <v>Bronquitis y neumonitis causada por productos químicos. gases. humos y vapores</v>
          </cell>
          <cell r="G302" t="str">
            <v/>
          </cell>
        </row>
        <row r="303">
          <cell r="A303" t="str">
            <v>Agente quimico 158</v>
          </cell>
          <cell r="B303" t="str">
            <v>Manganeso</v>
          </cell>
          <cell r="C303" t="str">
            <v>Bronquiolitis oblíterante crónica. enfisema crónico difuso o fibrosis pulmonar crónica</v>
          </cell>
          <cell r="D303" t="str">
            <v/>
          </cell>
          <cell r="E303" t="str">
            <v/>
          </cell>
          <cell r="F303" t="str">
            <v>Bronquiolitis oblíterante crónica. enfisema crónico difuso o fibrosis pulmonar crónica</v>
          </cell>
          <cell r="G303" t="str">
            <v/>
          </cell>
        </row>
        <row r="304">
          <cell r="A304" t="str">
            <v>Agente quimico 159</v>
          </cell>
          <cell r="B304" t="str">
            <v>Manganeso</v>
          </cell>
          <cell r="C304" t="str">
            <v>Efectos tóxicos agudos</v>
          </cell>
          <cell r="D304" t="str">
            <v/>
          </cell>
          <cell r="E304" t="str">
            <v/>
          </cell>
          <cell r="F304" t="str">
            <v>Efectos tóxicos agudos</v>
          </cell>
          <cell r="G304" t="str">
            <v/>
          </cell>
        </row>
        <row r="305">
          <cell r="A305" t="str">
            <v>Agente quimico 160</v>
          </cell>
          <cell r="B305" t="str">
            <v>Plomo</v>
          </cell>
          <cell r="C305" t="str">
            <v>Otras anemias debidas a trastornos enzimáticos</v>
          </cell>
          <cell r="D305" t="str">
            <v/>
          </cell>
          <cell r="E305" t="str">
            <v/>
          </cell>
          <cell r="F305" t="str">
            <v>Otras anemias debidas a trastornos enzimáticos</v>
          </cell>
          <cell r="G305" t="str">
            <v/>
          </cell>
        </row>
        <row r="306">
          <cell r="A306" t="str">
            <v>Agente quimico 161</v>
          </cell>
          <cell r="B306" t="str">
            <v>Plomo</v>
          </cell>
          <cell r="C306" t="str">
            <v>Anemia sideroblástica secundaria toxinas</v>
          </cell>
          <cell r="D306" t="str">
            <v/>
          </cell>
          <cell r="E306" t="str">
            <v/>
          </cell>
          <cell r="F306" t="str">
            <v>Anemia sideroblástica secundaria toxinas</v>
          </cell>
          <cell r="G306" t="str">
            <v/>
          </cell>
        </row>
        <row r="307">
          <cell r="A307" t="str">
            <v>Agente quimico 162</v>
          </cell>
          <cell r="B307" t="str">
            <v>Plomo</v>
          </cell>
          <cell r="C307" t="str">
            <v>Hipotiroidismo a ocasionado por sustancias exógenas</v>
          </cell>
          <cell r="D307" t="str">
            <v/>
          </cell>
          <cell r="E307" t="str">
            <v/>
          </cell>
          <cell r="F307" t="str">
            <v>Hipotiroidismo a ocasionado por sustancias exógenas</v>
          </cell>
          <cell r="G307" t="str">
            <v/>
          </cell>
        </row>
        <row r="308">
          <cell r="A308" t="str">
            <v>Agente quimico 163</v>
          </cell>
          <cell r="B308" t="str">
            <v>Plomo</v>
          </cell>
          <cell r="C308" t="str">
            <v>Otros trastornos mentales derivados de lesión y disfunción cerebral y de enfermedad física</v>
          </cell>
          <cell r="D308" t="str">
            <v/>
          </cell>
          <cell r="E308" t="str">
            <v/>
          </cell>
          <cell r="F308" t="str">
            <v>Otros trastornos mentales derivados de lesión y disfunción cerebral y de enfermedad física</v>
          </cell>
          <cell r="G308" t="str">
            <v/>
          </cell>
        </row>
        <row r="309">
          <cell r="A309" t="str">
            <v>Agente quimico 164</v>
          </cell>
          <cell r="B309" t="str">
            <v>Plomo</v>
          </cell>
          <cell r="C309" t="str">
            <v>Polineuropatía</v>
          </cell>
          <cell r="D309" t="str">
            <v/>
          </cell>
          <cell r="E309" t="str">
            <v/>
          </cell>
          <cell r="F309" t="str">
            <v>Polineuropatía</v>
          </cell>
          <cell r="G309" t="str">
            <v/>
          </cell>
        </row>
        <row r="310">
          <cell r="A310" t="str">
            <v>Agente quimico 165</v>
          </cell>
          <cell r="B310" t="str">
            <v>Plomo</v>
          </cell>
          <cell r="C310" t="str">
            <v>Encefalopatía tóxica</v>
          </cell>
          <cell r="D310" t="str">
            <v/>
          </cell>
          <cell r="E310" t="str">
            <v/>
          </cell>
          <cell r="F310" t="str">
            <v>Encefalopatía tóxica</v>
          </cell>
          <cell r="G310" t="str">
            <v/>
          </cell>
        </row>
        <row r="311">
          <cell r="A311" t="str">
            <v>Agente quimico 166</v>
          </cell>
          <cell r="B311" t="str">
            <v>Plomo</v>
          </cell>
          <cell r="C311" t="str">
            <v>Hipertensión arterial</v>
          </cell>
          <cell r="D311" t="str">
            <v/>
          </cell>
          <cell r="E311" t="str">
            <v/>
          </cell>
          <cell r="F311" t="str">
            <v>Hipertensión arterial</v>
          </cell>
          <cell r="G311" t="str">
            <v/>
          </cell>
        </row>
        <row r="312">
          <cell r="A312" t="str">
            <v>Agente quimico 167</v>
          </cell>
          <cell r="B312" t="str">
            <v>Plomo</v>
          </cell>
          <cell r="C312" t="str">
            <v>Arritmias. cardíacas</v>
          </cell>
          <cell r="D312" t="str">
            <v/>
          </cell>
          <cell r="E312" t="str">
            <v/>
          </cell>
          <cell r="F312" t="str">
            <v>Arritmias. cardíacas</v>
          </cell>
          <cell r="G312" t="str">
            <v/>
          </cell>
        </row>
        <row r="313">
          <cell r="A313" t="str">
            <v>Agente quimico 168</v>
          </cell>
          <cell r="B313" t="str">
            <v>Plomo</v>
          </cell>
          <cell r="C313" t="str">
            <v>Cólico del plomo</v>
          </cell>
          <cell r="D313" t="str">
            <v/>
          </cell>
          <cell r="E313" t="str">
            <v/>
          </cell>
          <cell r="F313" t="str">
            <v>Cólico del plomo</v>
          </cell>
          <cell r="G313" t="str">
            <v/>
          </cell>
        </row>
        <row r="314">
          <cell r="A314" t="str">
            <v>Agente quimico 169</v>
          </cell>
          <cell r="B314" t="str">
            <v>Plomo</v>
          </cell>
          <cell r="C314" t="str">
            <v>Gota inducida por el plomo</v>
          </cell>
          <cell r="D314" t="str">
            <v/>
          </cell>
          <cell r="E314" t="str">
            <v/>
          </cell>
          <cell r="F314" t="str">
            <v>Gota inducida por el plomo</v>
          </cell>
          <cell r="G314" t="str">
            <v/>
          </cell>
        </row>
        <row r="315">
          <cell r="A315" t="str">
            <v>Agente quimico 170</v>
          </cell>
          <cell r="B315" t="str">
            <v>Plomo</v>
          </cell>
          <cell r="C315" t="str">
            <v>Nefropatía túbulo intersticial</v>
          </cell>
          <cell r="D315" t="str">
            <v/>
          </cell>
          <cell r="E315" t="str">
            <v/>
          </cell>
          <cell r="F315" t="str">
            <v>Nefropatía túbulo intersticial</v>
          </cell>
          <cell r="G315" t="str">
            <v/>
          </cell>
        </row>
        <row r="316">
          <cell r="A316" t="str">
            <v>Agente quimico 171</v>
          </cell>
          <cell r="B316" t="str">
            <v>Plomo</v>
          </cell>
          <cell r="C316" t="str">
            <v>Insuficiencia renal crónica</v>
          </cell>
          <cell r="D316" t="str">
            <v/>
          </cell>
          <cell r="E316" t="str">
            <v/>
          </cell>
          <cell r="F316" t="str">
            <v>Insuficiencia renal crónica</v>
          </cell>
          <cell r="G316" t="str">
            <v/>
          </cell>
        </row>
        <row r="317">
          <cell r="A317" t="str">
            <v>Agente quimico 172</v>
          </cell>
          <cell r="B317" t="str">
            <v>Plomo</v>
          </cell>
          <cell r="C317" t="str">
            <v>Infertilidad masculina</v>
          </cell>
          <cell r="D317" t="str">
            <v/>
          </cell>
          <cell r="E317" t="str">
            <v/>
          </cell>
          <cell r="F317" t="str">
            <v>Infertilidad masculina</v>
          </cell>
          <cell r="G317" t="str">
            <v/>
          </cell>
        </row>
        <row r="318">
          <cell r="A318" t="str">
            <v>Agente quimico 173</v>
          </cell>
          <cell r="B318" t="str">
            <v>Plomo</v>
          </cell>
          <cell r="C318" t="str">
            <v>Efectos tóxicos agudos</v>
          </cell>
          <cell r="D318" t="str">
            <v/>
          </cell>
          <cell r="E318" t="str">
            <v/>
          </cell>
          <cell r="F318" t="str">
            <v>Efectos tóxicos agudos</v>
          </cell>
          <cell r="G318" t="str">
            <v/>
          </cell>
        </row>
        <row r="319">
          <cell r="A319" t="str">
            <v>Agente quimico 174</v>
          </cell>
          <cell r="B319" t="str">
            <v>Plomo</v>
          </cell>
          <cell r="C319" t="str">
            <v>Neoplasia maligna de vejiga</v>
          </cell>
          <cell r="D319" t="str">
            <v/>
          </cell>
          <cell r="E319" t="str">
            <v/>
          </cell>
          <cell r="F319" t="str">
            <v>Neoplasia maligna de vejiga</v>
          </cell>
          <cell r="G319" t="str">
            <v/>
          </cell>
        </row>
        <row r="320">
          <cell r="A320" t="str">
            <v>Agente quimico 175</v>
          </cell>
          <cell r="B320" t="str">
            <v>Plomo</v>
          </cell>
          <cell r="C320" t="str">
            <v>Neoplasia maligna dé bronquios y pulmón</v>
          </cell>
          <cell r="D320" t="str">
            <v/>
          </cell>
          <cell r="E320" t="str">
            <v/>
          </cell>
          <cell r="F320" t="str">
            <v>Neoplasia maligna dé bronquios y pulmón</v>
          </cell>
          <cell r="G320" t="str">
            <v/>
          </cell>
        </row>
        <row r="321">
          <cell r="A321" t="str">
            <v>Agente quimico 176</v>
          </cell>
          <cell r="B321" t="str">
            <v>Monóxido de carbono, cianuro de hidrógeno, sulfuro de hidrogeno</v>
          </cell>
          <cell r="C321" t="str">
            <v>Demencia en otras enfermedades especificas clasificadas en otra sección</v>
          </cell>
          <cell r="D321" t="str">
            <v/>
          </cell>
          <cell r="E321" t="str">
            <v/>
          </cell>
          <cell r="F321" t="str">
            <v>Demencia en otras enfermedades especificas clasificadas en otra sección</v>
          </cell>
          <cell r="G321" t="str">
            <v/>
          </cell>
        </row>
        <row r="322">
          <cell r="A322" t="str">
            <v>Agente quimico 177</v>
          </cell>
          <cell r="B322" t="str">
            <v>Monóxido de carbono, cianuro de hidrógeno, sulfuro de hidrogeno</v>
          </cell>
          <cell r="C322" t="str">
            <v>Trastornos del nervio olfatorio</v>
          </cell>
          <cell r="D322" t="str">
            <v/>
          </cell>
          <cell r="E322" t="str">
            <v/>
          </cell>
          <cell r="F322" t="str">
            <v>Trastornos del nervio olfatorio</v>
          </cell>
          <cell r="G322" t="str">
            <v/>
          </cell>
        </row>
        <row r="323">
          <cell r="A323" t="str">
            <v>Agente quimico 178</v>
          </cell>
          <cell r="B323" t="str">
            <v>Monóxido de carbono, cianuro de hidrógeno, sulfuro de hidrogeno</v>
          </cell>
          <cell r="C323" t="str">
            <v>Encefalopatra tóxica crónica</v>
          </cell>
          <cell r="D323" t="str">
            <v/>
          </cell>
          <cell r="E323" t="str">
            <v/>
          </cell>
          <cell r="F323" t="str">
            <v>Encefalopatra tóxica crónica</v>
          </cell>
          <cell r="G323" t="str">
            <v/>
          </cell>
        </row>
        <row r="324">
          <cell r="A324" t="str">
            <v>Agente quimico 179</v>
          </cell>
          <cell r="B324" t="str">
            <v>Monóxido de carbono, cianuro de hidrógeno, sulfuro de hidrogeno</v>
          </cell>
          <cell r="C324" t="str">
            <v>Conjuntivitis</v>
          </cell>
          <cell r="D324" t="str">
            <v/>
          </cell>
          <cell r="E324" t="str">
            <v/>
          </cell>
          <cell r="F324" t="str">
            <v>Conjuntivitis</v>
          </cell>
          <cell r="G324" t="str">
            <v/>
          </cell>
        </row>
        <row r="325">
          <cell r="A325" t="str">
            <v>Agente quimico 180</v>
          </cell>
          <cell r="B325" t="str">
            <v>Monóxido de carbono, cianuro de hidrógeno, sulfuro de hidrogeno</v>
          </cell>
          <cell r="C325" t="str">
            <v>Queratitis Y queratoconjuntivitis</v>
          </cell>
          <cell r="D325" t="str">
            <v/>
          </cell>
          <cell r="E325" t="str">
            <v/>
          </cell>
          <cell r="F325" t="str">
            <v>Queratitis Y queratoconjuntivitis</v>
          </cell>
          <cell r="G325" t="str">
            <v/>
          </cell>
        </row>
        <row r="326">
          <cell r="A326" t="str">
            <v>Agente quimico 181</v>
          </cell>
          <cell r="B326" t="str">
            <v>Monóxido de carbono, cianuro de hidrógeno, sulfuro de hidrogeno</v>
          </cell>
          <cell r="C326" t="str">
            <v>Angina de pecho</v>
          </cell>
          <cell r="D326" t="str">
            <v/>
          </cell>
          <cell r="E326" t="str">
            <v/>
          </cell>
          <cell r="F326" t="str">
            <v>Angina de pecho</v>
          </cell>
          <cell r="G326" t="str">
            <v/>
          </cell>
        </row>
        <row r="327">
          <cell r="A327" t="str">
            <v>Agente quimico 182</v>
          </cell>
          <cell r="B327" t="str">
            <v>Monóxido de carbono, cianuro de hidrógeno, sulfuro de hidrogeno</v>
          </cell>
          <cell r="C327" t="str">
            <v>Infarto agudo de miocardio</v>
          </cell>
          <cell r="D327" t="str">
            <v/>
          </cell>
          <cell r="E327" t="str">
            <v/>
          </cell>
          <cell r="F327" t="str">
            <v>Infarto agudo de miocardio</v>
          </cell>
          <cell r="G327" t="str">
            <v/>
          </cell>
        </row>
        <row r="328">
          <cell r="A328" t="str">
            <v>Agente quimico 183</v>
          </cell>
          <cell r="B328" t="str">
            <v>Monóxido de carbono, cianuro de hidrógeno, sulfuro de hidrogeno</v>
          </cell>
          <cell r="C328" t="str">
            <v>Paro cardiaco</v>
          </cell>
          <cell r="D328" t="str">
            <v/>
          </cell>
          <cell r="E328" t="str">
            <v/>
          </cell>
          <cell r="F328" t="str">
            <v>Paro cardiaco</v>
          </cell>
          <cell r="G328" t="str">
            <v/>
          </cell>
        </row>
        <row r="329">
          <cell r="A329" t="str">
            <v>Agente quimico 184</v>
          </cell>
          <cell r="B329" t="str">
            <v>Monóxido de carbono, cianuro de hidrógeno, sulfuro de hidrogeno</v>
          </cell>
          <cell r="C329" t="str">
            <v>Arritmias cardiacas</v>
          </cell>
          <cell r="D329" t="str">
            <v/>
          </cell>
          <cell r="E329" t="str">
            <v/>
          </cell>
          <cell r="F329" t="str">
            <v>Arritmias cardiacas</v>
          </cell>
          <cell r="G329" t="str">
            <v/>
          </cell>
        </row>
        <row r="330">
          <cell r="A330" t="str">
            <v>Agente quimico 185</v>
          </cell>
          <cell r="B330" t="str">
            <v>Monóxido de carbono, cianuro de hidrógeno, sulfuro de hidrogeno</v>
          </cell>
          <cell r="C330" t="str">
            <v>Bronquitis y neumonitis causada por productos químicos, gases, humos y vapores</v>
          </cell>
          <cell r="D330" t="str">
            <v/>
          </cell>
          <cell r="E330" t="str">
            <v/>
          </cell>
          <cell r="F330" t="str">
            <v>Bronquitis y neumonitis causada por productos químicos, gases, humos y vapores</v>
          </cell>
          <cell r="G330" t="str">
            <v/>
          </cell>
        </row>
        <row r="331">
          <cell r="A331" t="str">
            <v>Agente quimico 186</v>
          </cell>
          <cell r="B331" t="str">
            <v>Monóxido de carbono, cianuro de hidrógeno, sulfuro de hidrogeno</v>
          </cell>
          <cell r="C331" t="str">
            <v>Edema pulmonar agudo causado por productos químicos, gases, humos y vapores</v>
          </cell>
          <cell r="D331" t="str">
            <v/>
          </cell>
          <cell r="E331" t="str">
            <v/>
          </cell>
          <cell r="F331" t="str">
            <v>Edema pulmonar agudo causado por productos químicos, gases, humos y vapores</v>
          </cell>
          <cell r="G331" t="str">
            <v/>
          </cell>
        </row>
        <row r="332">
          <cell r="A332" t="str">
            <v>Agente quimico 187</v>
          </cell>
          <cell r="B332" t="str">
            <v>Monóxido de carbono, cianuro de hidrógeno, sulfuro de hidrogeno</v>
          </cell>
          <cell r="C332" t="str">
            <v>Síndrome de disfunción reactiva de las vías aéreas</v>
          </cell>
          <cell r="D332" t="str">
            <v/>
          </cell>
          <cell r="E332" t="str">
            <v/>
          </cell>
          <cell r="F332" t="str">
            <v>Síndrome de disfunción reactiva de las vías aéreas</v>
          </cell>
          <cell r="G332" t="str">
            <v/>
          </cell>
        </row>
        <row r="333">
          <cell r="A333" t="str">
            <v>Agente quimico 188</v>
          </cell>
          <cell r="B333" t="str">
            <v>Monóxido de carbono, cianuro de hidrógeno, sulfuro de hidrogeno</v>
          </cell>
          <cell r="C333" t="str">
            <v>Bronquiolitis obliterante crónica, enfisema crónico difuso o fibrosis pulmonar crónica</v>
          </cell>
          <cell r="D333" t="str">
            <v/>
          </cell>
          <cell r="E333" t="str">
            <v/>
          </cell>
          <cell r="F333" t="str">
            <v>Bronquiolitis obliterante crónica, enfisema crónico difuso o fibrosis pulmonar crónica</v>
          </cell>
          <cell r="G333" t="str">
            <v/>
          </cell>
        </row>
        <row r="334">
          <cell r="A334" t="str">
            <v>Agente quimico 189</v>
          </cell>
          <cell r="B334" t="str">
            <v>Monóxido de carbono, cianuro de hidrógeno, sulfuro de hidrogeno</v>
          </cell>
          <cell r="C334" t="str">
            <v>Efectos tóxicos agudos</v>
          </cell>
          <cell r="D334" t="str">
            <v/>
          </cell>
          <cell r="E334" t="str">
            <v/>
          </cell>
          <cell r="F334" t="str">
            <v>Efectos tóxicos agudos</v>
          </cell>
          <cell r="G334" t="str">
            <v/>
          </cell>
        </row>
        <row r="335">
          <cell r="A335" t="str">
            <v>Agente quimico 190</v>
          </cell>
          <cell r="B335" t="str">
            <v>Silice Libre</v>
          </cell>
          <cell r="C335" t="str">
            <v>Neoplasia maligna de Tallado y pulido de rocas que bronquios y de pulmón (</v>
          </cell>
          <cell r="D335" t="str">
            <v/>
          </cell>
          <cell r="E335" t="str">
            <v/>
          </cell>
          <cell r="F335" t="str">
            <v>Neoplasia maligna de Tallado y pulido de rocas que bronquios y de pulmón (</v>
          </cell>
          <cell r="G335" t="str">
            <v/>
          </cell>
        </row>
        <row r="336">
          <cell r="A336" t="str">
            <v>Agente quimico 191</v>
          </cell>
          <cell r="B336" t="str">
            <v>Silice Libre</v>
          </cell>
          <cell r="C336" t="str">
            <v>Enfermedad cardiaca</v>
          </cell>
          <cell r="D336" t="str">
            <v/>
          </cell>
          <cell r="E336" t="str">
            <v/>
          </cell>
          <cell r="F336" t="str">
            <v>Enfermedad cardiaca</v>
          </cell>
          <cell r="G336" t="str">
            <v/>
          </cell>
        </row>
        <row r="337">
          <cell r="A337" t="str">
            <v>Agente quimico 192</v>
          </cell>
          <cell r="B337" t="str">
            <v>Silice Libre</v>
          </cell>
          <cell r="C337" t="str">
            <v>Otras enfermedades pulmonares</v>
          </cell>
          <cell r="D337" t="str">
            <v/>
          </cell>
          <cell r="E337" t="str">
            <v/>
          </cell>
          <cell r="F337" t="str">
            <v>Otras enfermedades pulmonares</v>
          </cell>
          <cell r="G337" t="str">
            <v/>
          </cell>
        </row>
        <row r="338">
          <cell r="A338" t="str">
            <v>Agente quimico 193</v>
          </cell>
          <cell r="B338" t="str">
            <v>Silice Libre</v>
          </cell>
          <cell r="C338" t="str">
            <v xml:space="preserve"> Silicosis</v>
          </cell>
          <cell r="D338" t="str">
            <v/>
          </cell>
          <cell r="E338" t="str">
            <v/>
          </cell>
          <cell r="F338" t="str">
            <v xml:space="preserve"> Silicosis</v>
          </cell>
          <cell r="G338" t="str">
            <v/>
          </cell>
        </row>
        <row r="339">
          <cell r="A339" t="str">
            <v>Agente quimico 194</v>
          </cell>
          <cell r="B339" t="str">
            <v>Silice Libre</v>
          </cell>
          <cell r="C339" t="str">
            <v>Neumoconiosis</v>
          </cell>
          <cell r="D339" t="str">
            <v/>
          </cell>
          <cell r="E339" t="str">
            <v/>
          </cell>
          <cell r="F339" t="str">
            <v>Neumoconiosis</v>
          </cell>
          <cell r="G339" t="str">
            <v/>
          </cell>
        </row>
        <row r="340">
          <cell r="A340" t="str">
            <v>Agente quimico 195</v>
          </cell>
          <cell r="B340" t="str">
            <v>Silice Libre</v>
          </cell>
          <cell r="C340" t="str">
            <v>Síndrome de Caplan</v>
          </cell>
          <cell r="D340" t="str">
            <v/>
          </cell>
          <cell r="E340" t="str">
            <v/>
          </cell>
          <cell r="F340" t="str">
            <v>Síndrome de Caplan</v>
          </cell>
          <cell r="G340" t="str">
            <v/>
          </cell>
        </row>
        <row r="341">
          <cell r="A341" t="str">
            <v>Agente quimico 196</v>
          </cell>
          <cell r="B341" t="str">
            <v>Sulfuro de carbono</v>
          </cell>
          <cell r="C341" t="str">
            <v>Demencia</v>
          </cell>
          <cell r="D341" t="str">
            <v/>
          </cell>
          <cell r="E341" t="str">
            <v/>
          </cell>
          <cell r="F341" t="str">
            <v>Demencia</v>
          </cell>
          <cell r="G341" t="str">
            <v/>
          </cell>
        </row>
        <row r="342">
          <cell r="A342" t="str">
            <v>Agente quimico 197</v>
          </cell>
          <cell r="B342" t="str">
            <v>Sulfuro de carbono</v>
          </cell>
          <cell r="C342" t="str">
            <v>Trastornos de personalidad y Fabricación y utilización de solventes</v>
          </cell>
          <cell r="D342" t="str">
            <v/>
          </cell>
          <cell r="E342" t="str">
            <v/>
          </cell>
          <cell r="F342" t="str">
            <v>Trastornos de personalidad y Fabricación y utilización de solventes</v>
          </cell>
          <cell r="G342" t="str">
            <v/>
          </cell>
        </row>
        <row r="343">
          <cell r="A343" t="str">
            <v>Agente quimico 198</v>
          </cell>
          <cell r="B343" t="str">
            <v>Sulfuro de carbono</v>
          </cell>
          <cell r="C343" t="str">
            <v>Trastorno mental orgánico o Limpieza en seco</v>
          </cell>
          <cell r="D343" t="str">
            <v/>
          </cell>
          <cell r="E343" t="str">
            <v/>
          </cell>
          <cell r="F343" t="str">
            <v>Trastorno mental orgánico o Limpieza en seco</v>
          </cell>
          <cell r="G343" t="str">
            <v/>
          </cell>
        </row>
        <row r="344">
          <cell r="A344" t="str">
            <v>Agente quimico 199</v>
          </cell>
          <cell r="B344" t="str">
            <v>Sulfuro de carbono</v>
          </cell>
          <cell r="C344" t="str">
            <v>Episodios depresivos</v>
          </cell>
          <cell r="D344" t="str">
            <v/>
          </cell>
          <cell r="E344" t="str">
            <v/>
          </cell>
          <cell r="F344" t="str">
            <v>Episodios depresivos</v>
          </cell>
          <cell r="G344" t="str">
            <v/>
          </cell>
        </row>
        <row r="345">
          <cell r="A345" t="str">
            <v>Agente quimico 200</v>
          </cell>
          <cell r="B345" t="str">
            <v>Sulfuro de carbono</v>
          </cell>
          <cell r="C345" t="str">
            <v>Neurastenia</v>
          </cell>
          <cell r="D345" t="str">
            <v/>
          </cell>
          <cell r="E345" t="str">
            <v/>
          </cell>
          <cell r="F345" t="str">
            <v>Neurastenia</v>
          </cell>
          <cell r="G345" t="str">
            <v/>
          </cell>
        </row>
        <row r="346">
          <cell r="A346" t="str">
            <v>Agente quimico 201</v>
          </cell>
          <cell r="B346" t="str">
            <v>Sulfuro de carbono</v>
          </cell>
          <cell r="C346" t="str">
            <v>Polineuropatía debida a otros agentes tóxicos</v>
          </cell>
          <cell r="D346" t="str">
            <v/>
          </cell>
          <cell r="E346" t="str">
            <v/>
          </cell>
          <cell r="F346" t="str">
            <v>Polineuropatía debida a otros agentes tóxicos</v>
          </cell>
          <cell r="G346" t="str">
            <v/>
          </cell>
        </row>
        <row r="347">
          <cell r="A347" t="str">
            <v>Agente quimico 202</v>
          </cell>
          <cell r="B347" t="str">
            <v>Sulfuro de carbono</v>
          </cell>
          <cell r="C347" t="str">
            <v>Encefalopatla tóxica</v>
          </cell>
          <cell r="D347" t="str">
            <v/>
          </cell>
          <cell r="E347" t="str">
            <v/>
          </cell>
          <cell r="F347" t="str">
            <v>Encefalopatla tóxica</v>
          </cell>
          <cell r="G347" t="str">
            <v/>
          </cell>
        </row>
        <row r="348">
          <cell r="A348" t="str">
            <v>Agente quimico 203</v>
          </cell>
          <cell r="B348" t="str">
            <v>Sulfuro de carbono</v>
          </cell>
          <cell r="C348" t="str">
            <v>Neuritis óptica</v>
          </cell>
          <cell r="D348" t="str">
            <v/>
          </cell>
          <cell r="E348" t="str">
            <v/>
          </cell>
          <cell r="F348" t="str">
            <v>Neuritis óptica</v>
          </cell>
          <cell r="G348" t="str">
            <v/>
          </cell>
        </row>
        <row r="349">
          <cell r="A349" t="str">
            <v>Agente quimico 204</v>
          </cell>
          <cell r="B349" t="str">
            <v>Sulfuro de carbono</v>
          </cell>
          <cell r="C349" t="str">
            <v>Angina de pecho</v>
          </cell>
          <cell r="D349" t="str">
            <v/>
          </cell>
          <cell r="E349" t="str">
            <v/>
          </cell>
          <cell r="F349" t="str">
            <v>Angina de pecho</v>
          </cell>
          <cell r="G349" t="str">
            <v/>
          </cell>
        </row>
        <row r="350">
          <cell r="A350" t="str">
            <v>Agente quimico 205</v>
          </cell>
          <cell r="B350" t="str">
            <v>Sulfuro de carbono</v>
          </cell>
          <cell r="C350" t="str">
            <v>Infarto agudo de miocardio</v>
          </cell>
          <cell r="D350" t="str">
            <v/>
          </cell>
          <cell r="E350" t="str">
            <v/>
          </cell>
          <cell r="F350" t="str">
            <v>Infarto agudo de miocardio</v>
          </cell>
          <cell r="G350" t="str">
            <v/>
          </cell>
        </row>
        <row r="351">
          <cell r="A351" t="str">
            <v>Agente quimico 206</v>
          </cell>
          <cell r="B351" t="str">
            <v>Sulfuro de carbono</v>
          </cell>
          <cell r="C351" t="str">
            <v>Ateroesclerosis y enfermedad ateroesclerótica del corazón</v>
          </cell>
          <cell r="D351" t="str">
            <v/>
          </cell>
          <cell r="E351" t="str">
            <v/>
          </cell>
          <cell r="F351" t="str">
            <v>Ateroesclerosis y enfermedad ateroesclerótica del corazón</v>
          </cell>
          <cell r="G351" t="str">
            <v/>
          </cell>
        </row>
        <row r="352">
          <cell r="A352" t="str">
            <v>Agente quimico 207</v>
          </cell>
          <cell r="B352" t="str">
            <v>Sulfuro de carbono</v>
          </cell>
          <cell r="C352" t="str">
            <v>Efectos tóxicos agudos</v>
          </cell>
          <cell r="D352" t="str">
            <v/>
          </cell>
          <cell r="E352" t="str">
            <v/>
          </cell>
          <cell r="F352" t="str">
            <v>Efectos tóxicos agudos</v>
          </cell>
          <cell r="G352" t="str">
            <v/>
          </cell>
        </row>
        <row r="353">
          <cell r="A353" t="str">
            <v>Agente quimico 208</v>
          </cell>
          <cell r="B353" t="str">
            <v>Alquitrán, Brea, Betún, Parafina y otros</v>
          </cell>
          <cell r="C353" t="str">
            <v>Neoplasia maligna</v>
          </cell>
          <cell r="D353" t="str">
            <v/>
          </cell>
          <cell r="E353" t="str">
            <v/>
          </cell>
          <cell r="F353" t="str">
            <v>Neoplasia maligna</v>
          </cell>
          <cell r="G353" t="str">
            <v/>
          </cell>
        </row>
        <row r="354">
          <cell r="A354" t="str">
            <v>Agente quimico 209</v>
          </cell>
          <cell r="B354" t="str">
            <v>Alquitrán, Brea, Betún, Parafina y otros</v>
          </cell>
          <cell r="C354" t="str">
            <v>Neoplasia maligna</v>
          </cell>
          <cell r="D354" t="str">
            <v/>
          </cell>
          <cell r="E354" t="str">
            <v/>
          </cell>
          <cell r="F354" t="str">
            <v>Neoplasia maligna</v>
          </cell>
          <cell r="G354" t="str">
            <v/>
          </cell>
        </row>
        <row r="355">
          <cell r="A355" t="str">
            <v>Agente quimico 210</v>
          </cell>
          <cell r="B355" t="str">
            <v>Alquitrán, Brea, Betún, Parafina y otros</v>
          </cell>
          <cell r="C355" t="str">
            <v>Dermatitis alérgica</v>
          </cell>
          <cell r="D355" t="str">
            <v/>
          </cell>
          <cell r="E355" t="str">
            <v/>
          </cell>
          <cell r="F355" t="str">
            <v>Dermatitis alérgica</v>
          </cell>
          <cell r="G355" t="str">
            <v/>
          </cell>
        </row>
        <row r="356">
          <cell r="A356" t="str">
            <v>Agente quimico 211</v>
          </cell>
          <cell r="B356" t="str">
            <v>Alquitrán, Brea, Betún, Parafina y otros</v>
          </cell>
          <cell r="C356" t="str">
            <v>Otras formas de hiperpigmentación de la melanina</v>
          </cell>
          <cell r="D356" t="str">
            <v/>
          </cell>
          <cell r="E356" t="str">
            <v/>
          </cell>
          <cell r="F356" t="str">
            <v>Otras formas de hiperpigmentación de la melanina</v>
          </cell>
          <cell r="G356" t="str">
            <v/>
          </cell>
        </row>
        <row r="357">
          <cell r="A357" t="str">
            <v>Agente Psicosocial 1</v>
          </cell>
          <cell r="B357" t="str">
            <v>Gestión organizacional</v>
          </cell>
          <cell r="C357" t="str">
            <v>Trastornos psicóticos agudos y transitorios</v>
          </cell>
          <cell r="D357" t="str">
            <v/>
          </cell>
          <cell r="E357" t="str">
            <v/>
          </cell>
          <cell r="F357" t="str">
            <v>Trastornos psicóticos agudos y transitorios</v>
          </cell>
          <cell r="G357" t="str">
            <v/>
          </cell>
        </row>
        <row r="358">
          <cell r="A358" t="str">
            <v>Agente Psicosocial 2</v>
          </cell>
          <cell r="B358" t="str">
            <v>Gestión organizacional</v>
          </cell>
          <cell r="C358" t="str">
            <v>Depresión</v>
          </cell>
          <cell r="D358" t="str">
            <v/>
          </cell>
          <cell r="E358" t="str">
            <v/>
          </cell>
          <cell r="F358" t="str">
            <v>Depresión</v>
          </cell>
          <cell r="G358" t="str">
            <v/>
          </cell>
        </row>
        <row r="359">
          <cell r="A359" t="str">
            <v>Agente Psicosocial 3</v>
          </cell>
          <cell r="B359" t="str">
            <v>Gestión organizacional</v>
          </cell>
          <cell r="C359" t="str">
            <v>Episodios depresivos</v>
          </cell>
          <cell r="D359" t="str">
            <v/>
          </cell>
          <cell r="E359" t="str">
            <v/>
          </cell>
          <cell r="F359" t="str">
            <v>Episodios depresivos</v>
          </cell>
          <cell r="G359" t="str">
            <v/>
          </cell>
        </row>
        <row r="360">
          <cell r="A360" t="str">
            <v>Agente Psicosocial 4</v>
          </cell>
          <cell r="B360" t="str">
            <v>Gestión organizacional</v>
          </cell>
          <cell r="C360" t="str">
            <v>Trastorno de pánico</v>
          </cell>
          <cell r="D360" t="str">
            <v/>
          </cell>
          <cell r="E360" t="str">
            <v/>
          </cell>
          <cell r="F360" t="str">
            <v>Trastorno de pánico</v>
          </cell>
          <cell r="G360" t="str">
            <v/>
          </cell>
        </row>
        <row r="361">
          <cell r="A361" t="str">
            <v>Agente Psicosocial 5</v>
          </cell>
          <cell r="B361" t="str">
            <v>Gestión organizacional</v>
          </cell>
          <cell r="C361" t="str">
            <v>Trastorno de ansiedad generalizada</v>
          </cell>
          <cell r="D361" t="str">
            <v/>
          </cell>
          <cell r="E361" t="str">
            <v/>
          </cell>
          <cell r="F361" t="str">
            <v>Trastorno de ansiedad generalizada</v>
          </cell>
          <cell r="G361" t="str">
            <v/>
          </cell>
        </row>
        <row r="362">
          <cell r="A362" t="str">
            <v>Agente Psicosocial 6</v>
          </cell>
          <cell r="B362" t="str">
            <v>Gestión organizacional</v>
          </cell>
          <cell r="C362" t="str">
            <v>Trastorno mixto ansiosodepresivo</v>
          </cell>
          <cell r="D362" t="str">
            <v/>
          </cell>
          <cell r="E362" t="str">
            <v/>
          </cell>
          <cell r="F362" t="str">
            <v>Trastorno mixto ansiosodepresivo</v>
          </cell>
          <cell r="G362" t="str">
            <v/>
          </cell>
        </row>
        <row r="363">
          <cell r="A363" t="str">
            <v>Agente Psicosocial 7</v>
          </cell>
          <cell r="B363" t="str">
            <v>Gestión organizacional</v>
          </cell>
          <cell r="C363" t="str">
            <v>Reacciones a estrés grave</v>
          </cell>
          <cell r="D363" t="str">
            <v/>
          </cell>
          <cell r="E363" t="str">
            <v/>
          </cell>
          <cell r="F363" t="str">
            <v>Reacciones a estrés grave</v>
          </cell>
          <cell r="G363" t="str">
            <v/>
          </cell>
        </row>
        <row r="364">
          <cell r="A364" t="str">
            <v>Agente Psicosocial 8</v>
          </cell>
          <cell r="B364" t="str">
            <v>Gestión organizacional</v>
          </cell>
          <cell r="C364" t="str">
            <v>Trastornos de adaptación</v>
          </cell>
          <cell r="D364" t="str">
            <v/>
          </cell>
          <cell r="E364" t="str">
            <v/>
          </cell>
          <cell r="F364" t="str">
            <v>Trastornos de adaptación</v>
          </cell>
          <cell r="G364" t="str">
            <v/>
          </cell>
        </row>
        <row r="365">
          <cell r="A365" t="str">
            <v>Agente Psicosocial 9</v>
          </cell>
          <cell r="B365" t="str">
            <v>Gestión organizacional</v>
          </cell>
          <cell r="C365" t="str">
            <v>Trastornos adaptativos con humor ansioso, con humor depresivo', con humor mixto, con alteraciones del comportamiento o mixto con alteraciones de las emociones y del comportamiento</v>
          </cell>
          <cell r="D365" t="str">
            <v/>
          </cell>
          <cell r="E365" t="str">
            <v/>
          </cell>
          <cell r="F365" t="str">
            <v>Trastornos adaptativos con humor ansioso, con humor depresivo', con humor mixto, con alteraciones del comportamiento o mixto con alteraciones de las emociones y del comportamiento</v>
          </cell>
          <cell r="G365" t="str">
            <v/>
          </cell>
        </row>
        <row r="366">
          <cell r="A366" t="str">
            <v>Agente Psicosocial 10</v>
          </cell>
          <cell r="B366" t="str">
            <v>Gestión organizacional</v>
          </cell>
          <cell r="C366" t="str">
            <v>Hipertensión arterial secundaria.</v>
          </cell>
          <cell r="D366" t="str">
            <v/>
          </cell>
          <cell r="E366" t="str">
            <v/>
          </cell>
          <cell r="F366" t="str">
            <v>Hipertensión arterial secundaria.</v>
          </cell>
          <cell r="G366" t="str">
            <v/>
          </cell>
        </row>
        <row r="367">
          <cell r="A367" t="str">
            <v>Agente Psicosocial 11</v>
          </cell>
          <cell r="B367" t="str">
            <v>Gestión organizacional</v>
          </cell>
          <cell r="C367" t="str">
            <v>Angina de pecho, Cardiopatía isquémica</v>
          </cell>
          <cell r="D367" t="str">
            <v/>
          </cell>
          <cell r="E367" t="str">
            <v/>
          </cell>
          <cell r="F367" t="str">
            <v>Angina de pecho, Cardiopatía isquémica</v>
          </cell>
          <cell r="G367" t="str">
            <v/>
          </cell>
        </row>
        <row r="368">
          <cell r="A368" t="str">
            <v>Agente Psicosocial 12</v>
          </cell>
          <cell r="B368" t="str">
            <v>Gestión organizacional</v>
          </cell>
          <cell r="C368" t="str">
            <v>Infarto agudo de miocardio</v>
          </cell>
          <cell r="D368" t="str">
            <v/>
          </cell>
          <cell r="E368" t="str">
            <v/>
          </cell>
          <cell r="F368" t="str">
            <v>Infarto agudo de miocardio</v>
          </cell>
          <cell r="G368" t="str">
            <v/>
          </cell>
        </row>
        <row r="369">
          <cell r="A369" t="str">
            <v>Agente Psicosocial 13</v>
          </cell>
          <cell r="B369" t="str">
            <v>Gestión organizacional</v>
          </cell>
          <cell r="C369" t="str">
            <v>Enfermedades cerebrovasculares</v>
          </cell>
          <cell r="D369" t="str">
            <v/>
          </cell>
          <cell r="E369" t="str">
            <v/>
          </cell>
          <cell r="F369" t="str">
            <v>Enfermedades cerebrovasculares</v>
          </cell>
          <cell r="G369" t="str">
            <v/>
          </cell>
        </row>
        <row r="370">
          <cell r="A370" t="str">
            <v>Agente Psicosocial 14</v>
          </cell>
          <cell r="B370" t="str">
            <v>Gestión organizacional</v>
          </cell>
          <cell r="C370" t="str">
            <v>Encefalopatía hipertensiva</v>
          </cell>
          <cell r="D370" t="str">
            <v/>
          </cell>
          <cell r="E370" t="str">
            <v/>
          </cell>
          <cell r="F370" t="str">
            <v>Encefalopatía hipertensiva</v>
          </cell>
          <cell r="G370" t="str">
            <v/>
          </cell>
        </row>
        <row r="371">
          <cell r="A371" t="str">
            <v>Agente Psicosocial 15</v>
          </cell>
          <cell r="B371" t="str">
            <v>Gestión organizacional</v>
          </cell>
          <cell r="C371" t="str">
            <v>Ataque isquémico cerebral transitorio sin especificar</v>
          </cell>
          <cell r="D371" t="str">
            <v/>
          </cell>
          <cell r="E371" t="str">
            <v/>
          </cell>
          <cell r="F371" t="str">
            <v>Ataque isquémico cerebral transitorio sin especificar</v>
          </cell>
          <cell r="G371" t="str">
            <v/>
          </cell>
        </row>
        <row r="372">
          <cell r="A372" t="str">
            <v>Agente Psicosocial 16</v>
          </cell>
          <cell r="B372" t="str">
            <v>Gestión organizacional</v>
          </cell>
          <cell r="C372" t="str">
            <v>Úlcera gástrica</v>
          </cell>
          <cell r="D372" t="str">
            <v/>
          </cell>
          <cell r="E372" t="str">
            <v/>
          </cell>
          <cell r="F372" t="str">
            <v>Úlcera gástrica</v>
          </cell>
          <cell r="G372" t="str">
            <v/>
          </cell>
        </row>
        <row r="373">
          <cell r="A373" t="str">
            <v>Agente Psicosocial 17</v>
          </cell>
          <cell r="B373" t="str">
            <v>Gestión organizacional</v>
          </cell>
          <cell r="C373" t="str">
            <v>Úlcera duodenal</v>
          </cell>
          <cell r="D373" t="str">
            <v/>
          </cell>
          <cell r="E373" t="str">
            <v/>
          </cell>
          <cell r="F373" t="str">
            <v>Úlcera duodenal</v>
          </cell>
          <cell r="G373" t="str">
            <v/>
          </cell>
        </row>
        <row r="374">
          <cell r="A374" t="str">
            <v>Agente Psicosocial 18</v>
          </cell>
          <cell r="B374" t="str">
            <v>Gestión organizacional</v>
          </cell>
          <cell r="C374" t="str">
            <v>Úlcera péptica, de sitio no especificado</v>
          </cell>
          <cell r="D374" t="str">
            <v/>
          </cell>
          <cell r="E374" t="str">
            <v/>
          </cell>
          <cell r="F374" t="str">
            <v>Úlcera péptica, de sitio no especificado</v>
          </cell>
          <cell r="G374" t="str">
            <v/>
          </cell>
        </row>
        <row r="375">
          <cell r="A375" t="str">
            <v>Agente Psicosocial 19</v>
          </cell>
          <cell r="B375" t="str">
            <v>Gestión organizacional</v>
          </cell>
          <cell r="C375" t="str">
            <v>Úlcera gastroyeyunal</v>
          </cell>
          <cell r="D375" t="str">
            <v/>
          </cell>
          <cell r="E375" t="str">
            <v/>
          </cell>
          <cell r="F375" t="str">
            <v>Úlcera gastroyeyunal</v>
          </cell>
          <cell r="G375" t="str">
            <v/>
          </cell>
        </row>
        <row r="376">
          <cell r="A376" t="str">
            <v>Agente Psicosocial 20</v>
          </cell>
          <cell r="B376" t="str">
            <v>Naturaleza de la tarea</v>
          </cell>
          <cell r="C376" t="str">
            <v>Gastritis crónica; no especificada</v>
          </cell>
          <cell r="D376" t="str">
            <v/>
          </cell>
          <cell r="E376" t="str">
            <v/>
          </cell>
          <cell r="F376" t="str">
            <v>Gastritis crónica; no especificada</v>
          </cell>
          <cell r="G376" t="str">
            <v/>
          </cell>
        </row>
        <row r="377">
          <cell r="A377" t="str">
            <v>Agente Psicosocial 21</v>
          </cell>
          <cell r="B377" t="str">
            <v>Naturaleza de la tarea</v>
          </cell>
          <cell r="C377" t="str">
            <v>Dispepsia</v>
          </cell>
          <cell r="D377" t="str">
            <v/>
          </cell>
          <cell r="E377" t="str">
            <v/>
          </cell>
          <cell r="F377" t="str">
            <v>Dispepsia</v>
          </cell>
          <cell r="G377" t="str">
            <v/>
          </cell>
        </row>
        <row r="378">
          <cell r="A378" t="str">
            <v>Agente Psicosocial 22</v>
          </cell>
          <cell r="B378" t="str">
            <v>Naturaleza de la tarea</v>
          </cell>
          <cell r="C378" t="str">
            <v>Síndrome del colon irritable con diarrea</v>
          </cell>
          <cell r="D378" t="str">
            <v/>
          </cell>
          <cell r="E378" t="str">
            <v/>
          </cell>
          <cell r="F378" t="str">
            <v>Síndrome del colon irritable con diarrea</v>
          </cell>
          <cell r="G378" t="str">
            <v/>
          </cell>
        </row>
        <row r="379">
          <cell r="A379" t="str">
            <v>Agente Psicosocial 23</v>
          </cell>
          <cell r="B379" t="str">
            <v>Naturaleza de la tarea</v>
          </cell>
          <cell r="C379" t="str">
            <v>Síndrome del colon irritable sin diarrea</v>
          </cell>
          <cell r="D379" t="str">
            <v/>
          </cell>
          <cell r="E379" t="str">
            <v/>
          </cell>
          <cell r="F379" t="str">
            <v>Síndrome del colon irritable sin diarrea</v>
          </cell>
          <cell r="G379" t="str">
            <v/>
          </cell>
        </row>
        <row r="380">
          <cell r="A380" t="str">
            <v>Agente Psicosocial 24</v>
          </cell>
          <cell r="B380" t="str">
            <v>Jornada de trabajo</v>
          </cell>
          <cell r="C380" t="str">
            <v>Trastornos del sueño debidos a factores no orgánicos</v>
          </cell>
          <cell r="D380" t="str">
            <v/>
          </cell>
          <cell r="E380" t="str">
            <v/>
          </cell>
          <cell r="F380" t="str">
            <v>Trastornos del sueño debidos a factores no orgánicos</v>
          </cell>
          <cell r="G380" t="str">
            <v/>
          </cell>
        </row>
        <row r="381">
          <cell r="A381" t="str">
            <v>Agente Psicosocial 25</v>
          </cell>
          <cell r="B381" t="str">
            <v>Jornada de trabajo</v>
          </cell>
          <cell r="C381" t="str">
            <v>Estrés post-traumático</v>
          </cell>
          <cell r="D381" t="str">
            <v/>
          </cell>
          <cell r="E381" t="str">
            <v/>
          </cell>
          <cell r="F381" t="str">
            <v>Estrés post-traumático</v>
          </cell>
          <cell r="G381" t="str">
            <v/>
          </cell>
        </row>
        <row r="382">
          <cell r="A382" t="str">
            <v>Factores Ergonomicos 1</v>
          </cell>
          <cell r="B382" t="str">
            <v>Posiciones forzadas y movimientos repetitivos de miembros superiores</v>
          </cell>
          <cell r="C382" t="str">
            <v>Trastornos del plexo braquial (Síndrome de salida del tórax, síndrome. del desfiladero torácico)</v>
          </cell>
          <cell r="D382" t="str">
            <v/>
          </cell>
          <cell r="E382" t="str">
            <v/>
          </cell>
          <cell r="F382" t="str">
            <v>Trastornos del plexo braquial (Síndrome de salida del tórax, síndrome. del desfiladero torácico)</v>
          </cell>
          <cell r="G382" t="str">
            <v/>
          </cell>
        </row>
        <row r="383">
          <cell r="A383" t="str">
            <v>Factores Ergonomicos 2</v>
          </cell>
          <cell r="B383" t="str">
            <v>Combinación de movimientos repetitivos con fuerza</v>
          </cell>
          <cell r="C383" t="str">
            <v>Mononeuropatlas de miembros superiores</v>
          </cell>
          <cell r="D383" t="str">
            <v/>
          </cell>
          <cell r="E383" t="str">
            <v/>
          </cell>
          <cell r="F383" t="str">
            <v>Mononeuropatlas de miembros superiores</v>
          </cell>
          <cell r="G383" t="str">
            <v/>
          </cell>
        </row>
        <row r="384">
          <cell r="A384" t="str">
            <v>Factores Ergonomicos 3</v>
          </cell>
          <cell r="B384" t="str">
            <v>Combinación de movimientos repetitivos con fuerza</v>
          </cell>
          <cell r="C384" t="str">
            <v>Síndrome de Túnel Carpiano</v>
          </cell>
          <cell r="D384" t="str">
            <v/>
          </cell>
          <cell r="E384" t="str">
            <v/>
          </cell>
          <cell r="F384" t="str">
            <v>Síndrome de Túnel Carpiano</v>
          </cell>
          <cell r="G384" t="str">
            <v/>
          </cell>
        </row>
        <row r="385">
          <cell r="A385" t="str">
            <v>Factores Ergonomicos 4</v>
          </cell>
          <cell r="B385" t="str">
            <v>Combinación de movimientos repetitivos con fuerza</v>
          </cell>
          <cell r="C385" t="str">
            <v>Síndrome de Pronador Redondo</v>
          </cell>
          <cell r="D385" t="str">
            <v/>
          </cell>
          <cell r="E385" t="str">
            <v/>
          </cell>
          <cell r="F385" t="str">
            <v>Síndrome de Pronador Redondo</v>
          </cell>
          <cell r="G385" t="str">
            <v/>
          </cell>
        </row>
        <row r="386">
          <cell r="A386" t="str">
            <v>Factores Ergonomicos 5</v>
          </cell>
          <cell r="B386" t="str">
            <v>Combinación de movimientos repetitivos con fuerza</v>
          </cell>
          <cell r="C386" t="str">
            <v>Síndrome de Canal de Guyón. Lesión del Nervio Cubital</v>
          </cell>
          <cell r="D386" t="str">
            <v/>
          </cell>
          <cell r="E386" t="str">
            <v/>
          </cell>
          <cell r="F386" t="str">
            <v>Síndrome de Canal de Guyón. Lesión del Nervio Cubital</v>
          </cell>
          <cell r="G386" t="str">
            <v/>
          </cell>
        </row>
        <row r="387">
          <cell r="A387" t="str">
            <v>Factores Ergonomicos 6</v>
          </cell>
          <cell r="B387" t="str">
            <v>Combinación de movimientos repetitivos con fuerza</v>
          </cell>
          <cell r="C387" t="str">
            <v>Lesión del Nervio Radial</v>
          </cell>
          <cell r="D387" t="str">
            <v/>
          </cell>
          <cell r="E387" t="str">
            <v/>
          </cell>
          <cell r="F387" t="str">
            <v>Lesión del Nervio Radial</v>
          </cell>
          <cell r="G387" t="str">
            <v/>
          </cell>
        </row>
        <row r="388">
          <cell r="A388" t="str">
            <v>Factores Ergonomicos 7</v>
          </cell>
          <cell r="B388" t="str">
            <v>Combinación de movimientos repetitivos con fuerza</v>
          </cell>
          <cell r="C388" t="str">
            <v>Compresión del Nervio Supraescapular</v>
          </cell>
          <cell r="D388" t="str">
            <v/>
          </cell>
          <cell r="E388" t="str">
            <v/>
          </cell>
          <cell r="F388" t="str">
            <v>Compresión del Nervio Supraescapular</v>
          </cell>
          <cell r="G388" t="str">
            <v/>
          </cell>
        </row>
        <row r="389">
          <cell r="A389" t="str">
            <v>Factores Ergonomicos 8</v>
          </cell>
          <cell r="B389" t="str">
            <v>Combinación de movimientos repetitivos con fuerza</v>
          </cell>
          <cell r="C389" t="str">
            <v>Otras mononeuropatlas de miembros superiores</v>
          </cell>
          <cell r="D389" t="str">
            <v/>
          </cell>
          <cell r="E389" t="str">
            <v/>
          </cell>
          <cell r="F389" t="str">
            <v>Otras mononeuropatlas de miembros superiores</v>
          </cell>
          <cell r="G389" t="str">
            <v/>
          </cell>
        </row>
        <row r="390">
          <cell r="A390" t="str">
            <v>Factores Ergonomicos 9</v>
          </cell>
          <cell r="B390" t="str">
            <v>Posiciones forzadas y movimientos repetitivos de miembros inferiores</v>
          </cell>
          <cell r="C390" t="str">
            <v>Mononeuropatla de miembros inferiores</v>
          </cell>
          <cell r="D390" t="str">
            <v/>
          </cell>
          <cell r="E390" t="str">
            <v/>
          </cell>
          <cell r="F390" t="str">
            <v>Mononeuropatla de miembros inferiores</v>
          </cell>
          <cell r="G390" t="str">
            <v/>
          </cell>
        </row>
        <row r="391">
          <cell r="A391" t="str">
            <v>Factores Ergonomicos 10</v>
          </cell>
          <cell r="B391" t="str">
            <v>Posiciones forzadas y movimientos repetitivos de miembros inferiores</v>
          </cell>
          <cell r="C391" t="str">
            <v>Lesión del Nervio Popliteo Lateral</v>
          </cell>
          <cell r="D391" t="str">
            <v/>
          </cell>
          <cell r="E391" t="str">
            <v/>
          </cell>
          <cell r="F391" t="str">
            <v>Lesión del Nervio Popliteo Lateral</v>
          </cell>
          <cell r="G391" t="str">
            <v/>
          </cell>
        </row>
        <row r="392">
          <cell r="A392" t="str">
            <v>Factores Ergonomicos 11</v>
          </cell>
          <cell r="B392" t="str">
            <v>Esfuerzo vocal</v>
          </cell>
          <cell r="C392" t="str">
            <v>Laringitis crónica</v>
          </cell>
          <cell r="D392" t="str">
            <v/>
          </cell>
          <cell r="E392" t="str">
            <v/>
          </cell>
          <cell r="F392" t="str">
            <v>Laringitis crónica</v>
          </cell>
          <cell r="G392" t="str">
            <v/>
          </cell>
        </row>
        <row r="393">
          <cell r="A393" t="str">
            <v>Factores Ergonomicos 12</v>
          </cell>
          <cell r="B393" t="str">
            <v>Esfuerzo vocal</v>
          </cell>
          <cell r="C393" t="str">
            <v>Pólipo de las cuerdas vocales y de la laringe</v>
          </cell>
          <cell r="D393" t="str">
            <v/>
          </cell>
          <cell r="E393" t="str">
            <v/>
          </cell>
          <cell r="F393" t="str">
            <v>Pólipo de las cuerdas vocales y de la laringe</v>
          </cell>
          <cell r="G393" t="str">
            <v/>
          </cell>
        </row>
        <row r="394">
          <cell r="A394" t="str">
            <v>Factores Ergonomicos 13</v>
          </cell>
          <cell r="B394" t="str">
            <v>Esfuerzo vocal</v>
          </cell>
          <cell r="C394" t="str">
            <v>Nódulos de las cuerdas vocales y la laringe</v>
          </cell>
          <cell r="D394" t="str">
            <v/>
          </cell>
          <cell r="E394" t="str">
            <v/>
          </cell>
          <cell r="F394" t="str">
            <v>Nódulos de las cuerdas vocales y la laringe</v>
          </cell>
          <cell r="G394" t="str">
            <v/>
          </cell>
        </row>
        <row r="395">
          <cell r="A395" t="str">
            <v>Factores Ergonomicos 14</v>
          </cell>
          <cell r="B395" t="str">
            <v>Esfuerzo vocal</v>
          </cell>
          <cell r="C395" t="str">
            <v>Disfonía</v>
          </cell>
          <cell r="D395" t="str">
            <v/>
          </cell>
          <cell r="E395" t="str">
            <v/>
          </cell>
          <cell r="F395" t="str">
            <v>Disfonía</v>
          </cell>
          <cell r="G395" t="str">
            <v/>
          </cell>
        </row>
        <row r="396">
          <cell r="A396" t="str">
            <v>Factores Ergonomicos 15</v>
          </cell>
          <cell r="B396" t="str">
            <v>Posiciones forzadas y movimientos repetitivos</v>
          </cell>
          <cell r="C396" t="str">
            <v>Otras artrosis</v>
          </cell>
          <cell r="D396" t="str">
            <v/>
          </cell>
          <cell r="E396" t="str">
            <v/>
          </cell>
          <cell r="F396" t="str">
            <v>Otras artrosis</v>
          </cell>
          <cell r="G396" t="str">
            <v/>
          </cell>
        </row>
        <row r="397">
          <cell r="A397" t="str">
            <v>Factores Ergonomicos 16</v>
          </cell>
          <cell r="B397" t="str">
            <v>Posiciones forzadas y movimientos repetitivos</v>
          </cell>
          <cell r="C397" t="str">
            <v>Otros trastornos articulares no clasificados en otra parte:  Dolor articular</v>
          </cell>
          <cell r="D397" t="str">
            <v/>
          </cell>
          <cell r="E397" t="str">
            <v/>
          </cell>
          <cell r="F397" t="str">
            <v>Otros trastornos articulares no clasificados en otra parte:  Dolor articular</v>
          </cell>
          <cell r="G397" t="str">
            <v/>
          </cell>
        </row>
        <row r="398">
          <cell r="A398" t="str">
            <v>Factores Ergonomicos 17</v>
          </cell>
          <cell r="B398" t="str">
            <v>Posiciones forzadas y movimientos repetitivos</v>
          </cell>
          <cell r="C398" t="str">
            <v>Síndrome cervicobraquial</v>
          </cell>
          <cell r="D398" t="str">
            <v/>
          </cell>
          <cell r="E398" t="str">
            <v/>
          </cell>
          <cell r="F398" t="str">
            <v>Síndrome cervicobraquial</v>
          </cell>
          <cell r="G398" t="str">
            <v/>
          </cell>
        </row>
        <row r="399">
          <cell r="A399" t="str">
            <v>Factores Ergonomicos 18</v>
          </cell>
          <cell r="B399" t="str">
            <v>Movimiento de región lumbar, repetidos con carga y esfuerzo</v>
          </cell>
          <cell r="C399" t="str">
            <v>Dorsalgia</v>
          </cell>
          <cell r="D399" t="str">
            <v/>
          </cell>
          <cell r="E399" t="str">
            <v/>
          </cell>
          <cell r="F399" t="str">
            <v>Dorsalgia</v>
          </cell>
          <cell r="G399" t="str">
            <v/>
          </cell>
        </row>
        <row r="400">
          <cell r="A400" t="str">
            <v>Factores Ergonomicos 19</v>
          </cell>
          <cell r="B400" t="str">
            <v>Movimiento de región lumbar, repetidos con carga y esfuerzo</v>
          </cell>
          <cell r="C400" t="str">
            <v>Cervicalgia</v>
          </cell>
          <cell r="D400" t="str">
            <v/>
          </cell>
          <cell r="E400" t="str">
            <v/>
          </cell>
          <cell r="F400" t="str">
            <v>Cervicalgia</v>
          </cell>
          <cell r="G400" t="str">
            <v/>
          </cell>
        </row>
        <row r="401">
          <cell r="A401" t="str">
            <v>Factores Ergonomicos 20</v>
          </cell>
          <cell r="B401" t="str">
            <v>Movimiento de región lumbar, repetidos con carga y esfuerzo</v>
          </cell>
          <cell r="C401" t="str">
            <v>Ciática</v>
          </cell>
          <cell r="D401" t="str">
            <v/>
          </cell>
          <cell r="E401" t="str">
            <v/>
          </cell>
          <cell r="F401" t="str">
            <v>Ciática</v>
          </cell>
          <cell r="G401" t="str">
            <v/>
          </cell>
        </row>
        <row r="402">
          <cell r="A402" t="str">
            <v>Factores Ergonomicos 21</v>
          </cell>
          <cell r="B402" t="str">
            <v>Movimiento de región lumbar, repetidos con carga y esfuerzo</v>
          </cell>
          <cell r="C402" t="str">
            <v>Lumbago con ciática</v>
          </cell>
          <cell r="D402" t="str">
            <v/>
          </cell>
          <cell r="E402" t="str">
            <v/>
          </cell>
          <cell r="F402" t="str">
            <v>Lumbago con ciática</v>
          </cell>
          <cell r="G402" t="str">
            <v/>
          </cell>
        </row>
        <row r="403">
          <cell r="A403" t="str">
            <v>Factores Ergonomicos 22</v>
          </cell>
          <cell r="B403" t="str">
            <v>Movimiento de región lumbar, repetidos con carga y esfuerzo</v>
          </cell>
          <cell r="C403" t="str">
            <v>Lumbago no especificado</v>
          </cell>
          <cell r="D403" t="str">
            <v/>
          </cell>
          <cell r="E403" t="str">
            <v/>
          </cell>
          <cell r="F403" t="str">
            <v>Lumbago no especificado</v>
          </cell>
          <cell r="G403" t="str">
            <v/>
          </cell>
        </row>
        <row r="404">
          <cell r="A404" t="str">
            <v>Factores Ergonomicos 23</v>
          </cell>
          <cell r="B404" t="str">
            <v>Posiciones forzadas y movimientos repetitivos</v>
          </cell>
          <cell r="C404" t="str">
            <v>Sinovitis y tenosinovitis</v>
          </cell>
          <cell r="D404" t="str">
            <v/>
          </cell>
          <cell r="E404" t="str">
            <v/>
          </cell>
          <cell r="F404" t="str">
            <v>Sinovitis y tenosinovitis</v>
          </cell>
          <cell r="G404" t="str">
            <v/>
          </cell>
        </row>
        <row r="405">
          <cell r="A405" t="str">
            <v>Factores Ergonomicos 24</v>
          </cell>
          <cell r="B405" t="str">
            <v>Posiciones forzadas y movimientos repetitivos</v>
          </cell>
          <cell r="C405" t="str">
            <v>Dedo en gatillo</v>
          </cell>
          <cell r="D405" t="str">
            <v/>
          </cell>
          <cell r="E405" t="str">
            <v/>
          </cell>
          <cell r="F405" t="str">
            <v>Dedo en gatillo</v>
          </cell>
          <cell r="G405" t="str">
            <v/>
          </cell>
        </row>
        <row r="406">
          <cell r="A406" t="str">
            <v>Factores Ergonomicos 25</v>
          </cell>
          <cell r="B406" t="str">
            <v>Posiciones forzadas y movimientos repetitivos</v>
          </cell>
          <cell r="C406" t="str">
            <v>Otras sinovitis y tenosinovitis</v>
          </cell>
          <cell r="D406" t="str">
            <v/>
          </cell>
          <cell r="E406" t="str">
            <v/>
          </cell>
          <cell r="F406" t="str">
            <v>Otras sinovitis y tenosinovitis</v>
          </cell>
          <cell r="G406" t="str">
            <v/>
          </cell>
        </row>
        <row r="407">
          <cell r="A407" t="str">
            <v>Factores Ergonomicos 26</v>
          </cell>
          <cell r="B407" t="str">
            <v>Posiciones forzadas y movimientos repetitivos</v>
          </cell>
          <cell r="C407" t="str">
            <v>Sinovitis y tenosinovitis no especificadas</v>
          </cell>
          <cell r="D407" t="str">
            <v/>
          </cell>
          <cell r="E407" t="str">
            <v/>
          </cell>
          <cell r="F407" t="str">
            <v>Sinovitis y tenosinovitis no especificadas</v>
          </cell>
          <cell r="G407" t="str">
            <v/>
          </cell>
        </row>
        <row r="408">
          <cell r="A408" t="str">
            <v>Factores Ergonomicos 27</v>
          </cell>
          <cell r="B408" t="str">
            <v>Posturas forzadas con desviación cubital</v>
          </cell>
          <cell r="C408" t="str">
            <v>Tenosinovitis del estiloide radial (Enfermedad ' de Quervain)</v>
          </cell>
          <cell r="D408" t="str">
            <v/>
          </cell>
          <cell r="E408" t="str">
            <v/>
          </cell>
          <cell r="F408" t="str">
            <v>Tenosinovitis del estiloide radial (Enfermedad ' de Quervain)</v>
          </cell>
          <cell r="G408" t="str">
            <v/>
          </cell>
        </row>
        <row r="409">
          <cell r="A409" t="str">
            <v>Factores Ergonomicos 28</v>
          </cell>
          <cell r="B409" t="str">
            <v>Posturas forzadas, manejo de cargas y movimientos repetitivos</v>
          </cell>
          <cell r="C409" t="str">
            <v>Trastornos de los tejidos blandos relacionados con el uso, o uso excesivo y a presión de origen ocupacional</v>
          </cell>
          <cell r="D409" t="str">
            <v/>
          </cell>
          <cell r="E409" t="str">
            <v/>
          </cell>
          <cell r="F409" t="str">
            <v>Trastornos de los tejidos blandos relacionados con el uso, o uso excesivo y a presión de origen ocupacional</v>
          </cell>
          <cell r="G409" t="str">
            <v/>
          </cell>
        </row>
        <row r="410">
          <cell r="A410" t="str">
            <v>Factores Ergonomicos 29</v>
          </cell>
          <cell r="B410" t="str">
            <v>Posturas forzadas, manejo de cargas y movimientos repetitivos</v>
          </cell>
          <cell r="C410" t="str">
            <v>Sinovitis crepitante cromca de la mano y del puño</v>
          </cell>
          <cell r="D410" t="str">
            <v/>
          </cell>
          <cell r="E410" t="str">
            <v/>
          </cell>
          <cell r="F410" t="str">
            <v>Sinovitis crepitante cromca de la mano y del puño</v>
          </cell>
          <cell r="G410" t="str">
            <v/>
          </cell>
        </row>
        <row r="411">
          <cell r="A411" t="str">
            <v>Factores Ergonomicos 30</v>
          </cell>
          <cell r="B411" t="str">
            <v>Posturas forzadas, manejo de cargas y movimientos repetitivos</v>
          </cell>
          <cell r="C411" t="str">
            <v>Bursitis de la mano</v>
          </cell>
          <cell r="D411" t="str">
            <v/>
          </cell>
          <cell r="E411" t="str">
            <v/>
          </cell>
          <cell r="F411" t="str">
            <v>Bursitis de la mano</v>
          </cell>
          <cell r="G411" t="str">
            <v/>
          </cell>
        </row>
        <row r="412">
          <cell r="A412" t="str">
            <v>Factores Ergonomicos 31</v>
          </cell>
          <cell r="B412" t="str">
            <v>Posturas forzadas, manejo de cargas y movimientos repetitivos</v>
          </cell>
          <cell r="C412" t="str">
            <v>Bursitis del olecranon</v>
          </cell>
          <cell r="D412" t="str">
            <v/>
          </cell>
          <cell r="E412" t="str">
            <v/>
          </cell>
          <cell r="F412" t="str">
            <v>Bursitis del olecranon</v>
          </cell>
          <cell r="G412" t="str">
            <v/>
          </cell>
        </row>
        <row r="413">
          <cell r="A413" t="str">
            <v>Factores Ergonomicos 32</v>
          </cell>
          <cell r="B413" t="str">
            <v>Posturas forzadas, manejo de cargas y movimientos repetitivos</v>
          </cell>
          <cell r="C413" t="str">
            <v>Otrasbursitis del codo</v>
          </cell>
          <cell r="D413" t="str">
            <v/>
          </cell>
          <cell r="E413" t="str">
            <v/>
          </cell>
          <cell r="F413" t="str">
            <v>Otrasbursitis del codo</v>
          </cell>
          <cell r="G413" t="str">
            <v/>
          </cell>
        </row>
        <row r="414">
          <cell r="A414" t="str">
            <v>Factores Ergonomicos 33</v>
          </cell>
          <cell r="B414" t="str">
            <v>Posturas forzadas, manejo de cargas y movimientos repetitivos</v>
          </cell>
          <cell r="C414" t="str">
            <v>Otras bursitis prerotulianas</v>
          </cell>
          <cell r="D414" t="str">
            <v/>
          </cell>
          <cell r="E414" t="str">
            <v/>
          </cell>
          <cell r="F414" t="str">
            <v>Otras bursitis prerotulianas</v>
          </cell>
          <cell r="G414" t="str">
            <v/>
          </cell>
        </row>
        <row r="415">
          <cell r="A415" t="str">
            <v>Factores Ergonomicos 34</v>
          </cell>
          <cell r="B415" t="str">
            <v>Posturas forzadas, manejo de cargas y movimientos repetitivos</v>
          </cell>
          <cell r="C415" t="str">
            <v>Otras bursitisde la rodilla</v>
          </cell>
          <cell r="D415" t="str">
            <v/>
          </cell>
          <cell r="E415" t="str">
            <v/>
          </cell>
          <cell r="F415" t="str">
            <v>Otras bursitisde la rodilla</v>
          </cell>
          <cell r="G415" t="str">
            <v/>
          </cell>
        </row>
        <row r="416">
          <cell r="A416" t="str">
            <v>Factores Ergonomicos 35</v>
          </cell>
          <cell r="B416" t="str">
            <v>Posturas forzadas, manejo de cargas y movimientos repetitivos</v>
          </cell>
          <cell r="C416" t="str">
            <v>Otros trastornos de los tejidos blandos relacionados con el uso, o uso excesivo y a presión</v>
          </cell>
          <cell r="D416" t="str">
            <v/>
          </cell>
          <cell r="E416" t="str">
            <v/>
          </cell>
          <cell r="F416" t="str">
            <v>Otros trastornos de los tejidos blandos relacionados con el uso, o uso excesivo y a presión</v>
          </cell>
          <cell r="G416" t="str">
            <v/>
          </cell>
        </row>
        <row r="417">
          <cell r="A417" t="str">
            <v>Factores Ergonomicos 36</v>
          </cell>
          <cell r="B417" t="str">
            <v>Posturas forzadas, manejo de cargas y movimientos repetitivos</v>
          </cell>
          <cell r="C417" t="str">
            <v>Trastorno no especificado de los tejidos blandos relacionados con el uso, o uso excesivo y a presión</v>
          </cell>
          <cell r="D417" t="str">
            <v/>
          </cell>
          <cell r="E417" t="str">
            <v/>
          </cell>
          <cell r="F417" t="str">
            <v>Trastorno no especificado de los tejidos blandos relacionados con el uso, o uso excesivo y a presión</v>
          </cell>
          <cell r="G417" t="str">
            <v/>
          </cell>
        </row>
        <row r="418">
          <cell r="A418" t="str">
            <v>Factores Ergonomicos 37</v>
          </cell>
          <cell r="B418" t="str">
            <v>Posturas forzadas, manejo de cargas y movimientos repetitivos</v>
          </cell>
          <cell r="C418" t="str">
            <v>Fibromatosis de la fascia palmar: ,"Contractura de Dupuytren"</v>
          </cell>
          <cell r="D418" t="str">
            <v/>
          </cell>
          <cell r="E418" t="str">
            <v/>
          </cell>
          <cell r="F418" t="str">
            <v>Fibromatosis de la fascia palmar: ,"Contractura de Dupuytren"</v>
          </cell>
          <cell r="G418" t="str">
            <v/>
          </cell>
        </row>
        <row r="419">
          <cell r="A419" t="str">
            <v>Factores Ergonomicos 38</v>
          </cell>
          <cell r="B419" t="str">
            <v>Posturas forzadas, manejo de cargas y movimientos repetitivos</v>
          </cell>
          <cell r="C419" t="str">
            <v>Lesiones de hombro</v>
          </cell>
          <cell r="D419" t="str">
            <v/>
          </cell>
          <cell r="E419" t="str">
            <v/>
          </cell>
          <cell r="F419" t="str">
            <v>Lesiones de hombro</v>
          </cell>
          <cell r="G419" t="str">
            <v/>
          </cell>
        </row>
        <row r="420">
          <cell r="A420" t="str">
            <v>Factores Ergonomicos 39</v>
          </cell>
          <cell r="B420" t="str">
            <v>Posturas forzadas, manejo de cargas y movimientos repetitivos</v>
          </cell>
          <cell r="C420" t="str">
            <v>Capsulitis adhesiva de hombro (hombro congelado, periartritis de hombro)</v>
          </cell>
          <cell r="D420" t="str">
            <v/>
          </cell>
          <cell r="E420" t="str">
            <v/>
          </cell>
          <cell r="F420" t="str">
            <v>Capsulitis adhesiva de hombro (hombro congelado, periartritis de hombro)</v>
          </cell>
          <cell r="G420" t="str">
            <v/>
          </cell>
        </row>
        <row r="421">
          <cell r="A421" t="str">
            <v>Factores Ergonomicos 40</v>
          </cell>
          <cell r="B421" t="str">
            <v>Posturas forzadas, manejo de cargas y movimientos repetitivos</v>
          </cell>
          <cell r="C421" t="str">
            <v>Síndrome de manguito rotador o síndrome de supraespinoso</v>
          </cell>
          <cell r="D421" t="str">
            <v/>
          </cell>
          <cell r="E421" t="str">
            <v/>
          </cell>
          <cell r="F421" t="str">
            <v>Síndrome de manguito rotador o síndrome de supraespinoso</v>
          </cell>
          <cell r="G421" t="str">
            <v/>
          </cell>
        </row>
        <row r="422">
          <cell r="A422" t="str">
            <v>Factores Ergonomicos 41</v>
          </cell>
          <cell r="B422" t="str">
            <v>Posturas forzadas, manejo de cargas y movimientos repetitivos</v>
          </cell>
          <cell r="C422" t="str">
            <v>Tendinitis bicipital</v>
          </cell>
          <cell r="D422" t="str">
            <v/>
          </cell>
          <cell r="E422" t="str">
            <v/>
          </cell>
          <cell r="F422" t="str">
            <v>Tendinitis bicipital</v>
          </cell>
          <cell r="G422" t="str">
            <v/>
          </cell>
        </row>
        <row r="423">
          <cell r="A423" t="str">
            <v>Factores Ergonomicos 42</v>
          </cell>
          <cell r="B423" t="str">
            <v>Posturas forzadas, manejo de cargas y movimientos repetitivos</v>
          </cell>
          <cell r="C423" t="str">
            <v>Tendinitis calcificante de hombro</v>
          </cell>
          <cell r="D423" t="str">
            <v/>
          </cell>
          <cell r="E423" t="str">
            <v/>
          </cell>
          <cell r="F423" t="str">
            <v>Tendinitis calcificante de hombro</v>
          </cell>
          <cell r="G423" t="str">
            <v/>
          </cell>
        </row>
        <row r="424">
          <cell r="A424" t="str">
            <v>Factores Ergonomicos 43</v>
          </cell>
          <cell r="B424" t="str">
            <v>Posturas forzadas, manejo de cargas y movimientos repetitivos</v>
          </cell>
          <cell r="C424" t="str">
            <v>Bursitis de hombro</v>
          </cell>
          <cell r="D424" t="str">
            <v/>
          </cell>
          <cell r="E424" t="str">
            <v/>
          </cell>
          <cell r="F424" t="str">
            <v>Bursitis de hombro</v>
          </cell>
          <cell r="G424" t="str">
            <v/>
          </cell>
        </row>
        <row r="425">
          <cell r="A425" t="str">
            <v>Factores Ergonomicos 44</v>
          </cell>
          <cell r="B425" t="str">
            <v>Posturas forzadas, manejo de cargas y movimientos repetitivos</v>
          </cell>
          <cell r="C425" t="str">
            <v>Otras lesiones de hombro</v>
          </cell>
          <cell r="D425" t="str">
            <v/>
          </cell>
          <cell r="E425" t="str">
            <v/>
          </cell>
          <cell r="F425" t="str">
            <v>Otras lesiones de hombro</v>
          </cell>
          <cell r="G425" t="str">
            <v/>
          </cell>
        </row>
        <row r="426">
          <cell r="A426" t="str">
            <v>Factores Ergonomicos 45</v>
          </cell>
          <cell r="B426" t="str">
            <v>Posturas forzadas, manejo de cargas y movimientos repetitivos</v>
          </cell>
          <cell r="C426" t="str">
            <v>Lesiones de hombro no especificadas</v>
          </cell>
          <cell r="D426" t="str">
            <v/>
          </cell>
          <cell r="E426" t="str">
            <v/>
          </cell>
          <cell r="F426" t="str">
            <v>Lesiones de hombro no especificadas</v>
          </cell>
          <cell r="G426" t="str">
            <v/>
          </cell>
        </row>
        <row r="427">
          <cell r="A427" t="str">
            <v>Factores Ergonomicos 46</v>
          </cell>
          <cell r="B427" t="str">
            <v>Posturas forzadas, manejo de cargas y movimientos repetitivos</v>
          </cell>
          <cell r="C427" t="str">
            <v>Otras entesopatras</v>
          </cell>
          <cell r="D427" t="str">
            <v/>
          </cell>
          <cell r="E427" t="str">
            <v/>
          </cell>
          <cell r="F427" t="str">
            <v>Otras entesopatras</v>
          </cell>
          <cell r="G427" t="str">
            <v/>
          </cell>
        </row>
        <row r="428">
          <cell r="A428" t="str">
            <v>Factores Ergonomicos 47</v>
          </cell>
          <cell r="B428" t="str">
            <v>Posturas forzadas, manejo de cargas y movimientos repetitivos</v>
          </cell>
          <cell r="C428" t="str">
            <v>Mialgia</v>
          </cell>
          <cell r="D428" t="str">
            <v/>
          </cell>
          <cell r="E428" t="str">
            <v/>
          </cell>
          <cell r="F428" t="str">
            <v>Mialgia</v>
          </cell>
          <cell r="G428" t="str">
            <v/>
          </cell>
        </row>
        <row r="429">
          <cell r="A429" t="str">
            <v>Factores Ergonomicos 48</v>
          </cell>
          <cell r="B429" t="str">
            <v>Posturas forzadas, manejo de cargas y movimientos repetitivos</v>
          </cell>
          <cell r="C429" t="str">
            <v>Epicondilitis media (Codo
del golfista)</v>
          </cell>
          <cell r="D429" t="str">
            <v/>
          </cell>
          <cell r="E429" t="str">
            <v/>
          </cell>
          <cell r="F429" t="str">
            <v>Epicondilitis media (Codo
del golfista)</v>
          </cell>
          <cell r="G429" t="str">
            <v/>
          </cell>
        </row>
        <row r="430">
          <cell r="A430" t="str">
            <v>Factores Ergonomicos 49</v>
          </cell>
          <cell r="B430" t="str">
            <v>Posturas forzadas, manejo de cargas y movimientos repetitivos del brazo</v>
          </cell>
          <cell r="C430" t="str">
            <v>Epicondilitis lateral (codo de tenista)</v>
          </cell>
          <cell r="D430" t="str">
            <v/>
          </cell>
          <cell r="E430" t="str">
            <v/>
          </cell>
          <cell r="F430" t="str">
            <v>Epicondilitis lateral (codo de tenista)</v>
          </cell>
          <cell r="G430" t="str">
            <v/>
          </cell>
        </row>
        <row r="431">
          <cell r="A431" t="str">
            <v>Factores Ergonomicos 50</v>
          </cell>
          <cell r="B431" t="str">
            <v>Posturas forzadas, aplicación de fuerzas en movimientos repetitivos del brazo</v>
          </cell>
          <cell r="C431" t="str">
            <v>Otros trastornos especificados de los tejidos blandos</v>
          </cell>
          <cell r="D431" t="str">
            <v/>
          </cell>
          <cell r="E431" t="str">
            <v/>
          </cell>
          <cell r="F431" t="str">
            <v>Otros trastornos especificados de los tejidos blandos</v>
          </cell>
          <cell r="G431" t="str">
            <v/>
          </cell>
        </row>
        <row r="432">
          <cell r="A432" t="str">
            <v>Factores Ergonomicos 51</v>
          </cell>
          <cell r="B432" t="str">
            <v>Posturas forzadas, aplicación de fuerzas en movimientos</v>
          </cell>
          <cell r="C432" t="str">
            <v>Trastornos de disco cervical</v>
          </cell>
          <cell r="D432" t="str">
            <v/>
          </cell>
          <cell r="E432" t="str">
            <v/>
          </cell>
          <cell r="F432" t="str">
            <v>Trastornos de disco cervical</v>
          </cell>
          <cell r="G432" t="str">
            <v/>
          </cell>
        </row>
        <row r="433">
          <cell r="A433" t="str">
            <v>Factores Ergonomicos 52</v>
          </cell>
          <cell r="B433" t="str">
            <v>Posturas forzadas, aplicación de fuerzas en movimientos</v>
          </cell>
          <cell r="C433" t="str">
            <v>Trastorno de disco Cervical con mielopatía</v>
          </cell>
          <cell r="D433" t="str">
            <v/>
          </cell>
          <cell r="E433" t="str">
            <v/>
          </cell>
          <cell r="F433" t="str">
            <v>Trastorno de disco Cervical con mielopatía</v>
          </cell>
          <cell r="G433" t="str">
            <v/>
          </cell>
        </row>
        <row r="434">
          <cell r="A434" t="str">
            <v>Factores Ergonomicos 53</v>
          </cell>
          <cell r="B434" t="str">
            <v>Posturas forzadas, aplicación de fuerzas en movimientos</v>
          </cell>
          <cell r="C434" t="str">
            <v>Trastorno de disco cervical con radiculopatia</v>
          </cell>
          <cell r="D434" t="str">
            <v/>
          </cell>
          <cell r="E434" t="str">
            <v/>
          </cell>
          <cell r="F434" t="str">
            <v>Trastorno de disco cervical con radiculopatia</v>
          </cell>
          <cell r="G434" t="str">
            <v/>
          </cell>
        </row>
        <row r="435">
          <cell r="A435" t="str">
            <v>Factores Ergonomicos 54</v>
          </cell>
          <cell r="B435" t="str">
            <v>Posturas forzadas, aplicación de fuerzas en movimientos</v>
          </cell>
          <cell r="C435" t="str">
            <v>Otros desplazamientos de disco cervical</v>
          </cell>
          <cell r="D435" t="str">
            <v/>
          </cell>
          <cell r="E435" t="str">
            <v/>
          </cell>
          <cell r="F435" t="str">
            <v>Otros desplazamientos de disco cervical</v>
          </cell>
          <cell r="G435" t="str">
            <v/>
          </cell>
        </row>
        <row r="436">
          <cell r="A436" t="str">
            <v>Factores Ergonomicos 55</v>
          </cell>
          <cell r="B436" t="str">
            <v>Posturas forzadas, aplicación de fuerzas en movimientos</v>
          </cell>
          <cell r="C436" t="str">
            <v>Otras degeneraciones de disco cervical</v>
          </cell>
          <cell r="D436" t="str">
            <v/>
          </cell>
          <cell r="E436" t="str">
            <v/>
          </cell>
          <cell r="F436" t="str">
            <v>Otras degeneraciones de disco cervical</v>
          </cell>
          <cell r="G436" t="str">
            <v/>
          </cell>
        </row>
        <row r="437">
          <cell r="A437" t="str">
            <v>Factores Ergonomicos 56</v>
          </cell>
          <cell r="B437" t="str">
            <v>Posturas forzadas, aplicación de fuerzas en movimientos</v>
          </cell>
          <cell r="C437" t="str">
            <v>Otros trastornos de disco cervical</v>
          </cell>
          <cell r="D437" t="str">
            <v/>
          </cell>
          <cell r="E437" t="str">
            <v/>
          </cell>
          <cell r="F437" t="str">
            <v>Otros trastornos de disco cervical</v>
          </cell>
          <cell r="G437" t="str">
            <v/>
          </cell>
        </row>
        <row r="438">
          <cell r="A438" t="str">
            <v>Factores Ergonomicos 57</v>
          </cell>
          <cell r="B438" t="str">
            <v>Posturas forzadas, aplicación de fuerzas en movimientos</v>
          </cell>
          <cell r="C438" t="str">
            <v>Trastorno de disco cervical, no especificado</v>
          </cell>
          <cell r="D438" t="str">
            <v/>
          </cell>
          <cell r="E438" t="str">
            <v/>
          </cell>
          <cell r="F438" t="str">
            <v>Trastorno de disco cervical, no especificado</v>
          </cell>
          <cell r="G438" t="str">
            <v/>
          </cell>
        </row>
        <row r="439">
          <cell r="A439" t="str">
            <v>Factores Ergonomicos 58</v>
          </cell>
          <cell r="B439" t="str">
            <v>Posturas forzadas, aplicación de fuerzas en movimientos</v>
          </cell>
          <cell r="C439" t="str">
            <v>Otros trastornos de los discos intervertebrales</v>
          </cell>
          <cell r="D439" t="str">
            <v/>
          </cell>
          <cell r="E439" t="str">
            <v/>
          </cell>
          <cell r="F439" t="str">
            <v>Otros trastornos de los discos intervertebrales</v>
          </cell>
          <cell r="G439" t="str">
            <v/>
          </cell>
        </row>
        <row r="440">
          <cell r="A440" t="str">
            <v>Factores Ergonomicos 59</v>
          </cell>
          <cell r="B440" t="str">
            <v>Posturas forzadas, aplicación de fuerzas en movimientos</v>
          </cell>
          <cell r="C440" t="str">
            <v>Trastornos de discos lumbares y otros, con mielopatia</v>
          </cell>
          <cell r="D440" t="str">
            <v/>
          </cell>
          <cell r="E440" t="str">
            <v/>
          </cell>
          <cell r="F440" t="str">
            <v>Trastornos de discos lumbares y otros, con mielopatia</v>
          </cell>
          <cell r="G440" t="str">
            <v/>
          </cell>
        </row>
        <row r="441">
          <cell r="A441" t="str">
            <v>Factores Ergonomicos 60</v>
          </cell>
          <cell r="B441" t="str">
            <v>Posturas forzadas, aplicación de fuerzas en movimientos</v>
          </cell>
          <cell r="C441" t="str">
            <v>Trastornos de disco lumbar y otros, con radiculopatía</v>
          </cell>
          <cell r="D441" t="str">
            <v/>
          </cell>
          <cell r="E441" t="str">
            <v/>
          </cell>
          <cell r="F441" t="str">
            <v>Trastornos de disco lumbar y otros, con radiculopatía</v>
          </cell>
          <cell r="G441" t="str">
            <v/>
          </cell>
        </row>
        <row r="442">
          <cell r="A442" t="str">
            <v>Factores Ergonomicos 61</v>
          </cell>
          <cell r="B442" t="str">
            <v>Posturas forzadas, aplicación de fuerzas en movimientos</v>
          </cell>
          <cell r="C442" t="str">
            <v>Otros desplazamientos especificados de disco intervertebral</v>
          </cell>
          <cell r="D442" t="str">
            <v/>
          </cell>
          <cell r="E442" t="str">
            <v/>
          </cell>
          <cell r="F442" t="str">
            <v>Otros desplazamientos especificados de disco intervertebral</v>
          </cell>
          <cell r="G442" t="str">
            <v/>
          </cell>
        </row>
        <row r="443">
          <cell r="A443" t="str">
            <v>Factores Ergonomicos 62</v>
          </cell>
          <cell r="B443" t="str">
            <v>Posturas forzadas, aplicación de fuerzas en movimientos</v>
          </cell>
          <cell r="C443" t="str">
            <v>Otras degeneraciones especificadas de disco intervertebral</v>
          </cell>
          <cell r="D443" t="str">
            <v/>
          </cell>
          <cell r="E443" t="str">
            <v/>
          </cell>
          <cell r="F443" t="str">
            <v>Otras degeneraciones especificadas de disco intervertebral</v>
          </cell>
          <cell r="G443" t="str">
            <v/>
          </cell>
        </row>
        <row r="444">
          <cell r="A444" t="str">
            <v>Factores Ergonomicos 63</v>
          </cell>
          <cell r="B444" t="str">
            <v>Posturas forzadas, aplicación de fuerzas en movimientos</v>
          </cell>
          <cell r="C444" t="str">
            <v>Otros trastornos especificados de los discos intervertebrales</v>
          </cell>
          <cell r="D444" t="str">
            <v/>
          </cell>
          <cell r="E444" t="str">
            <v/>
          </cell>
          <cell r="F444" t="str">
            <v>Otros trastornos especificados de los discos intervertebrales</v>
          </cell>
          <cell r="G444" t="str">
            <v/>
          </cell>
        </row>
        <row r="445">
          <cell r="A445" t="str">
            <v>Factores Ergonomicos 64</v>
          </cell>
          <cell r="B445" t="str">
            <v>Posturas forzadas, aplicación de fuerzas en movimientos</v>
          </cell>
          <cell r="C445" t="str">
            <v>Trastorno de los discos intervertebrales, no especificado</v>
          </cell>
          <cell r="D445" t="str">
            <v/>
          </cell>
          <cell r="E445" t="str">
            <v/>
          </cell>
          <cell r="F445" t="str">
            <v>Trastorno de los discos intervertebrales, no especificado</v>
          </cell>
          <cell r="G445" t="str">
            <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ministrativo"/>
      <sheetName val="defraudación"/>
      <sheetName val="terreno"/>
      <sheetName val="PQR"/>
      <sheetName val="grandes clientes"/>
      <sheetName val="Hoja1"/>
      <sheetName val="Hoja2"/>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ministrativo"/>
      <sheetName val="medidores"/>
      <sheetName val="cartera"/>
      <sheetName val="solicitudes"/>
      <sheetName val="medición"/>
      <sheetName val="Hoja1"/>
      <sheetName val="Hoja2"/>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P107"/>
  <sheetViews>
    <sheetView showGridLines="0" tabSelected="1" zoomScale="80" zoomScaleNormal="80" workbookViewId="0">
      <selection activeCell="B11" sqref="B11:B107"/>
    </sheetView>
  </sheetViews>
  <sheetFormatPr baseColWidth="10" defaultRowHeight="12.75"/>
  <cols>
    <col min="1" max="1" width="5.28515625" style="1" customWidth="1"/>
    <col min="2" max="2" width="7.28515625" style="1" customWidth="1"/>
    <col min="3" max="3" width="29.5703125" style="1" customWidth="1"/>
    <col min="4" max="4" width="55.28515625" style="1" customWidth="1"/>
    <col min="5" max="5" width="24.42578125" style="1" customWidth="1"/>
    <col min="6" max="6" width="11.42578125" style="2"/>
    <col min="7" max="7" width="53" style="2" customWidth="1"/>
    <col min="8" max="8" width="28.7109375" style="3" customWidth="1"/>
    <col min="9" max="9" width="60.85546875" style="1" customWidth="1"/>
    <col min="10" max="10" width="33" style="2" customWidth="1"/>
    <col min="11" max="11" width="37" style="2" customWidth="1"/>
    <col min="12" max="12" width="39.7109375" style="2" customWidth="1"/>
    <col min="13" max="14" width="11.42578125" style="1"/>
    <col min="15" max="15" width="15.140625" style="1" bestFit="1" customWidth="1"/>
    <col min="16" max="16" width="14" style="1" customWidth="1"/>
    <col min="17" max="17" width="13.85546875" style="1" customWidth="1"/>
    <col min="18" max="18" width="14.28515625" style="1" bestFit="1" customWidth="1"/>
    <col min="19" max="19" width="18.5703125" style="1" customWidth="1"/>
    <col min="20" max="20" width="17" style="1" customWidth="1"/>
    <col min="21" max="21" width="11.42578125" style="1"/>
    <col min="22" max="22" width="63.7109375" style="1" customWidth="1"/>
    <col min="23" max="23" width="14" style="1" customWidth="1"/>
    <col min="24" max="24" width="12.85546875" style="1" customWidth="1"/>
    <col min="25" max="25" width="25" style="1" customWidth="1"/>
    <col min="26" max="26" width="40.85546875" style="1" customWidth="1"/>
    <col min="27" max="27" width="34.28515625" style="4" customWidth="1"/>
    <col min="28" max="28" width="40.5703125" style="1" customWidth="1"/>
    <col min="29" max="29" width="40.7109375" style="1" customWidth="1"/>
    <col min="30" max="16384" width="11.42578125" style="1"/>
  </cols>
  <sheetData>
    <row r="1" spans="1:276" ht="13.5" thickBot="1">
      <c r="Z1" s="12"/>
    </row>
    <row r="2" spans="1:276" s="6" customFormat="1" ht="15" customHeight="1">
      <c r="A2" s="5"/>
      <c r="C2" s="110"/>
      <c r="D2" s="110"/>
      <c r="E2" s="99" t="s">
        <v>1224</v>
      </c>
      <c r="F2" s="100"/>
      <c r="G2" s="100"/>
      <c r="H2" s="100"/>
      <c r="I2" s="101"/>
      <c r="J2" s="9"/>
      <c r="K2" s="9"/>
      <c r="L2" s="9"/>
      <c r="M2" s="8"/>
      <c r="N2" s="8"/>
      <c r="O2" s="8"/>
      <c r="P2" s="8"/>
      <c r="Q2" s="8"/>
      <c r="R2" s="8"/>
      <c r="S2" s="8"/>
      <c r="T2" s="8"/>
      <c r="U2" s="9"/>
      <c r="V2" s="8"/>
      <c r="W2" s="8"/>
      <c r="X2" s="8"/>
      <c r="Y2" s="8"/>
      <c r="Z2" s="8"/>
      <c r="AA2" s="10"/>
    </row>
    <row r="3" spans="1:276" s="6" customFormat="1" ht="15" customHeight="1">
      <c r="A3" s="5"/>
      <c r="C3" s="11"/>
      <c r="D3" s="8"/>
      <c r="E3" s="102" t="s">
        <v>1207</v>
      </c>
      <c r="F3" s="103"/>
      <c r="G3" s="103"/>
      <c r="H3" s="103"/>
      <c r="I3" s="104"/>
      <c r="J3" s="9"/>
      <c r="K3" s="9"/>
      <c r="L3" s="9"/>
      <c r="M3" s="8"/>
      <c r="N3" s="8"/>
      <c r="O3" s="8"/>
      <c r="P3" s="8"/>
      <c r="Q3" s="8"/>
      <c r="R3" s="8"/>
      <c r="S3" s="8"/>
      <c r="T3" s="8"/>
      <c r="U3" s="9"/>
      <c r="V3" s="8"/>
      <c r="W3" s="8"/>
      <c r="X3" s="8"/>
      <c r="Y3" s="8"/>
      <c r="Z3" s="8"/>
      <c r="AA3" s="10"/>
    </row>
    <row r="4" spans="1:276" s="6" customFormat="1" ht="15" customHeight="1" thickBot="1">
      <c r="A4" s="5"/>
      <c r="C4" s="110"/>
      <c r="D4" s="110"/>
      <c r="E4" s="105" t="s">
        <v>1206</v>
      </c>
      <c r="F4" s="106"/>
      <c r="G4" s="106"/>
      <c r="H4" s="106"/>
      <c r="I4" s="107"/>
      <c r="J4" s="9"/>
      <c r="K4" s="9"/>
      <c r="L4" s="9"/>
      <c r="M4" s="8"/>
      <c r="N4" s="8"/>
      <c r="O4" s="8"/>
      <c r="P4" s="8"/>
      <c r="Q4" s="8"/>
      <c r="R4" s="8"/>
      <c r="S4" s="8"/>
      <c r="T4" s="8"/>
      <c r="U4" s="9"/>
      <c r="V4" s="8"/>
      <c r="W4" s="8"/>
      <c r="X4" s="8"/>
      <c r="Y4" s="8"/>
      <c r="Z4" s="8"/>
      <c r="AA4" s="10"/>
    </row>
    <row r="5" spans="1:276" s="6" customFormat="1" ht="11.25" customHeight="1">
      <c r="A5" s="5"/>
      <c r="C5" s="11"/>
      <c r="D5" s="8"/>
      <c r="E5" s="111"/>
      <c r="F5" s="111"/>
      <c r="G5" s="111"/>
      <c r="H5" s="7"/>
      <c r="I5" s="8"/>
      <c r="J5" s="9"/>
      <c r="K5" s="9"/>
      <c r="L5" s="9"/>
      <c r="M5" s="8"/>
      <c r="N5" s="8"/>
      <c r="O5" s="8"/>
      <c r="P5" s="8"/>
      <c r="Q5" s="8"/>
      <c r="R5" s="8"/>
      <c r="S5" s="8"/>
      <c r="T5" s="8"/>
      <c r="U5" s="9"/>
      <c r="V5" s="8"/>
      <c r="W5" s="8"/>
      <c r="X5" s="8"/>
      <c r="Y5" s="8"/>
      <c r="Z5" s="8"/>
      <c r="AA5" s="10"/>
    </row>
    <row r="6" spans="1:276" s="6" customFormat="1" ht="11.25" customHeight="1">
      <c r="A6" s="5"/>
      <c r="C6" s="11"/>
      <c r="D6" s="8"/>
      <c r="E6" s="16"/>
      <c r="F6" s="16"/>
      <c r="G6" s="16"/>
      <c r="H6" s="7"/>
      <c r="I6" s="8"/>
      <c r="J6" s="9"/>
      <c r="K6" s="9"/>
      <c r="L6" s="9"/>
      <c r="M6" s="8"/>
      <c r="N6" s="8"/>
      <c r="O6" s="8"/>
      <c r="P6" s="8"/>
      <c r="Q6" s="8"/>
      <c r="R6" s="8"/>
      <c r="S6" s="8"/>
      <c r="T6" s="8"/>
      <c r="U6" s="9"/>
      <c r="V6" s="8"/>
      <c r="W6" s="8"/>
      <c r="X6" s="8"/>
      <c r="Y6" s="8"/>
      <c r="Z6" s="8"/>
      <c r="AA6" s="10"/>
    </row>
    <row r="7" spans="1:276" s="6" customFormat="1" ht="11.25" customHeight="1" thickBot="1">
      <c r="A7" s="5"/>
      <c r="C7" s="11"/>
      <c r="D7" s="8"/>
      <c r="E7" s="16"/>
      <c r="F7" s="16"/>
      <c r="G7" s="16"/>
      <c r="H7" s="7"/>
      <c r="I7" s="8"/>
      <c r="J7" s="9"/>
      <c r="K7" s="9"/>
      <c r="L7" s="9"/>
      <c r="M7" s="8"/>
      <c r="N7" s="8"/>
      <c r="O7" s="8"/>
      <c r="P7" s="8"/>
      <c r="Q7" s="8"/>
      <c r="R7" s="8"/>
      <c r="S7" s="8"/>
      <c r="T7" s="8"/>
      <c r="U7" s="9"/>
      <c r="V7" s="8"/>
      <c r="W7" s="8"/>
      <c r="X7" s="8"/>
      <c r="Y7" s="8"/>
      <c r="Z7" s="8"/>
      <c r="AA7" s="10"/>
    </row>
    <row r="8" spans="1:276" ht="17.25" customHeight="1" thickBot="1">
      <c r="A8" s="96" t="s">
        <v>11</v>
      </c>
      <c r="B8" s="115" t="s">
        <v>12</v>
      </c>
      <c r="C8" s="112" t="s">
        <v>0</v>
      </c>
      <c r="D8" s="112"/>
      <c r="E8" s="112"/>
      <c r="F8" s="112"/>
      <c r="G8" s="109" t="s">
        <v>1</v>
      </c>
      <c r="H8" s="113"/>
      <c r="I8" s="114" t="s">
        <v>2</v>
      </c>
      <c r="J8" s="109" t="s">
        <v>3</v>
      </c>
      <c r="K8" s="109"/>
      <c r="L8" s="109"/>
      <c r="M8" s="109" t="s">
        <v>4</v>
      </c>
      <c r="N8" s="109"/>
      <c r="O8" s="109"/>
      <c r="P8" s="109"/>
      <c r="Q8" s="109"/>
      <c r="R8" s="109"/>
      <c r="S8" s="109"/>
      <c r="T8" s="109" t="s">
        <v>5</v>
      </c>
      <c r="U8" s="109" t="s">
        <v>6</v>
      </c>
      <c r="V8" s="113"/>
      <c r="W8" s="108" t="s">
        <v>7</v>
      </c>
      <c r="X8" s="108"/>
      <c r="Y8" s="108"/>
      <c r="Z8" s="108"/>
      <c r="AA8" s="108"/>
      <c r="AB8" s="108"/>
      <c r="AC8" s="108"/>
    </row>
    <row r="9" spans="1:276" ht="15.75" customHeight="1" thickBot="1">
      <c r="A9" s="97"/>
      <c r="B9" s="116"/>
      <c r="C9" s="112"/>
      <c r="D9" s="112"/>
      <c r="E9" s="112"/>
      <c r="F9" s="112"/>
      <c r="G9" s="113"/>
      <c r="H9" s="113"/>
      <c r="I9" s="114"/>
      <c r="J9" s="109"/>
      <c r="K9" s="109"/>
      <c r="L9" s="109"/>
      <c r="M9" s="109"/>
      <c r="N9" s="109"/>
      <c r="O9" s="109"/>
      <c r="P9" s="109"/>
      <c r="Q9" s="109"/>
      <c r="R9" s="109"/>
      <c r="S9" s="109"/>
      <c r="T9" s="113"/>
      <c r="U9" s="113"/>
      <c r="V9" s="113"/>
      <c r="W9" s="108"/>
      <c r="X9" s="108"/>
      <c r="Y9" s="108"/>
      <c r="Z9" s="108"/>
      <c r="AA9" s="108"/>
      <c r="AB9" s="108"/>
      <c r="AC9" s="108"/>
    </row>
    <row r="10" spans="1:276" s="13" customFormat="1" ht="39" thickBot="1">
      <c r="A10" s="98"/>
      <c r="B10" s="117"/>
      <c r="C10" s="21" t="s">
        <v>13</v>
      </c>
      <c r="D10" s="21" t="s">
        <v>14</v>
      </c>
      <c r="E10" s="21" t="s">
        <v>1077</v>
      </c>
      <c r="F10" s="21" t="s">
        <v>15</v>
      </c>
      <c r="G10" s="21" t="s">
        <v>16</v>
      </c>
      <c r="H10" s="21" t="s">
        <v>17</v>
      </c>
      <c r="I10" s="114"/>
      <c r="J10" s="21" t="s">
        <v>18</v>
      </c>
      <c r="K10" s="21" t="s">
        <v>19</v>
      </c>
      <c r="L10" s="21" t="s">
        <v>20</v>
      </c>
      <c r="M10" s="21" t="s">
        <v>21</v>
      </c>
      <c r="N10" s="21" t="s">
        <v>22</v>
      </c>
      <c r="O10" s="21" t="s">
        <v>37</v>
      </c>
      <c r="P10" s="21" t="s">
        <v>36</v>
      </c>
      <c r="Q10" s="21" t="s">
        <v>23</v>
      </c>
      <c r="R10" s="21" t="s">
        <v>38</v>
      </c>
      <c r="S10" s="21" t="s">
        <v>24</v>
      </c>
      <c r="T10" s="21" t="s">
        <v>25</v>
      </c>
      <c r="U10" s="21" t="s">
        <v>39</v>
      </c>
      <c r="V10" s="21" t="s">
        <v>26</v>
      </c>
      <c r="W10" s="21" t="s">
        <v>8</v>
      </c>
      <c r="X10" s="21" t="s">
        <v>9</v>
      </c>
      <c r="Y10" s="21" t="s">
        <v>10</v>
      </c>
      <c r="Z10" s="21" t="s">
        <v>31</v>
      </c>
      <c r="AA10" s="21" t="s">
        <v>27</v>
      </c>
      <c r="AB10" s="21" t="s">
        <v>28</v>
      </c>
      <c r="AC10" s="21" t="s">
        <v>29</v>
      </c>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c r="IW10" s="12"/>
      <c r="IX10" s="12"/>
      <c r="IY10" s="12"/>
      <c r="IZ10" s="12"/>
      <c r="JA10" s="12"/>
      <c r="JB10" s="12"/>
      <c r="JC10" s="12"/>
      <c r="JD10" s="12"/>
      <c r="JE10" s="12"/>
      <c r="JF10" s="12"/>
      <c r="JG10" s="12"/>
      <c r="JH10" s="12"/>
      <c r="JI10" s="12"/>
      <c r="JJ10" s="12"/>
      <c r="JK10" s="12"/>
      <c r="JL10" s="12"/>
      <c r="JM10" s="12"/>
      <c r="JN10" s="12"/>
      <c r="JO10" s="12"/>
      <c r="JP10" s="12"/>
    </row>
    <row r="11" spans="1:276" s="44" customFormat="1" ht="26.25" thickBot="1">
      <c r="A11" s="119" t="s">
        <v>1208</v>
      </c>
      <c r="B11" s="119" t="s">
        <v>1209</v>
      </c>
      <c r="C11" s="84" t="s">
        <v>1193</v>
      </c>
      <c r="D11" s="83" t="s">
        <v>1194</v>
      </c>
      <c r="E11" s="93" t="s">
        <v>1084</v>
      </c>
      <c r="F11" s="93" t="s">
        <v>1195</v>
      </c>
      <c r="G11" s="45" t="str">
        <f>VLOOKUP(H11,Hoja1!A$1:G$445,2,0)</f>
        <v>Bacterias</v>
      </c>
      <c r="H11" s="46" t="s">
        <v>113</v>
      </c>
      <c r="I11" s="45" t="str">
        <f>VLOOKUP(H11,Hoja1!A$2:G$445,3,0)</f>
        <v>Infecciones Bacterianas</v>
      </c>
      <c r="J11" s="47"/>
      <c r="K11" s="45" t="str">
        <f>VLOOKUP(H11,Hoja1!A$2:G$445,4,0)</f>
        <v>N/A</v>
      </c>
      <c r="L11" s="45" t="str">
        <f>VLOOKUP(H11,Hoja1!A$2:G$445,5,0)</f>
        <v>Vacunación</v>
      </c>
      <c r="M11" s="47">
        <v>2</v>
      </c>
      <c r="N11" s="48">
        <v>2</v>
      </c>
      <c r="O11" s="48">
        <v>25</v>
      </c>
      <c r="P11" s="48">
        <f>M11*N11</f>
        <v>4</v>
      </c>
      <c r="Q11" s="48">
        <f>O11*P11</f>
        <v>100</v>
      </c>
      <c r="R11" s="49" t="str">
        <f>IF(P11=40,"MA-40",IF(P11=30,"MA-30",IF(P11=20,"A-20",IF(P11=10,"A-10",IF(P11=24,"MA-24",IF(P11=18,"A-18",IF(P11=12,"A-12",IF(P11=6,"M-6",IF(P11=8,"M-8",IF(P11=6,"M-6",IF(P11=4,"B-4",IF(P11=2,"B-2",))))))))))))</f>
        <v>B-4</v>
      </c>
      <c r="S11" s="50" t="str">
        <f t="shared" ref="S11:S20" si="0">IF(Q11&lt;=20,"IV",IF(Q11&lt;=120,"III",IF(Q11&lt;=500,"II",IF(Q11&lt;=4000,"I"))))</f>
        <v>III</v>
      </c>
      <c r="T11" s="51" t="str">
        <f>IF(S11=0,"",IF(S11="IV","Aceptable",IF(S11="III","Mejorable",IF(S11="II","No Aceptable o Aceptable Con Control Especifico",IF(S11="I","No Aceptable","")))))</f>
        <v>Mejorable</v>
      </c>
      <c r="U11" s="94">
        <v>1</v>
      </c>
      <c r="V11" s="45" t="str">
        <f>VLOOKUP(H11,Hoja1!A$2:G$445,6,0)</f>
        <v xml:space="preserve">Enfermedades Infectocontagiosas
</v>
      </c>
      <c r="W11" s="52"/>
      <c r="X11" s="52"/>
      <c r="Y11" s="52"/>
      <c r="Z11" s="53"/>
      <c r="AA11" s="53" t="str">
        <f>VLOOKUP(H11,Hoja1!A$2:G$445,7,0)</f>
        <v>Autocuidado</v>
      </c>
      <c r="AB11" s="94" t="s">
        <v>1196</v>
      </c>
      <c r="AC11" s="95" t="s">
        <v>1197</v>
      </c>
      <c r="AD11" s="14"/>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54"/>
    </row>
    <row r="12" spans="1:276" s="44" customFormat="1" ht="26.25" thickBot="1">
      <c r="A12" s="119"/>
      <c r="B12" s="119"/>
      <c r="C12" s="84"/>
      <c r="D12" s="83"/>
      <c r="E12" s="93"/>
      <c r="F12" s="93"/>
      <c r="G12" s="45" t="str">
        <f>VLOOKUP(H12,Hoja1!A$1:G$445,2,0)</f>
        <v>Virus</v>
      </c>
      <c r="H12" s="46" t="s">
        <v>122</v>
      </c>
      <c r="I12" s="45" t="str">
        <f>VLOOKUP(H12,Hoja1!A$2:G$445,3,0)</f>
        <v>Infecciones Virales</v>
      </c>
      <c r="J12" s="55"/>
      <c r="K12" s="45" t="str">
        <f>VLOOKUP(H12,Hoja1!A$2:G$445,4,0)</f>
        <v>N/A</v>
      </c>
      <c r="L12" s="45" t="str">
        <f>VLOOKUP(H12,Hoja1!A$2:G$445,5,0)</f>
        <v>Vacunación</v>
      </c>
      <c r="M12" s="55">
        <v>2</v>
      </c>
      <c r="N12" s="56">
        <v>2</v>
      </c>
      <c r="O12" s="56">
        <v>25</v>
      </c>
      <c r="P12" s="48">
        <f t="shared" ref="P12:P20" si="1">M12*N12</f>
        <v>4</v>
      </c>
      <c r="Q12" s="48">
        <f t="shared" ref="Q12:Q20" si="2">O12*P12</f>
        <v>100</v>
      </c>
      <c r="R12" s="57" t="str">
        <f t="shared" ref="R12:R20" si="3">IF(P12=40,"MA-40",IF(P12=30,"MA-30",IF(P12=20,"A-20",IF(P12=10,"A-10",IF(P12=24,"MA-24",IF(P12=18,"A-18",IF(P12=12,"A-12",IF(P12=6,"M-6",IF(P12=8,"M-8",IF(P12=6,"M-6",IF(P12=4,"B-4",IF(P12=2,"B-2",))))))))))))</f>
        <v>B-4</v>
      </c>
      <c r="S12" s="58" t="str">
        <f t="shared" si="0"/>
        <v>III</v>
      </c>
      <c r="T12" s="59" t="str">
        <f t="shared" ref="T12:T20" si="4">IF(S12=0,"",IF(S12="IV","Aceptable",IF(S12="III","Mejorable",IF(S12="II","No Aceptable o Aceptable Con Control Especifico",IF(S12="I","No Aceptable","")))))</f>
        <v>Mejorable</v>
      </c>
      <c r="U12" s="86"/>
      <c r="V12" s="45" t="str">
        <f>VLOOKUP(H12,Hoja1!A$2:G$445,6,0)</f>
        <v xml:space="preserve">Enfermedades Infectocontagiosas
</v>
      </c>
      <c r="W12" s="60"/>
      <c r="X12" s="60"/>
      <c r="Y12" s="60"/>
      <c r="Z12" s="61"/>
      <c r="AA12" s="53" t="str">
        <f>VLOOKUP(H12,Hoja1!A$2:G$445,7,0)</f>
        <v>Autocuidado</v>
      </c>
      <c r="AB12" s="87"/>
      <c r="AC12" s="89"/>
      <c r="AD12" s="14"/>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54"/>
    </row>
    <row r="13" spans="1:276" s="44" customFormat="1" ht="51.75" thickBot="1">
      <c r="A13" s="119"/>
      <c r="B13" s="119"/>
      <c r="C13" s="84"/>
      <c r="D13" s="83"/>
      <c r="E13" s="93"/>
      <c r="F13" s="93"/>
      <c r="G13" s="45" t="str">
        <f>VLOOKUP(H13,Hoja1!A$1:G$445,2,0)</f>
        <v>INFRAROJA, ULTRAVIOLETA, VISIBLE, RADIOFRECUENCIA, MICROONDAS, LASER</v>
      </c>
      <c r="H13" s="46" t="s">
        <v>67</v>
      </c>
      <c r="I13" s="45" t="str">
        <f>VLOOKUP(H13,Hoja1!A$2:G$445,3,0)</f>
        <v>CÁNCER, LESIONES DÉRMICAS Y OCULARES</v>
      </c>
      <c r="J13" s="55"/>
      <c r="K13" s="45" t="str">
        <f>VLOOKUP(H13,Hoja1!A$2:G$445,4,0)</f>
        <v>Inspecciones planeadas e inspecciones no planeadas, procedimientos de programas de seguridad y salud en el trabajo</v>
      </c>
      <c r="L13" s="45" t="str">
        <f>VLOOKUP(H13,Hoja1!A$2:G$445,5,0)</f>
        <v>PROGRAMA BLOQUEADOR SOLAR</v>
      </c>
      <c r="M13" s="55">
        <v>2</v>
      </c>
      <c r="N13" s="56">
        <v>2</v>
      </c>
      <c r="O13" s="56">
        <v>10</v>
      </c>
      <c r="P13" s="48">
        <f t="shared" si="1"/>
        <v>4</v>
      </c>
      <c r="Q13" s="48">
        <f t="shared" si="2"/>
        <v>40</v>
      </c>
      <c r="R13" s="57" t="str">
        <f t="shared" si="3"/>
        <v>B-4</v>
      </c>
      <c r="S13" s="58" t="str">
        <f t="shared" si="0"/>
        <v>III</v>
      </c>
      <c r="T13" s="59" t="str">
        <f t="shared" si="4"/>
        <v>Mejorable</v>
      </c>
      <c r="U13" s="86"/>
      <c r="V13" s="45" t="str">
        <f>VLOOKUP(H13,Hoja1!A$2:G$445,6,0)</f>
        <v>CÁNCER</v>
      </c>
      <c r="W13" s="60"/>
      <c r="X13" s="60"/>
      <c r="Y13" s="60"/>
      <c r="Z13" s="61"/>
      <c r="AA13" s="53" t="str">
        <f>VLOOKUP(H13,Hoja1!A$2:G$445,7,0)</f>
        <v>N/A</v>
      </c>
      <c r="AB13" s="63" t="s">
        <v>1198</v>
      </c>
      <c r="AC13" s="89"/>
      <c r="AD13" s="14"/>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54"/>
    </row>
    <row r="14" spans="1:276" s="44" customFormat="1" ht="39" customHeight="1" thickBot="1">
      <c r="A14" s="119"/>
      <c r="B14" s="119"/>
      <c r="C14" s="84"/>
      <c r="D14" s="83"/>
      <c r="E14" s="93"/>
      <c r="F14" s="93"/>
      <c r="G14" s="45" t="str">
        <f>VLOOKUP(H14,Hoja1!A$1:G$445,2,0)</f>
        <v>CONCENTRACIÓN EN ACTIVIDADES DE ALTO DESEMPEÑO MENTAL</v>
      </c>
      <c r="H14" s="46" t="s">
        <v>72</v>
      </c>
      <c r="I14" s="45" t="str">
        <f>VLOOKUP(H14,Hoja1!A$2:G$445,3,0)</f>
        <v>ESTRÉS, CEFALEA, IRRITABILIDAD</v>
      </c>
      <c r="J14" s="55"/>
      <c r="K14" s="45" t="str">
        <f>VLOOKUP(H14,Hoja1!A$2:G$445,4,0)</f>
        <v>N/A</v>
      </c>
      <c r="L14" s="45" t="str">
        <f>VLOOKUP(H14,Hoja1!A$2:G$445,5,0)</f>
        <v>PVE PSICOSOCIAL</v>
      </c>
      <c r="M14" s="55">
        <v>2</v>
      </c>
      <c r="N14" s="56">
        <v>2</v>
      </c>
      <c r="O14" s="56">
        <v>10</v>
      </c>
      <c r="P14" s="48">
        <f t="shared" si="1"/>
        <v>4</v>
      </c>
      <c r="Q14" s="48">
        <f t="shared" si="2"/>
        <v>40</v>
      </c>
      <c r="R14" s="57" t="str">
        <f t="shared" si="3"/>
        <v>B-4</v>
      </c>
      <c r="S14" s="58" t="str">
        <f t="shared" si="0"/>
        <v>III</v>
      </c>
      <c r="T14" s="59" t="str">
        <f t="shared" si="4"/>
        <v>Mejorable</v>
      </c>
      <c r="U14" s="86"/>
      <c r="V14" s="45" t="str">
        <f>VLOOKUP(H14,Hoja1!A$2:G$445,6,0)</f>
        <v>ESTRÉS</v>
      </c>
      <c r="W14" s="60"/>
      <c r="X14" s="60"/>
      <c r="Y14" s="60"/>
      <c r="Z14" s="61"/>
      <c r="AA14" s="53" t="str">
        <f>VLOOKUP(H14,Hoja1!A$2:G$445,7,0)</f>
        <v>N/A</v>
      </c>
      <c r="AB14" s="118" t="s">
        <v>1199</v>
      </c>
      <c r="AC14" s="89"/>
      <c r="AD14" s="14"/>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54"/>
    </row>
    <row r="15" spans="1:276" s="44" customFormat="1" ht="39" customHeight="1" thickBot="1">
      <c r="A15" s="119"/>
      <c r="B15" s="119"/>
      <c r="C15" s="84"/>
      <c r="D15" s="83"/>
      <c r="E15" s="93"/>
      <c r="F15" s="93"/>
      <c r="G15" s="45" t="str">
        <f>VLOOKUP(H15,Hoja1!A$1:G$445,2,0)</f>
        <v>NATURALEZA DE LA TAREA</v>
      </c>
      <c r="H15" s="46" t="s">
        <v>76</v>
      </c>
      <c r="I15" s="45" t="str">
        <f>VLOOKUP(H15,Hoja1!A$2:G$445,3,0)</f>
        <v>ESTRÉS,  TRANSTORNOS DEL SUEÑO</v>
      </c>
      <c r="J15" s="55"/>
      <c r="K15" s="45" t="str">
        <f>VLOOKUP(H15,Hoja1!A$2:G$445,4,0)</f>
        <v>N/A</v>
      </c>
      <c r="L15" s="45" t="str">
        <f>VLOOKUP(H15,Hoja1!A$2:G$445,5,0)</f>
        <v>PVE PSICOSOCIAL</v>
      </c>
      <c r="M15" s="55">
        <v>2</v>
      </c>
      <c r="N15" s="56">
        <v>2</v>
      </c>
      <c r="O15" s="56">
        <v>10</v>
      </c>
      <c r="P15" s="48">
        <f t="shared" si="1"/>
        <v>4</v>
      </c>
      <c r="Q15" s="48">
        <f t="shared" si="2"/>
        <v>40</v>
      </c>
      <c r="R15" s="57" t="str">
        <f t="shared" si="3"/>
        <v>B-4</v>
      </c>
      <c r="S15" s="58" t="str">
        <f t="shared" si="0"/>
        <v>III</v>
      </c>
      <c r="T15" s="59" t="str">
        <f t="shared" si="4"/>
        <v>Mejorable</v>
      </c>
      <c r="U15" s="86"/>
      <c r="V15" s="45" t="str">
        <f>VLOOKUP(H15,Hoja1!A$2:G$445,6,0)</f>
        <v>ESTRÉS</v>
      </c>
      <c r="W15" s="60"/>
      <c r="X15" s="60"/>
      <c r="Y15" s="60"/>
      <c r="Z15" s="61"/>
      <c r="AA15" s="53" t="str">
        <f>VLOOKUP(H15,Hoja1!A$2:G$445,7,0)</f>
        <v>N/A</v>
      </c>
      <c r="AB15" s="87"/>
      <c r="AC15" s="89"/>
      <c r="AD15" s="14"/>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54"/>
    </row>
    <row r="16" spans="1:276" s="44" customFormat="1" ht="41.25" thickBot="1">
      <c r="A16" s="119"/>
      <c r="B16" s="119"/>
      <c r="C16" s="84"/>
      <c r="D16" s="83"/>
      <c r="E16" s="93"/>
      <c r="F16" s="93"/>
      <c r="G16" s="45" t="str">
        <f>VLOOKUP(H16,Hoja1!A$1:G$445,2,0)</f>
        <v>Higiene Muscular</v>
      </c>
      <c r="H16" s="46" t="s">
        <v>483</v>
      </c>
      <c r="I16" s="45" t="str">
        <f>VLOOKUP(H16,Hoja1!A$2:G$445,3,0)</f>
        <v>Lesiones Musculoesqueléticas</v>
      </c>
      <c r="J16" s="55"/>
      <c r="K16" s="45" t="str">
        <f>VLOOKUP(H16,Hoja1!A$2:G$445,4,0)</f>
        <v>N/A</v>
      </c>
      <c r="L16" s="45" t="str">
        <f>VLOOKUP(H16,Hoja1!A$2:G$445,5,0)</f>
        <v>N/A</v>
      </c>
      <c r="M16" s="55">
        <v>2</v>
      </c>
      <c r="N16" s="56">
        <v>3</v>
      </c>
      <c r="O16" s="56">
        <v>25</v>
      </c>
      <c r="P16" s="48">
        <f t="shared" si="1"/>
        <v>6</v>
      </c>
      <c r="Q16" s="48">
        <f t="shared" si="2"/>
        <v>150</v>
      </c>
      <c r="R16" s="57" t="str">
        <f t="shared" si="3"/>
        <v>M-6</v>
      </c>
      <c r="S16" s="58" t="str">
        <f t="shared" si="0"/>
        <v>II</v>
      </c>
      <c r="T16" s="59" t="str">
        <f t="shared" si="4"/>
        <v>No Aceptable o Aceptable Con Control Especifico</v>
      </c>
      <c r="U16" s="86"/>
      <c r="V16" s="45" t="str">
        <f>VLOOKUP(H16,Hoja1!A$2:G$445,6,0)</f>
        <v xml:space="preserve">Enfermedades Osteomusculares
</v>
      </c>
      <c r="W16" s="60"/>
      <c r="X16" s="60"/>
      <c r="Y16" s="60"/>
      <c r="Z16" s="61"/>
      <c r="AA16" s="53" t="str">
        <f>VLOOKUP(H16,Hoja1!A$2:G$445,7,0)</f>
        <v>Prevención en lesiones osteomusculares, líderes de pausas activas</v>
      </c>
      <c r="AB16" s="64" t="s">
        <v>1200</v>
      </c>
      <c r="AC16" s="89"/>
      <c r="AD16" s="14"/>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54"/>
    </row>
    <row r="17" spans="1:150" s="44" customFormat="1" ht="51.75" thickBot="1">
      <c r="A17" s="119"/>
      <c r="B17" s="119"/>
      <c r="C17" s="84"/>
      <c r="D17" s="83"/>
      <c r="E17" s="93"/>
      <c r="F17" s="93"/>
      <c r="G17" s="45" t="str">
        <f>VLOOKUP(H17,Hoja1!A$1:G$445,2,0)</f>
        <v>Atropellamiento, Envestir</v>
      </c>
      <c r="H17" s="46" t="s">
        <v>1187</v>
      </c>
      <c r="I17" s="45" t="str">
        <f>VLOOKUP(H17,Hoja1!A$2:G$445,3,0)</f>
        <v>Lesiones, pérdidas materiales, muerte</v>
      </c>
      <c r="J17" s="55"/>
      <c r="K17" s="45" t="str">
        <f>VLOOKUP(H17,Hoja1!A$2:G$445,4,0)</f>
        <v>Inspecciones planeadas e inspecciones no planeadas, procedimientos de programas de seguridad y salud en el trabajo</v>
      </c>
      <c r="L17" s="45" t="str">
        <f>VLOOKUP(H17,Hoja1!A$2:G$445,5,0)</f>
        <v>Programa de seguridad vial, señalización</v>
      </c>
      <c r="M17" s="55">
        <v>2</v>
      </c>
      <c r="N17" s="56">
        <v>3</v>
      </c>
      <c r="O17" s="56">
        <v>60</v>
      </c>
      <c r="P17" s="48">
        <f t="shared" si="1"/>
        <v>6</v>
      </c>
      <c r="Q17" s="48">
        <f t="shared" si="2"/>
        <v>360</v>
      </c>
      <c r="R17" s="57" t="str">
        <f t="shared" si="3"/>
        <v>M-6</v>
      </c>
      <c r="S17" s="58" t="str">
        <f t="shared" si="0"/>
        <v>II</v>
      </c>
      <c r="T17" s="59" t="str">
        <f t="shared" si="4"/>
        <v>No Aceptable o Aceptable Con Control Especifico</v>
      </c>
      <c r="U17" s="86"/>
      <c r="V17" s="45" t="str">
        <f>VLOOKUP(H17,Hoja1!A$2:G$445,6,0)</f>
        <v>Muerte</v>
      </c>
      <c r="W17" s="60"/>
      <c r="X17" s="60"/>
      <c r="Y17" s="60"/>
      <c r="Z17" s="61"/>
      <c r="AA17" s="53" t="str">
        <f>VLOOKUP(H17,Hoja1!A$2:G$445,7,0)</f>
        <v>Seguridad vial y manejo defensivo, aseguramiento de áreas de trabajo</v>
      </c>
      <c r="AB17" s="63" t="s">
        <v>1201</v>
      </c>
      <c r="AC17" s="89"/>
      <c r="AD17" s="14"/>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54"/>
    </row>
    <row r="18" spans="1:150" s="44" customFormat="1" ht="39" thickBot="1">
      <c r="A18" s="119"/>
      <c r="B18" s="119"/>
      <c r="C18" s="84"/>
      <c r="D18" s="83"/>
      <c r="E18" s="93"/>
      <c r="F18" s="93"/>
      <c r="G18" s="45" t="str">
        <f>VLOOKUP(H18,Hoja1!A$1:G$445,2,0)</f>
        <v>Superficies de trabajo irregulares o deslizantes</v>
      </c>
      <c r="H18" s="46" t="s">
        <v>597</v>
      </c>
      <c r="I18" s="45" t="str">
        <f>VLOOKUP(H18,Hoja1!A$2:G$445,3,0)</f>
        <v>Caidas del mismo nivel, fracturas, golpe con objetos, caídas de objetos, obstrucción de rutas de evacuación</v>
      </c>
      <c r="J18" s="55"/>
      <c r="K18" s="45" t="str">
        <f>VLOOKUP(H18,Hoja1!A$2:G$445,4,0)</f>
        <v>N/A</v>
      </c>
      <c r="L18" s="45" t="str">
        <f>VLOOKUP(H18,Hoja1!A$2:G$445,5,0)</f>
        <v>N/A</v>
      </c>
      <c r="M18" s="55">
        <v>2</v>
      </c>
      <c r="N18" s="56">
        <v>2</v>
      </c>
      <c r="O18" s="56">
        <v>25</v>
      </c>
      <c r="P18" s="48">
        <f t="shared" si="1"/>
        <v>4</v>
      </c>
      <c r="Q18" s="48">
        <f t="shared" si="2"/>
        <v>100</v>
      </c>
      <c r="R18" s="57" t="str">
        <f t="shared" si="3"/>
        <v>B-4</v>
      </c>
      <c r="S18" s="58" t="str">
        <f t="shared" si="0"/>
        <v>III</v>
      </c>
      <c r="T18" s="59" t="str">
        <f t="shared" si="4"/>
        <v>Mejorable</v>
      </c>
      <c r="U18" s="86"/>
      <c r="V18" s="45" t="str">
        <f>VLOOKUP(H18,Hoja1!A$2:G$445,6,0)</f>
        <v>Caídas de distinto nivel</v>
      </c>
      <c r="W18" s="60"/>
      <c r="X18" s="60"/>
      <c r="Y18" s="60"/>
      <c r="Z18" s="61"/>
      <c r="AA18" s="53" t="str">
        <f>VLOOKUP(H18,Hoja1!A$2:G$445,7,0)</f>
        <v>Pautas Básicas en orden y aseo en el lugar de trabajo, actos y condiciones inseguras</v>
      </c>
      <c r="AB18" s="60" t="s">
        <v>1202</v>
      </c>
      <c r="AC18" s="89"/>
      <c r="AD18" s="14"/>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54"/>
    </row>
    <row r="19" spans="1:150" s="44" customFormat="1" ht="70.5" customHeight="1" thickBot="1">
      <c r="A19" s="119"/>
      <c r="B19" s="119"/>
      <c r="C19" s="84"/>
      <c r="D19" s="83"/>
      <c r="E19" s="93"/>
      <c r="F19" s="93"/>
      <c r="G19" s="45" t="str">
        <f>VLOOKUP(H19,[1]Hoja1!A$1:G$445,2,0)</f>
        <v>Atraco, golpiza, atentados y secuestrados</v>
      </c>
      <c r="H19" s="46" t="s">
        <v>57</v>
      </c>
      <c r="I19" s="45" t="str">
        <f>VLOOKUP(H19,[1]Hoja1!A$2:G$445,3,0)</f>
        <v>Estrés, golpes, Secuestros</v>
      </c>
      <c r="J19" s="55"/>
      <c r="K19" s="45" t="str">
        <f>VLOOKUP(H19,[1]Hoja1!A$2:G$445,4,0)</f>
        <v>Inspecciones planeadas e inspecciones no planeadas, procedimientos de programas de seguridad y salud en el trabajo</v>
      </c>
      <c r="L19" s="45" t="str">
        <f>VLOOKUP(H19,[1]Hoja1!A$2:G$445,5,0)</f>
        <v xml:space="preserve">Uniformes Corporativos, Caquetas corporativas, Carnetización
</v>
      </c>
      <c r="M19" s="55">
        <v>2</v>
      </c>
      <c r="N19" s="56">
        <v>3</v>
      </c>
      <c r="O19" s="56">
        <v>60</v>
      </c>
      <c r="P19" s="48">
        <f t="shared" si="1"/>
        <v>6</v>
      </c>
      <c r="Q19" s="48">
        <f t="shared" si="2"/>
        <v>360</v>
      </c>
      <c r="R19" s="57" t="str">
        <f t="shared" si="3"/>
        <v>M-6</v>
      </c>
      <c r="S19" s="58" t="str">
        <f t="shared" si="0"/>
        <v>II</v>
      </c>
      <c r="T19" s="59" t="str">
        <f t="shared" si="4"/>
        <v>No Aceptable o Aceptable Con Control Especifico</v>
      </c>
      <c r="U19" s="86"/>
      <c r="V19" s="45" t="str">
        <f>VLOOKUP(H19,[1]Hoja1!A$2:G$445,6,0)</f>
        <v>Secuestros</v>
      </c>
      <c r="W19" s="60"/>
      <c r="X19" s="60"/>
      <c r="Y19" s="60"/>
      <c r="Z19" s="61"/>
      <c r="AA19" s="53" t="str">
        <f>VLOOKUP(H19,[1]Hoja1!A$2:G$445,7,0)</f>
        <v>N/A</v>
      </c>
      <c r="AB19" s="55" t="s">
        <v>1203</v>
      </c>
      <c r="AC19" s="89"/>
      <c r="AD19" s="14"/>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54"/>
    </row>
    <row r="20" spans="1:150" s="44" customFormat="1" ht="51.75" thickBot="1">
      <c r="A20" s="119"/>
      <c r="B20" s="119"/>
      <c r="C20" s="84"/>
      <c r="D20" s="83"/>
      <c r="E20" s="93"/>
      <c r="F20" s="93"/>
      <c r="G20" s="45" t="str">
        <f>VLOOKUP(H20,Hoja1!A$1:G$445,2,0)</f>
        <v>SISMOS, INCENDIOS, INUNDACIONES, TERREMOTOS, VENDAVALES, DERRUMBE</v>
      </c>
      <c r="H20" s="66" t="s">
        <v>62</v>
      </c>
      <c r="I20" s="45" t="str">
        <f>VLOOKUP(H20,Hoja1!A$2:G$445,3,0)</f>
        <v>SISMOS, INCENDIOS, INUNDACIONES, TERREMOTOS, VENDAVALES</v>
      </c>
      <c r="J20" s="55"/>
      <c r="K20" s="45" t="str">
        <f>VLOOKUP(H20,Hoja1!A$2:G$445,4,0)</f>
        <v>Inspecciones planeadas e inspecciones no planeadas, procedimientos de programas de seguridad y salud en el trabajo</v>
      </c>
      <c r="L20" s="45" t="str">
        <f>VLOOKUP(H20,Hoja1!A$2:G$445,5,0)</f>
        <v>BRIGADAS DE EMERGENCIAS</v>
      </c>
      <c r="M20" s="67">
        <v>2</v>
      </c>
      <c r="N20" s="68">
        <v>1</v>
      </c>
      <c r="O20" s="68">
        <v>100</v>
      </c>
      <c r="P20" s="48">
        <f t="shared" si="1"/>
        <v>2</v>
      </c>
      <c r="Q20" s="48">
        <f t="shared" si="2"/>
        <v>200</v>
      </c>
      <c r="R20" s="57" t="str">
        <f t="shared" si="3"/>
        <v>B-2</v>
      </c>
      <c r="S20" s="58" t="str">
        <f t="shared" si="0"/>
        <v>II</v>
      </c>
      <c r="T20" s="59" t="str">
        <f t="shared" si="4"/>
        <v>No Aceptable o Aceptable Con Control Especifico</v>
      </c>
      <c r="U20" s="87"/>
      <c r="V20" s="45" t="str">
        <f>VLOOKUP(H20,Hoja1!A$2:G$445,6,0)</f>
        <v>MUERTE</v>
      </c>
      <c r="W20" s="60"/>
      <c r="X20" s="60"/>
      <c r="Y20" s="60"/>
      <c r="Z20" s="61" t="s">
        <v>1204</v>
      </c>
      <c r="AA20" s="53" t="str">
        <f>VLOOKUP(H20,Hoja1!A$2:G$445,7,0)</f>
        <v>ENTRENAMIENTO DE LA BRIGADA; DIVULGACIÓN DE PLAN DE EMERGENCIA</v>
      </c>
      <c r="AB20" s="69" t="s">
        <v>1205</v>
      </c>
      <c r="AC20" s="89"/>
      <c r="AD20" s="14"/>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54"/>
    </row>
    <row r="21" spans="1:150" s="13" customFormat="1" ht="25.5" customHeight="1" thickBot="1">
      <c r="A21" s="119"/>
      <c r="B21" s="119"/>
      <c r="C21" s="82" t="s">
        <v>1212</v>
      </c>
      <c r="D21" s="81" t="s">
        <v>1213</v>
      </c>
      <c r="E21" s="80" t="s">
        <v>1051</v>
      </c>
      <c r="F21" s="80" t="s">
        <v>1195</v>
      </c>
      <c r="G21" s="23" t="str">
        <f>VLOOKUP(H21,Hoja1!A$1:G$445,2,0)</f>
        <v>Bacterias</v>
      </c>
      <c r="H21" s="24" t="s">
        <v>113</v>
      </c>
      <c r="I21" s="23" t="str">
        <f>VLOOKUP(H21,Hoja1!A$2:G$445,3,0)</f>
        <v>Infecciones Bacterianas</v>
      </c>
      <c r="J21" s="25"/>
      <c r="K21" s="23" t="str">
        <f>VLOOKUP(H21,Hoja1!A$2:G$445,4,0)</f>
        <v>N/A</v>
      </c>
      <c r="L21" s="23" t="str">
        <f>VLOOKUP(H21,Hoja1!A$2:G$445,5,0)</f>
        <v>Vacunación</v>
      </c>
      <c r="M21" s="25">
        <v>2</v>
      </c>
      <c r="N21" s="26">
        <v>3</v>
      </c>
      <c r="O21" s="26">
        <v>10</v>
      </c>
      <c r="P21" s="26">
        <f>M21*N21</f>
        <v>6</v>
      </c>
      <c r="Q21" s="26">
        <f>O21*P21</f>
        <v>60</v>
      </c>
      <c r="R21" s="32" t="str">
        <f>IF(P21=40,"MA-40",IF(P21=30,"MA-30",IF(P21=20,"A-20",IF(P21=10,"A-10",IF(P21=24,"MA-24",IF(P21=18,"A-18",IF(P21=12,"A-12",IF(P21=6,"M-6",IF(P21=8,"M-8",IF(P21=6,"M-6",IF(P21=4,"B-4",IF(P21=2,"B-2",))))))))))))</f>
        <v>M-6</v>
      </c>
      <c r="S21" s="70" t="str">
        <f t="shared" ref="S21" si="5">IF(Q21&lt;=20,"IV",IF(Q21&lt;=120,"III",IF(Q21&lt;=500,"II",IF(Q21&lt;=4000,"I"))))</f>
        <v>III</v>
      </c>
      <c r="T21" s="71" t="str">
        <f>IF(S21=0,"",IF(S21="IV","Aceptable",IF(S21="III","Mejorable",IF(S21="II","No Aceptable o Aceptable Con Control Especifico",IF(S21="I","No Aceptable","")))))</f>
        <v>Mejorable</v>
      </c>
      <c r="U21" s="74">
        <v>2</v>
      </c>
      <c r="V21" s="23" t="str">
        <f>VLOOKUP(H21,Hoja1!A$2:G$445,6,0)</f>
        <v xml:space="preserve">Enfermedades Infectocontagiosas
</v>
      </c>
      <c r="W21" s="27"/>
      <c r="X21" s="27"/>
      <c r="Y21" s="27"/>
      <c r="Z21" s="22"/>
      <c r="AA21" s="22" t="str">
        <f>VLOOKUP(H21,Hoja1!A$2:G$445,7,0)</f>
        <v>Autocuidado</v>
      </c>
      <c r="AB21" s="91" t="s">
        <v>1196</v>
      </c>
      <c r="AC21" s="92" t="s">
        <v>1197</v>
      </c>
      <c r="AD21" s="14"/>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5"/>
    </row>
    <row r="22" spans="1:150" s="13" customFormat="1" ht="26.25" thickBot="1">
      <c r="A22" s="119"/>
      <c r="B22" s="119"/>
      <c r="C22" s="82"/>
      <c r="D22" s="81"/>
      <c r="E22" s="80"/>
      <c r="F22" s="80"/>
      <c r="G22" s="23" t="str">
        <f>VLOOKUP(H22,Hoja1!A$1:G$445,2,0)</f>
        <v>Virus</v>
      </c>
      <c r="H22" s="24" t="s">
        <v>122</v>
      </c>
      <c r="I22" s="23" t="str">
        <f>VLOOKUP(H22,Hoja1!A$2:G$445,3,0)</f>
        <v>Infecciones Virales</v>
      </c>
      <c r="J22" s="18"/>
      <c r="K22" s="23" t="str">
        <f>VLOOKUP(H22,Hoja1!A$2:G$445,4,0)</f>
        <v>N/A</v>
      </c>
      <c r="L22" s="23" t="str">
        <f>VLOOKUP(H22,Hoja1!A$2:G$445,5,0)</f>
        <v>Vacunación</v>
      </c>
      <c r="M22" s="18">
        <v>2</v>
      </c>
      <c r="N22" s="19">
        <v>3</v>
      </c>
      <c r="O22" s="19">
        <v>10</v>
      </c>
      <c r="P22" s="26">
        <f t="shared" ref="P22:P80" si="6">M22*N22</f>
        <v>6</v>
      </c>
      <c r="Q22" s="26">
        <f t="shared" ref="Q22:Q80" si="7">O22*P22</f>
        <v>60</v>
      </c>
      <c r="R22" s="33" t="str">
        <f t="shared" ref="R22:R80" si="8">IF(P22=40,"MA-40",IF(P22=30,"MA-30",IF(P22=20,"A-20",IF(P22=10,"A-10",IF(P22=24,"MA-24",IF(P22=18,"A-18",IF(P22=12,"A-12",IF(P22=6,"M-6",IF(P22=8,"M-8",IF(P22=6,"M-6",IF(P22=4,"B-4",IF(P22=2,"B-2",))))))))))))</f>
        <v>M-6</v>
      </c>
      <c r="S22" s="72" t="str">
        <f t="shared" ref="S22:S80" si="9">IF(Q22&lt;=20,"IV",IF(Q22&lt;=120,"III",IF(Q22&lt;=500,"II",IF(Q22&lt;=4000,"I"))))</f>
        <v>III</v>
      </c>
      <c r="T22" s="73" t="str">
        <f t="shared" ref="T22:T80" si="10">IF(S22=0,"",IF(S22="IV","Aceptable",IF(S22="III","Mejorable",IF(S22="II","No Aceptable o Aceptable Con Control Especifico",IF(S22="I","No Aceptable","")))))</f>
        <v>Mejorable</v>
      </c>
      <c r="U22" s="79"/>
      <c r="V22" s="23" t="str">
        <f>VLOOKUP(H22,Hoja1!A$2:G$445,6,0)</f>
        <v xml:space="preserve">Enfermedades Infectocontagiosas
</v>
      </c>
      <c r="W22" s="20"/>
      <c r="X22" s="20"/>
      <c r="Y22" s="20"/>
      <c r="Z22" s="17"/>
      <c r="AA22" s="22" t="str">
        <f>VLOOKUP(H22,Hoja1!A$2:G$445,7,0)</f>
        <v>Autocuidado</v>
      </c>
      <c r="AB22" s="75"/>
      <c r="AC22" s="77"/>
      <c r="AD22" s="14"/>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5"/>
    </row>
    <row r="23" spans="1:150" s="13" customFormat="1" ht="51.75" thickBot="1">
      <c r="A23" s="119"/>
      <c r="B23" s="119"/>
      <c r="C23" s="82"/>
      <c r="D23" s="81"/>
      <c r="E23" s="80"/>
      <c r="F23" s="80"/>
      <c r="G23" s="23" t="str">
        <f>VLOOKUP(H23,Hoja1!A$1:G$445,2,0)</f>
        <v>INFRAROJA, ULTRAVIOLETA, VISIBLE, RADIOFRECUENCIA, MICROONDAS, LASER</v>
      </c>
      <c r="H23" s="24" t="s">
        <v>67</v>
      </c>
      <c r="I23" s="23" t="str">
        <f>VLOOKUP(H23,Hoja1!A$2:G$445,3,0)</f>
        <v>CÁNCER, LESIONES DÉRMICAS Y OCULARES</v>
      </c>
      <c r="J23" s="18"/>
      <c r="K23" s="23" t="str">
        <f>VLOOKUP(H23,Hoja1!A$2:G$445,4,0)</f>
        <v>Inspecciones planeadas e inspecciones no planeadas, procedimientos de programas de seguridad y salud en el trabajo</v>
      </c>
      <c r="L23" s="23" t="str">
        <f>VLOOKUP(H23,Hoja1!A$2:G$445,5,0)</f>
        <v>PROGRAMA BLOQUEADOR SOLAR</v>
      </c>
      <c r="M23" s="18">
        <v>2</v>
      </c>
      <c r="N23" s="19">
        <v>3</v>
      </c>
      <c r="O23" s="19">
        <v>10</v>
      </c>
      <c r="P23" s="26">
        <f t="shared" si="6"/>
        <v>6</v>
      </c>
      <c r="Q23" s="26">
        <f t="shared" si="7"/>
        <v>60</v>
      </c>
      <c r="R23" s="33" t="str">
        <f t="shared" si="8"/>
        <v>M-6</v>
      </c>
      <c r="S23" s="72" t="str">
        <f t="shared" si="9"/>
        <v>III</v>
      </c>
      <c r="T23" s="73" t="str">
        <f t="shared" si="10"/>
        <v>Mejorable</v>
      </c>
      <c r="U23" s="79"/>
      <c r="V23" s="23" t="str">
        <f>VLOOKUP(H23,Hoja1!A$2:G$445,6,0)</f>
        <v>CÁNCER</v>
      </c>
      <c r="W23" s="20"/>
      <c r="X23" s="20"/>
      <c r="Y23" s="20"/>
      <c r="Z23" s="17"/>
      <c r="AA23" s="22" t="str">
        <f>VLOOKUP(H23,Hoja1!A$2:G$445,7,0)</f>
        <v>N/A</v>
      </c>
      <c r="AB23" s="20" t="s">
        <v>1198</v>
      </c>
      <c r="AC23" s="77"/>
      <c r="AD23" s="14"/>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5"/>
    </row>
    <row r="24" spans="1:150" s="13" customFormat="1" ht="39" customHeight="1" thickBot="1">
      <c r="A24" s="119"/>
      <c r="B24" s="119"/>
      <c r="C24" s="82"/>
      <c r="D24" s="81"/>
      <c r="E24" s="80"/>
      <c r="F24" s="80"/>
      <c r="G24" s="23" t="str">
        <f>VLOOKUP(H24,Hoja1!A$1:G$445,2,0)</f>
        <v>CONCENTRACIÓN EN ACTIVIDADES DE ALTO DESEMPEÑO MENTAL</v>
      </c>
      <c r="H24" s="24" t="s">
        <v>72</v>
      </c>
      <c r="I24" s="23" t="str">
        <f>VLOOKUP(H24,Hoja1!A$2:G$445,3,0)</f>
        <v>ESTRÉS, CEFALEA, IRRITABILIDAD</v>
      </c>
      <c r="J24" s="18"/>
      <c r="K24" s="23" t="str">
        <f>VLOOKUP(H24,Hoja1!A$2:G$445,4,0)</f>
        <v>N/A</v>
      </c>
      <c r="L24" s="23" t="str">
        <f>VLOOKUP(H24,Hoja1!A$2:G$445,5,0)</f>
        <v>PVE PSICOSOCIAL</v>
      </c>
      <c r="M24" s="18">
        <v>2</v>
      </c>
      <c r="N24" s="19">
        <v>3</v>
      </c>
      <c r="O24" s="19">
        <v>10</v>
      </c>
      <c r="P24" s="26">
        <f t="shared" si="6"/>
        <v>6</v>
      </c>
      <c r="Q24" s="26">
        <f t="shared" si="7"/>
        <v>60</v>
      </c>
      <c r="R24" s="33" t="str">
        <f t="shared" si="8"/>
        <v>M-6</v>
      </c>
      <c r="S24" s="72" t="str">
        <f t="shared" si="9"/>
        <v>III</v>
      </c>
      <c r="T24" s="73" t="str">
        <f t="shared" si="10"/>
        <v>Mejorable</v>
      </c>
      <c r="U24" s="79"/>
      <c r="V24" s="23" t="str">
        <f>VLOOKUP(H24,Hoja1!A$2:G$445,6,0)</f>
        <v>ESTRÉS</v>
      </c>
      <c r="W24" s="20"/>
      <c r="X24" s="20"/>
      <c r="Y24" s="20"/>
      <c r="Z24" s="17"/>
      <c r="AA24" s="22" t="str">
        <f>VLOOKUP(H24,Hoja1!A$2:G$445,7,0)</f>
        <v>N/A</v>
      </c>
      <c r="AB24" s="74" t="s">
        <v>1199</v>
      </c>
      <c r="AC24" s="77"/>
      <c r="AD24" s="14"/>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5"/>
    </row>
    <row r="25" spans="1:150" s="13" customFormat="1" ht="39" customHeight="1" thickBot="1">
      <c r="A25" s="119"/>
      <c r="B25" s="119"/>
      <c r="C25" s="82"/>
      <c r="D25" s="81"/>
      <c r="E25" s="80"/>
      <c r="F25" s="80"/>
      <c r="G25" s="23" t="str">
        <f>VLOOKUP(H25,Hoja1!A$1:G$445,2,0)</f>
        <v>NATURALEZA DE LA TAREA</v>
      </c>
      <c r="H25" s="24" t="s">
        <v>76</v>
      </c>
      <c r="I25" s="23" t="str">
        <f>VLOOKUP(H25,Hoja1!A$2:G$445,3,0)</f>
        <v>ESTRÉS,  TRANSTORNOS DEL SUEÑO</v>
      </c>
      <c r="J25" s="18"/>
      <c r="K25" s="23" t="str">
        <f>VLOOKUP(H25,Hoja1!A$2:G$445,4,0)</f>
        <v>N/A</v>
      </c>
      <c r="L25" s="23" t="str">
        <f>VLOOKUP(H25,Hoja1!A$2:G$445,5,0)</f>
        <v>PVE PSICOSOCIAL</v>
      </c>
      <c r="M25" s="18">
        <v>2</v>
      </c>
      <c r="N25" s="19">
        <v>3</v>
      </c>
      <c r="O25" s="19">
        <v>10</v>
      </c>
      <c r="P25" s="26">
        <f t="shared" si="6"/>
        <v>6</v>
      </c>
      <c r="Q25" s="26">
        <f t="shared" si="7"/>
        <v>60</v>
      </c>
      <c r="R25" s="33" t="str">
        <f t="shared" si="8"/>
        <v>M-6</v>
      </c>
      <c r="S25" s="72" t="str">
        <f t="shared" si="9"/>
        <v>III</v>
      </c>
      <c r="T25" s="73" t="str">
        <f t="shared" si="10"/>
        <v>Mejorable</v>
      </c>
      <c r="U25" s="79"/>
      <c r="V25" s="23" t="str">
        <f>VLOOKUP(H25,Hoja1!A$2:G$445,6,0)</f>
        <v>ESTRÉS</v>
      </c>
      <c r="W25" s="20"/>
      <c r="X25" s="20"/>
      <c r="Y25" s="20"/>
      <c r="Z25" s="17"/>
      <c r="AA25" s="22" t="str">
        <f>VLOOKUP(H25,Hoja1!A$2:G$445,7,0)</f>
        <v>N/A</v>
      </c>
      <c r="AB25" s="75"/>
      <c r="AC25" s="77"/>
      <c r="AD25" s="14"/>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5"/>
    </row>
    <row r="26" spans="1:150" s="13" customFormat="1" ht="39" thickBot="1">
      <c r="A26" s="119"/>
      <c r="B26" s="119"/>
      <c r="C26" s="82"/>
      <c r="D26" s="81"/>
      <c r="E26" s="80"/>
      <c r="F26" s="80"/>
      <c r="G26" s="23" t="str">
        <f>VLOOKUP(H26,Hoja1!A$1:G$445,2,0)</f>
        <v>Higiene Muscular</v>
      </c>
      <c r="H26" s="24" t="s">
        <v>483</v>
      </c>
      <c r="I26" s="23" t="str">
        <f>VLOOKUP(H26,Hoja1!A$2:G$445,3,0)</f>
        <v>Lesiones Musculoesqueléticas</v>
      </c>
      <c r="J26" s="18"/>
      <c r="K26" s="23" t="str">
        <f>VLOOKUP(H26,Hoja1!A$2:G$445,4,0)</f>
        <v>N/A</v>
      </c>
      <c r="L26" s="23" t="str">
        <f>VLOOKUP(H26,Hoja1!A$2:G$445,5,0)</f>
        <v>N/A</v>
      </c>
      <c r="M26" s="18">
        <v>2</v>
      </c>
      <c r="N26" s="19">
        <v>2</v>
      </c>
      <c r="O26" s="19">
        <v>10</v>
      </c>
      <c r="P26" s="26">
        <f t="shared" si="6"/>
        <v>4</v>
      </c>
      <c r="Q26" s="26">
        <f t="shared" si="7"/>
        <v>40</v>
      </c>
      <c r="R26" s="33" t="str">
        <f t="shared" si="8"/>
        <v>B-4</v>
      </c>
      <c r="S26" s="72" t="str">
        <f t="shared" si="9"/>
        <v>III</v>
      </c>
      <c r="T26" s="73" t="str">
        <f t="shared" si="10"/>
        <v>Mejorable</v>
      </c>
      <c r="U26" s="79"/>
      <c r="V26" s="23" t="str">
        <f>VLOOKUP(H26,Hoja1!A$2:G$445,6,0)</f>
        <v xml:space="preserve">Enfermedades Osteomusculares
</v>
      </c>
      <c r="W26" s="20"/>
      <c r="X26" s="20"/>
      <c r="Y26" s="20"/>
      <c r="Z26" s="17"/>
      <c r="AA26" s="22" t="str">
        <f>VLOOKUP(H26,Hoja1!A$2:G$445,7,0)</f>
        <v>Prevención en lesiones osteomusculares, líderes de pausas activas</v>
      </c>
      <c r="AB26" s="20" t="s">
        <v>1200</v>
      </c>
      <c r="AC26" s="77"/>
      <c r="AD26" s="14"/>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5"/>
    </row>
    <row r="27" spans="1:150" s="13" customFormat="1" ht="51.75" thickBot="1">
      <c r="A27" s="119"/>
      <c r="B27" s="119"/>
      <c r="C27" s="82"/>
      <c r="D27" s="81"/>
      <c r="E27" s="80"/>
      <c r="F27" s="80"/>
      <c r="G27" s="23" t="str">
        <f>VLOOKUP(H27,Hoja1!A$1:G$445,2,0)</f>
        <v>Atropellamiento, Envestir</v>
      </c>
      <c r="H27" s="24" t="s">
        <v>1187</v>
      </c>
      <c r="I27" s="23" t="str">
        <f>VLOOKUP(H27,Hoja1!A$2:G$445,3,0)</f>
        <v>Lesiones, pérdidas materiales, muerte</v>
      </c>
      <c r="J27" s="18"/>
      <c r="K27" s="23" t="str">
        <f>VLOOKUP(H27,Hoja1!A$2:G$445,4,0)</f>
        <v>Inspecciones planeadas e inspecciones no planeadas, procedimientos de programas de seguridad y salud en el trabajo</v>
      </c>
      <c r="L27" s="23" t="str">
        <f>VLOOKUP(H27,Hoja1!A$2:G$445,5,0)</f>
        <v>Programa de seguridad vial, señalización</v>
      </c>
      <c r="M27" s="18">
        <v>2</v>
      </c>
      <c r="N27" s="19">
        <v>4</v>
      </c>
      <c r="O27" s="19">
        <v>60</v>
      </c>
      <c r="P27" s="26">
        <f t="shared" si="6"/>
        <v>8</v>
      </c>
      <c r="Q27" s="26">
        <f t="shared" si="7"/>
        <v>480</v>
      </c>
      <c r="R27" s="33" t="str">
        <f t="shared" si="8"/>
        <v>M-8</v>
      </c>
      <c r="S27" s="72" t="str">
        <f t="shared" si="9"/>
        <v>II</v>
      </c>
      <c r="T27" s="73" t="str">
        <f t="shared" si="10"/>
        <v>No Aceptable o Aceptable Con Control Especifico</v>
      </c>
      <c r="U27" s="79"/>
      <c r="V27" s="23" t="str">
        <f>VLOOKUP(H27,Hoja1!A$2:G$445,6,0)</f>
        <v>Muerte</v>
      </c>
      <c r="W27" s="20"/>
      <c r="X27" s="20"/>
      <c r="Y27" s="20"/>
      <c r="Z27" s="17"/>
      <c r="AA27" s="22" t="str">
        <f>VLOOKUP(H27,Hoja1!A$2:G$445,7,0)</f>
        <v>Seguridad vial y manejo defensivo, aseguramiento de áreas de trabajo</v>
      </c>
      <c r="AB27" s="20" t="s">
        <v>1201</v>
      </c>
      <c r="AC27" s="77"/>
      <c r="AD27" s="14"/>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5"/>
    </row>
    <row r="28" spans="1:150" s="13" customFormat="1" ht="41.25" thickBot="1">
      <c r="A28" s="119"/>
      <c r="B28" s="119"/>
      <c r="C28" s="82"/>
      <c r="D28" s="81"/>
      <c r="E28" s="80"/>
      <c r="F28" s="80"/>
      <c r="G28" s="23" t="str">
        <f>VLOOKUP(H28,Hoja1!A$1:G$445,2,0)</f>
        <v>Superficies de trabajo irregulares o deslizantes</v>
      </c>
      <c r="H28" s="24" t="s">
        <v>597</v>
      </c>
      <c r="I28" s="23" t="str">
        <f>VLOOKUP(H28,Hoja1!A$2:G$445,3,0)</f>
        <v>Caidas del mismo nivel, fracturas, golpe con objetos, caídas de objetos, obstrucción de rutas de evacuación</v>
      </c>
      <c r="J28" s="18"/>
      <c r="K28" s="23" t="str">
        <f>VLOOKUP(H28,Hoja1!A$2:G$445,4,0)</f>
        <v>N/A</v>
      </c>
      <c r="L28" s="23" t="str">
        <f>VLOOKUP(H28,Hoja1!A$2:G$445,5,0)</f>
        <v>N/A</v>
      </c>
      <c r="M28" s="18">
        <v>2</v>
      </c>
      <c r="N28" s="19">
        <v>3</v>
      </c>
      <c r="O28" s="19">
        <v>25</v>
      </c>
      <c r="P28" s="26">
        <f t="shared" si="6"/>
        <v>6</v>
      </c>
      <c r="Q28" s="26">
        <f t="shared" si="7"/>
        <v>150</v>
      </c>
      <c r="R28" s="33" t="str">
        <f t="shared" si="8"/>
        <v>M-6</v>
      </c>
      <c r="S28" s="72" t="str">
        <f t="shared" si="9"/>
        <v>II</v>
      </c>
      <c r="T28" s="73" t="str">
        <f t="shared" si="10"/>
        <v>No Aceptable o Aceptable Con Control Especifico</v>
      </c>
      <c r="U28" s="79"/>
      <c r="V28" s="23" t="str">
        <f>VLOOKUP(H28,Hoja1!A$2:G$445,6,0)</f>
        <v>Caídas de distinto nivel</v>
      </c>
      <c r="W28" s="20"/>
      <c r="X28" s="20"/>
      <c r="Y28" s="20"/>
      <c r="Z28" s="17"/>
      <c r="AA28" s="22" t="str">
        <f>VLOOKUP(H28,Hoja1!A$2:G$445,7,0)</f>
        <v>Pautas Básicas en orden y aseo en el lugar de trabajo, actos y condiciones inseguras</v>
      </c>
      <c r="AB28" s="20" t="s">
        <v>1202</v>
      </c>
      <c r="AC28" s="77"/>
      <c r="AD28" s="14"/>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5"/>
    </row>
    <row r="29" spans="1:150" s="13" customFormat="1" ht="64.5" thickBot="1">
      <c r="A29" s="119"/>
      <c r="B29" s="119"/>
      <c r="C29" s="82"/>
      <c r="D29" s="81"/>
      <c r="E29" s="80"/>
      <c r="F29" s="80"/>
      <c r="G29" s="23" t="str">
        <f>VLOOKUP(H29,Hoja1!A$1:G$445,2,0)</f>
        <v>Atraco, golpiza, atentados y secuestrados</v>
      </c>
      <c r="H29" s="24" t="s">
        <v>57</v>
      </c>
      <c r="I29" s="23" t="str">
        <f>VLOOKUP(H29,Hoja1!A$2:G$445,3,0)</f>
        <v>Estrés, golpes, Secuestros</v>
      </c>
      <c r="J29" s="18"/>
      <c r="K29" s="23" t="str">
        <f>VLOOKUP(H29,Hoja1!A$2:G$445,4,0)</f>
        <v>Inspecciones planeadas e inspecciones no planeadas, procedimientos de programas de seguridad y salud en el trabajo</v>
      </c>
      <c r="L29" s="23" t="str">
        <f>VLOOKUP(H29,Hoja1!A$2:G$445,5,0)</f>
        <v xml:space="preserve">Uniformes Corporativos, Caquetas corporativas, Carnetización
</v>
      </c>
      <c r="M29" s="18">
        <v>2</v>
      </c>
      <c r="N29" s="19">
        <v>4</v>
      </c>
      <c r="O29" s="19">
        <v>60</v>
      </c>
      <c r="P29" s="26">
        <f t="shared" si="6"/>
        <v>8</v>
      </c>
      <c r="Q29" s="26">
        <f t="shared" si="7"/>
        <v>480</v>
      </c>
      <c r="R29" s="33" t="str">
        <f t="shared" si="8"/>
        <v>M-8</v>
      </c>
      <c r="S29" s="72" t="str">
        <f t="shared" si="9"/>
        <v>II</v>
      </c>
      <c r="T29" s="73" t="str">
        <f t="shared" si="10"/>
        <v>No Aceptable o Aceptable Con Control Especifico</v>
      </c>
      <c r="U29" s="79"/>
      <c r="V29" s="23" t="str">
        <f>VLOOKUP(H29,Hoja1!A$2:G$445,6,0)</f>
        <v>Secuestros</v>
      </c>
      <c r="W29" s="20"/>
      <c r="X29" s="20"/>
      <c r="Y29" s="20"/>
      <c r="Z29" s="17"/>
      <c r="AA29" s="22" t="str">
        <f>VLOOKUP(H29,Hoja1!A$2:G$445,7,0)</f>
        <v>N/A</v>
      </c>
      <c r="AB29" s="20" t="s">
        <v>1203</v>
      </c>
      <c r="AC29" s="77"/>
      <c r="AD29" s="14"/>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5"/>
    </row>
    <row r="30" spans="1:150" s="13" customFormat="1" ht="51.75" thickBot="1">
      <c r="A30" s="119"/>
      <c r="B30" s="119"/>
      <c r="C30" s="82"/>
      <c r="D30" s="81"/>
      <c r="E30" s="80"/>
      <c r="F30" s="80"/>
      <c r="G30" s="23" t="str">
        <f>VLOOKUP(H30,Hoja1!A$1:G$445,2,0)</f>
        <v>SISMOS, INCENDIOS, INUNDACIONES, TERREMOTOS, VENDAVALES, DERRUMBE</v>
      </c>
      <c r="H30" s="24" t="s">
        <v>62</v>
      </c>
      <c r="I30" s="23" t="str">
        <f>VLOOKUP(H30,Hoja1!A$2:G$445,3,0)</f>
        <v>SISMOS, INCENDIOS, INUNDACIONES, TERREMOTOS, VENDAVALES</v>
      </c>
      <c r="J30" s="18"/>
      <c r="K30" s="23" t="str">
        <f>VLOOKUP(H30,Hoja1!A$2:G$445,4,0)</f>
        <v>Inspecciones planeadas e inspecciones no planeadas, procedimientos de programas de seguridad y salud en el trabajo</v>
      </c>
      <c r="L30" s="23" t="str">
        <f>VLOOKUP(H30,Hoja1!A$2:G$445,5,0)</f>
        <v>BRIGADAS DE EMERGENCIAS</v>
      </c>
      <c r="M30" s="18">
        <v>2</v>
      </c>
      <c r="N30" s="19">
        <v>1</v>
      </c>
      <c r="O30" s="19">
        <v>100</v>
      </c>
      <c r="P30" s="26">
        <f t="shared" si="6"/>
        <v>2</v>
      </c>
      <c r="Q30" s="26">
        <f t="shared" si="7"/>
        <v>200</v>
      </c>
      <c r="R30" s="33" t="str">
        <f t="shared" si="8"/>
        <v>B-2</v>
      </c>
      <c r="S30" s="72" t="str">
        <f t="shared" si="9"/>
        <v>II</v>
      </c>
      <c r="T30" s="73" t="str">
        <f t="shared" si="10"/>
        <v>No Aceptable o Aceptable Con Control Especifico</v>
      </c>
      <c r="U30" s="75"/>
      <c r="V30" s="23" t="str">
        <f>VLOOKUP(H30,Hoja1!A$2:G$445,6,0)</f>
        <v>MUERTE</v>
      </c>
      <c r="W30" s="20"/>
      <c r="X30" s="20"/>
      <c r="Y30" s="20"/>
      <c r="Z30" s="17" t="s">
        <v>1204</v>
      </c>
      <c r="AA30" s="22" t="str">
        <f>VLOOKUP(H30,Hoja1!A$2:G$445,7,0)</f>
        <v>ENTRENAMIENTO DE LA BRIGADA; DIVULGACIÓN DE PLAN DE EMERGENCIA</v>
      </c>
      <c r="AB30" s="20" t="s">
        <v>1211</v>
      </c>
      <c r="AC30" s="78"/>
      <c r="AD30" s="14"/>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5"/>
    </row>
    <row r="31" spans="1:150" s="13" customFormat="1" ht="51.75" thickBot="1">
      <c r="A31" s="119"/>
      <c r="B31" s="119"/>
      <c r="C31" s="84" t="s">
        <v>1214</v>
      </c>
      <c r="D31" s="83" t="s">
        <v>1215</v>
      </c>
      <c r="E31" s="93" t="s">
        <v>1049</v>
      </c>
      <c r="F31" s="93" t="s">
        <v>1195</v>
      </c>
      <c r="G31" s="65" t="str">
        <f>VLOOKUP(H31,Hoja1!A$1:G$445,2,0)</f>
        <v>Bacteria</v>
      </c>
      <c r="H31" s="46" t="s">
        <v>108</v>
      </c>
      <c r="I31" s="65" t="str">
        <f>VLOOKUP(H31,Hoja1!A$2:G$445,3,0)</f>
        <v>Infecciones producidas por Bacterianas</v>
      </c>
      <c r="J31" s="55"/>
      <c r="K31" s="65" t="str">
        <f>VLOOKUP(H31,Hoja1!A$2:G$445,4,0)</f>
        <v>Inspecciones planeadas e inspecciones no planeadas, procedimientos de programas de seguridad y salud en el trabajo</v>
      </c>
      <c r="L31" s="65" t="str">
        <f>VLOOKUP(H31,Hoja1!A$2:G$445,5,0)</f>
        <v>Programa de vacunación, bota pantalon, overol, guantes, tapabocas, mascarillas con filtos</v>
      </c>
      <c r="M31" s="62">
        <v>2</v>
      </c>
      <c r="N31" s="48">
        <v>2</v>
      </c>
      <c r="O31" s="48">
        <v>10</v>
      </c>
      <c r="P31" s="48">
        <f t="shared" si="6"/>
        <v>4</v>
      </c>
      <c r="Q31" s="48">
        <f t="shared" si="7"/>
        <v>40</v>
      </c>
      <c r="R31" s="57" t="str">
        <f t="shared" si="8"/>
        <v>B-4</v>
      </c>
      <c r="S31" s="58" t="str">
        <f t="shared" si="9"/>
        <v>III</v>
      </c>
      <c r="T31" s="59" t="str">
        <f t="shared" si="10"/>
        <v>Mejorable</v>
      </c>
      <c r="U31" s="85">
        <v>1</v>
      </c>
      <c r="V31" s="65" t="str">
        <f>VLOOKUP(H31,Hoja1!A$2:G$445,6,0)</f>
        <v xml:space="preserve">Enfermedades Infectocontagiosas
</v>
      </c>
      <c r="W31" s="60"/>
      <c r="X31" s="60"/>
      <c r="Y31" s="60"/>
      <c r="Z31" s="61"/>
      <c r="AA31" s="53" t="str">
        <f>VLOOKUP(H31,Hoja1!A$2:G$445,7,0)</f>
        <v xml:space="preserve">Riesgo Biológico, Autocuidado y/o Uso y manejo adecuado de E.P.P.
</v>
      </c>
      <c r="AB31" s="94" t="s">
        <v>1216</v>
      </c>
      <c r="AC31" s="95" t="s">
        <v>1197</v>
      </c>
      <c r="AD31" s="14"/>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5"/>
    </row>
    <row r="32" spans="1:150" s="13" customFormat="1" ht="26.25" thickBot="1">
      <c r="A32" s="119"/>
      <c r="B32" s="119"/>
      <c r="C32" s="84"/>
      <c r="D32" s="83"/>
      <c r="E32" s="93"/>
      <c r="F32" s="93"/>
      <c r="G32" s="65" t="str">
        <f>VLOOKUP(H32,Hoja1!A$1:G$445,2,0)</f>
        <v>Bacterias</v>
      </c>
      <c r="H32" s="46" t="s">
        <v>113</v>
      </c>
      <c r="I32" s="65" t="str">
        <f>VLOOKUP(H32,Hoja1!A$2:G$445,3,0)</f>
        <v>Infecciones Bacterianas</v>
      </c>
      <c r="J32" s="55"/>
      <c r="K32" s="65" t="str">
        <f>VLOOKUP(H32,Hoja1!A$2:G$445,4,0)</f>
        <v>N/A</v>
      </c>
      <c r="L32" s="65" t="str">
        <f>VLOOKUP(H32,Hoja1!A$2:G$445,5,0)</f>
        <v>Vacunación</v>
      </c>
      <c r="M32" s="55">
        <v>2</v>
      </c>
      <c r="N32" s="56">
        <v>3</v>
      </c>
      <c r="O32" s="56">
        <v>10</v>
      </c>
      <c r="P32" s="48">
        <f t="shared" si="6"/>
        <v>6</v>
      </c>
      <c r="Q32" s="48">
        <f t="shared" si="7"/>
        <v>60</v>
      </c>
      <c r="R32" s="57" t="str">
        <f t="shared" si="8"/>
        <v>M-6</v>
      </c>
      <c r="S32" s="58" t="str">
        <f t="shared" si="9"/>
        <v>III</v>
      </c>
      <c r="T32" s="59" t="str">
        <f t="shared" si="10"/>
        <v>Mejorable</v>
      </c>
      <c r="U32" s="86"/>
      <c r="V32" s="65" t="str">
        <f>VLOOKUP(H32,Hoja1!A$2:G$445,6,0)</f>
        <v xml:space="preserve">Enfermedades Infectocontagiosas
</v>
      </c>
      <c r="W32" s="60"/>
      <c r="X32" s="60"/>
      <c r="Y32" s="60"/>
      <c r="Z32" s="61"/>
      <c r="AA32" s="53" t="str">
        <f>VLOOKUP(H32,Hoja1!A$2:G$445,7,0)</f>
        <v>Autocuidado</v>
      </c>
      <c r="AB32" s="86"/>
      <c r="AC32" s="89"/>
      <c r="AD32" s="14"/>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5"/>
    </row>
    <row r="33" spans="1:150" s="13" customFormat="1" ht="51.75" thickBot="1">
      <c r="A33" s="119"/>
      <c r="B33" s="119"/>
      <c r="C33" s="84"/>
      <c r="D33" s="83"/>
      <c r="E33" s="93"/>
      <c r="F33" s="93"/>
      <c r="G33" s="65" t="str">
        <f>VLOOKUP(H33,Hoja1!A$1:G$445,2,0)</f>
        <v>Virus</v>
      </c>
      <c r="H33" s="46" t="s">
        <v>120</v>
      </c>
      <c r="I33" s="65" t="str">
        <f>VLOOKUP(H33,Hoja1!A$2:G$445,3,0)</f>
        <v>Infecciones Virales</v>
      </c>
      <c r="J33" s="55"/>
      <c r="K33" s="65" t="str">
        <f>VLOOKUP(H33,Hoja1!A$2:G$445,4,0)</f>
        <v>Inspecciones planeadas e inspecciones no planeadas, procedimientos de programas de seguridad y salud en el trabajo</v>
      </c>
      <c r="L33" s="65" t="str">
        <f>VLOOKUP(H33,Hoja1!A$2:G$445,5,0)</f>
        <v>Programa de vacunación, bota pantalon, overol, guantes, tapabocas, mascarillas con filtos</v>
      </c>
      <c r="M33" s="55">
        <v>2</v>
      </c>
      <c r="N33" s="56">
        <v>2</v>
      </c>
      <c r="O33" s="56">
        <v>10</v>
      </c>
      <c r="P33" s="48">
        <f t="shared" si="6"/>
        <v>4</v>
      </c>
      <c r="Q33" s="48">
        <f t="shared" si="7"/>
        <v>40</v>
      </c>
      <c r="R33" s="57" t="str">
        <f t="shared" si="8"/>
        <v>B-4</v>
      </c>
      <c r="S33" s="58" t="str">
        <f t="shared" si="9"/>
        <v>III</v>
      </c>
      <c r="T33" s="59" t="str">
        <f t="shared" si="10"/>
        <v>Mejorable</v>
      </c>
      <c r="U33" s="86"/>
      <c r="V33" s="65" t="str">
        <f>VLOOKUP(H33,Hoja1!A$2:G$445,6,0)</f>
        <v xml:space="preserve">Enfermedades Infectocontagiosas
</v>
      </c>
      <c r="W33" s="60"/>
      <c r="X33" s="60"/>
      <c r="Y33" s="60"/>
      <c r="Z33" s="61"/>
      <c r="AA33" s="53" t="str">
        <f>VLOOKUP(H33,Hoja1!A$2:G$445,7,0)</f>
        <v xml:space="preserve">Riesgo Biológico, Autocuidado y/o Uso y manejo adecuado de E.P.P.
</v>
      </c>
      <c r="AB33" s="86"/>
      <c r="AC33" s="89"/>
      <c r="AD33" s="14"/>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5"/>
    </row>
    <row r="34" spans="1:150" s="13" customFormat="1" ht="26.25" thickBot="1">
      <c r="A34" s="119"/>
      <c r="B34" s="119"/>
      <c r="C34" s="84"/>
      <c r="D34" s="83"/>
      <c r="E34" s="93"/>
      <c r="F34" s="93"/>
      <c r="G34" s="65" t="str">
        <f>VLOOKUP(H34,Hoja1!A$1:G$445,2,0)</f>
        <v>Virus</v>
      </c>
      <c r="H34" s="46" t="s">
        <v>122</v>
      </c>
      <c r="I34" s="65" t="str">
        <f>VLOOKUP(H34,Hoja1!A$2:G$445,3,0)</f>
        <v>Infecciones Virales</v>
      </c>
      <c r="J34" s="55"/>
      <c r="K34" s="65" t="str">
        <f>VLOOKUP(H34,Hoja1!A$2:G$445,4,0)</f>
        <v>N/A</v>
      </c>
      <c r="L34" s="65" t="str">
        <f>VLOOKUP(H34,Hoja1!A$2:G$445,5,0)</f>
        <v>Vacunación</v>
      </c>
      <c r="M34" s="55">
        <v>2</v>
      </c>
      <c r="N34" s="56">
        <v>3</v>
      </c>
      <c r="O34" s="56">
        <v>10</v>
      </c>
      <c r="P34" s="48">
        <f t="shared" si="6"/>
        <v>6</v>
      </c>
      <c r="Q34" s="48">
        <f t="shared" si="7"/>
        <v>60</v>
      </c>
      <c r="R34" s="57" t="str">
        <f t="shared" si="8"/>
        <v>M-6</v>
      </c>
      <c r="S34" s="58" t="str">
        <f t="shared" si="9"/>
        <v>III</v>
      </c>
      <c r="T34" s="59" t="str">
        <f t="shared" si="10"/>
        <v>Mejorable</v>
      </c>
      <c r="U34" s="86"/>
      <c r="V34" s="65" t="str">
        <f>VLOOKUP(H34,Hoja1!A$2:G$445,6,0)</f>
        <v xml:space="preserve">Enfermedades Infectocontagiosas
</v>
      </c>
      <c r="W34" s="60"/>
      <c r="X34" s="60"/>
      <c r="Y34" s="60"/>
      <c r="Z34" s="61"/>
      <c r="AA34" s="53" t="str">
        <f>VLOOKUP(H34,Hoja1!A$2:G$445,7,0)</f>
        <v>Autocuidado</v>
      </c>
      <c r="AB34" s="87"/>
      <c r="AC34" s="89"/>
      <c r="AD34" s="14"/>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5"/>
    </row>
    <row r="35" spans="1:150" s="13" customFormat="1" ht="51.75" thickBot="1">
      <c r="A35" s="119"/>
      <c r="B35" s="119"/>
      <c r="C35" s="84"/>
      <c r="D35" s="83"/>
      <c r="E35" s="93"/>
      <c r="F35" s="93"/>
      <c r="G35" s="65" t="str">
        <f>VLOOKUP(H35,Hoja1!A$1:G$445,2,0)</f>
        <v>INFRAROJA, ULTRAVIOLETA, VISIBLE, RADIOFRECUENCIA, MICROONDAS, LASER</v>
      </c>
      <c r="H35" s="46" t="s">
        <v>67</v>
      </c>
      <c r="I35" s="65" t="str">
        <f>VLOOKUP(H35,Hoja1!A$2:G$445,3,0)</f>
        <v>CÁNCER, LESIONES DÉRMICAS Y OCULARES</v>
      </c>
      <c r="J35" s="55"/>
      <c r="K35" s="65" t="str">
        <f>VLOOKUP(H35,Hoja1!A$2:G$445,4,0)</f>
        <v>Inspecciones planeadas e inspecciones no planeadas, procedimientos de programas de seguridad y salud en el trabajo</v>
      </c>
      <c r="L35" s="65" t="str">
        <f>VLOOKUP(H35,Hoja1!A$2:G$445,5,0)</f>
        <v>PROGRAMA BLOQUEADOR SOLAR</v>
      </c>
      <c r="M35" s="55">
        <v>2</v>
      </c>
      <c r="N35" s="56">
        <v>2</v>
      </c>
      <c r="O35" s="56">
        <v>10</v>
      </c>
      <c r="P35" s="48">
        <f t="shared" si="6"/>
        <v>4</v>
      </c>
      <c r="Q35" s="48">
        <f t="shared" si="7"/>
        <v>40</v>
      </c>
      <c r="R35" s="57" t="str">
        <f t="shared" si="8"/>
        <v>B-4</v>
      </c>
      <c r="S35" s="58" t="str">
        <f t="shared" si="9"/>
        <v>III</v>
      </c>
      <c r="T35" s="59" t="str">
        <f t="shared" si="10"/>
        <v>Mejorable</v>
      </c>
      <c r="U35" s="86"/>
      <c r="V35" s="65" t="str">
        <f>VLOOKUP(H35,Hoja1!A$2:G$445,6,0)</f>
        <v>CÁNCER</v>
      </c>
      <c r="W35" s="60"/>
      <c r="X35" s="60"/>
      <c r="Y35" s="60"/>
      <c r="Z35" s="61"/>
      <c r="AA35" s="53" t="str">
        <f>VLOOKUP(H35,Hoja1!A$2:G$445,7,0)</f>
        <v>N/A</v>
      </c>
      <c r="AB35" s="55" t="s">
        <v>1198</v>
      </c>
      <c r="AC35" s="89"/>
      <c r="AD35" s="14"/>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5"/>
    </row>
    <row r="36" spans="1:150" s="13" customFormat="1" ht="43.5" customHeight="1" thickBot="1">
      <c r="A36" s="119"/>
      <c r="B36" s="119"/>
      <c r="C36" s="84"/>
      <c r="D36" s="83"/>
      <c r="E36" s="93"/>
      <c r="F36" s="93"/>
      <c r="G36" s="65" t="str">
        <f>VLOOKUP(H36,Hoja1!A$1:G$445,2,0)</f>
        <v>CONCENTRACIÓN EN ACTIVIDADES DE ALTO DESEMPEÑO MENTAL</v>
      </c>
      <c r="H36" s="46" t="s">
        <v>72</v>
      </c>
      <c r="I36" s="65" t="str">
        <f>VLOOKUP(H36,Hoja1!A$2:G$445,3,0)</f>
        <v>ESTRÉS, CEFALEA, IRRITABILIDAD</v>
      </c>
      <c r="J36" s="55"/>
      <c r="K36" s="65" t="str">
        <f>VLOOKUP(H36,Hoja1!A$2:G$445,4,0)</f>
        <v>N/A</v>
      </c>
      <c r="L36" s="65" t="str">
        <f>VLOOKUP(H36,Hoja1!A$2:G$445,5,0)</f>
        <v>PVE PSICOSOCIAL</v>
      </c>
      <c r="M36" s="55">
        <v>2</v>
      </c>
      <c r="N36" s="56">
        <v>3</v>
      </c>
      <c r="O36" s="56">
        <v>10</v>
      </c>
      <c r="P36" s="48">
        <f t="shared" si="6"/>
        <v>6</v>
      </c>
      <c r="Q36" s="48">
        <f t="shared" si="7"/>
        <v>60</v>
      </c>
      <c r="R36" s="57" t="str">
        <f t="shared" si="8"/>
        <v>M-6</v>
      </c>
      <c r="S36" s="58" t="str">
        <f t="shared" si="9"/>
        <v>III</v>
      </c>
      <c r="T36" s="59" t="str">
        <f t="shared" si="10"/>
        <v>Mejorable</v>
      </c>
      <c r="U36" s="86"/>
      <c r="V36" s="65" t="str">
        <f>VLOOKUP(H36,Hoja1!A$2:G$445,6,0)</f>
        <v>ESTRÉS</v>
      </c>
      <c r="W36" s="60"/>
      <c r="X36" s="60"/>
      <c r="Y36" s="60"/>
      <c r="Z36" s="61"/>
      <c r="AA36" s="53" t="str">
        <f>VLOOKUP(H36,Hoja1!A$2:G$445,7,0)</f>
        <v>N/A</v>
      </c>
      <c r="AB36" s="85" t="s">
        <v>1199</v>
      </c>
      <c r="AC36" s="89"/>
      <c r="AD36" s="14"/>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c r="EM36" s="12"/>
      <c r="EN36" s="12"/>
      <c r="EO36" s="12"/>
      <c r="EP36" s="12"/>
      <c r="EQ36" s="12"/>
      <c r="ER36" s="12"/>
      <c r="ES36" s="12"/>
      <c r="ET36" s="15"/>
    </row>
    <row r="37" spans="1:150" s="13" customFormat="1" ht="43.5" customHeight="1" thickBot="1">
      <c r="A37" s="119"/>
      <c r="B37" s="119"/>
      <c r="C37" s="84"/>
      <c r="D37" s="83"/>
      <c r="E37" s="93"/>
      <c r="F37" s="93"/>
      <c r="G37" s="65" t="str">
        <f>VLOOKUP(H37,Hoja1!A$1:G$445,2,0)</f>
        <v>NATURALEZA DE LA TAREA</v>
      </c>
      <c r="H37" s="46" t="s">
        <v>76</v>
      </c>
      <c r="I37" s="65" t="str">
        <f>VLOOKUP(H37,Hoja1!A$2:G$445,3,0)</f>
        <v>ESTRÉS,  TRANSTORNOS DEL SUEÑO</v>
      </c>
      <c r="J37" s="55"/>
      <c r="K37" s="65" t="str">
        <f>VLOOKUP(H37,Hoja1!A$2:G$445,4,0)</f>
        <v>N/A</v>
      </c>
      <c r="L37" s="65" t="str">
        <f>VLOOKUP(H37,Hoja1!A$2:G$445,5,0)</f>
        <v>PVE PSICOSOCIAL</v>
      </c>
      <c r="M37" s="55">
        <v>2</v>
      </c>
      <c r="N37" s="56">
        <v>3</v>
      </c>
      <c r="O37" s="56">
        <v>10</v>
      </c>
      <c r="P37" s="48">
        <f t="shared" si="6"/>
        <v>6</v>
      </c>
      <c r="Q37" s="48">
        <f t="shared" si="7"/>
        <v>60</v>
      </c>
      <c r="R37" s="57" t="str">
        <f t="shared" si="8"/>
        <v>M-6</v>
      </c>
      <c r="S37" s="58" t="str">
        <f t="shared" si="9"/>
        <v>III</v>
      </c>
      <c r="T37" s="59" t="str">
        <f t="shared" si="10"/>
        <v>Mejorable</v>
      </c>
      <c r="U37" s="86"/>
      <c r="V37" s="65" t="str">
        <f>VLOOKUP(H37,Hoja1!A$2:G$445,6,0)</f>
        <v>ESTRÉS</v>
      </c>
      <c r="W37" s="60"/>
      <c r="X37" s="60"/>
      <c r="Y37" s="60"/>
      <c r="Z37" s="61"/>
      <c r="AA37" s="53" t="str">
        <f>VLOOKUP(H37,Hoja1!A$2:G$445,7,0)</f>
        <v>N/A</v>
      </c>
      <c r="AB37" s="87"/>
      <c r="AC37" s="89"/>
      <c r="AD37" s="14"/>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c r="EL37" s="12"/>
      <c r="EM37" s="12"/>
      <c r="EN37" s="12"/>
      <c r="EO37" s="12"/>
      <c r="EP37" s="12"/>
      <c r="EQ37" s="12"/>
      <c r="ER37" s="12"/>
      <c r="ES37" s="12"/>
      <c r="ET37" s="15"/>
    </row>
    <row r="38" spans="1:150" s="13" customFormat="1" ht="90" thickBot="1">
      <c r="A38" s="119"/>
      <c r="B38" s="119"/>
      <c r="C38" s="84"/>
      <c r="D38" s="83"/>
      <c r="E38" s="93"/>
      <c r="F38" s="93"/>
      <c r="G38" s="65" t="str">
        <f>VLOOKUP(H38,Hoja1!A$1:G$445,2,0)</f>
        <v>Forzadas, Prolongadas</v>
      </c>
      <c r="H38" s="46" t="s">
        <v>40</v>
      </c>
      <c r="I38" s="65" t="str">
        <f>VLOOKUP(H38,Hoja1!A$2:G$445,3,0)</f>
        <v xml:space="preserve">Lesiones osteomusculares, lesiones osteoarticulares
</v>
      </c>
      <c r="J38" s="55"/>
      <c r="K38" s="65" t="str">
        <f>VLOOKUP(H38,Hoja1!A$2:G$445,4,0)</f>
        <v>Inspecciones planeadas e inspecciones no planeadas, procedimientos de programas de seguridad y salud en el trabajo</v>
      </c>
      <c r="L38" s="65" t="str">
        <f>VLOOKUP(H38,Hoja1!A$2:G$445,5,0)</f>
        <v>PVE Biomecánico, programa pausas activas, exámenes periódicos, recomendaciones, control de posturas</v>
      </c>
      <c r="M38" s="55">
        <v>2</v>
      </c>
      <c r="N38" s="56">
        <v>3</v>
      </c>
      <c r="O38" s="56">
        <v>25</v>
      </c>
      <c r="P38" s="48">
        <f t="shared" si="6"/>
        <v>6</v>
      </c>
      <c r="Q38" s="48">
        <f t="shared" si="7"/>
        <v>150</v>
      </c>
      <c r="R38" s="57" t="str">
        <f t="shared" si="8"/>
        <v>M-6</v>
      </c>
      <c r="S38" s="58" t="str">
        <f t="shared" si="9"/>
        <v>II</v>
      </c>
      <c r="T38" s="59" t="str">
        <f t="shared" si="10"/>
        <v>No Aceptable o Aceptable Con Control Especifico</v>
      </c>
      <c r="U38" s="86"/>
      <c r="V38" s="65" t="str">
        <f>VLOOKUP(H38,Hoja1!A$2:G$445,6,0)</f>
        <v>Enfermedades Osteomusculares</v>
      </c>
      <c r="W38" s="60"/>
      <c r="X38" s="60"/>
      <c r="Y38" s="60"/>
      <c r="Z38" s="61"/>
      <c r="AA38" s="53" t="str">
        <f>VLOOKUP(H38,Hoja1!A$2:G$445,7,0)</f>
        <v>Prevención en lesiones osteomusculares, líderes de pausas activas</v>
      </c>
      <c r="AB38" s="55" t="s">
        <v>1218</v>
      </c>
      <c r="AC38" s="89"/>
      <c r="AD38" s="14"/>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5"/>
    </row>
    <row r="39" spans="1:150" s="13" customFormat="1" ht="51.75" thickBot="1">
      <c r="A39" s="119"/>
      <c r="B39" s="119"/>
      <c r="C39" s="84"/>
      <c r="D39" s="83"/>
      <c r="E39" s="93"/>
      <c r="F39" s="93"/>
      <c r="G39" s="65" t="str">
        <f>VLOOKUP(H39,Hoja1!A$1:G$445,2,0)</f>
        <v>Higiene Muscular</v>
      </c>
      <c r="H39" s="46" t="s">
        <v>483</v>
      </c>
      <c r="I39" s="65" t="str">
        <f>VLOOKUP(H39,Hoja1!A$2:G$445,3,0)</f>
        <v>Lesiones Musculoesqueléticas</v>
      </c>
      <c r="J39" s="55"/>
      <c r="K39" s="65" t="str">
        <f>VLOOKUP(H39,Hoja1!A$2:G$445,4,0)</f>
        <v>N/A</v>
      </c>
      <c r="L39" s="65" t="str">
        <f>VLOOKUP(H39,Hoja1!A$2:G$445,5,0)</f>
        <v>N/A</v>
      </c>
      <c r="M39" s="55">
        <v>2</v>
      </c>
      <c r="N39" s="56">
        <v>3</v>
      </c>
      <c r="O39" s="56">
        <v>10</v>
      </c>
      <c r="P39" s="48">
        <f t="shared" si="6"/>
        <v>6</v>
      </c>
      <c r="Q39" s="48">
        <f t="shared" si="7"/>
        <v>60</v>
      </c>
      <c r="R39" s="57" t="str">
        <f t="shared" si="8"/>
        <v>M-6</v>
      </c>
      <c r="S39" s="58" t="str">
        <f t="shared" si="9"/>
        <v>III</v>
      </c>
      <c r="T39" s="59" t="str">
        <f t="shared" si="10"/>
        <v>Mejorable</v>
      </c>
      <c r="U39" s="86"/>
      <c r="V39" s="65" t="str">
        <f>VLOOKUP(H39,Hoja1!A$2:G$445,6,0)</f>
        <v xml:space="preserve">Enfermedades Osteomusculares
</v>
      </c>
      <c r="W39" s="60"/>
      <c r="X39" s="60"/>
      <c r="Y39" s="60"/>
      <c r="Z39" s="61"/>
      <c r="AA39" s="53" t="str">
        <f>VLOOKUP(H39,Hoja1!A$2:G$445,7,0)</f>
        <v>Prevención en lesiones osteomusculares, líderes de pausas activas</v>
      </c>
      <c r="AB39" s="55" t="s">
        <v>1210</v>
      </c>
      <c r="AC39" s="89"/>
      <c r="AD39" s="14"/>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5"/>
    </row>
    <row r="40" spans="1:150" s="13" customFormat="1" ht="51.75" thickBot="1">
      <c r="A40" s="119"/>
      <c r="B40" s="119"/>
      <c r="C40" s="84"/>
      <c r="D40" s="83"/>
      <c r="E40" s="93"/>
      <c r="F40" s="93"/>
      <c r="G40" s="65" t="str">
        <f>VLOOKUP(H40,Hoja1!A$1:G$445,2,0)</f>
        <v>Atropellamiento, Envestir</v>
      </c>
      <c r="H40" s="46" t="s">
        <v>1187</v>
      </c>
      <c r="I40" s="65" t="str">
        <f>VLOOKUP(H40,Hoja1!A$2:G$445,3,0)</f>
        <v>Lesiones, pérdidas materiales, muerte</v>
      </c>
      <c r="J40" s="55"/>
      <c r="K40" s="65" t="str">
        <f>VLOOKUP(H40,Hoja1!A$2:G$445,4,0)</f>
        <v>Inspecciones planeadas e inspecciones no planeadas, procedimientos de programas de seguridad y salud en el trabajo</v>
      </c>
      <c r="L40" s="65" t="str">
        <f>VLOOKUP(H40,Hoja1!A$2:G$445,5,0)</f>
        <v>Programa de seguridad vial, señalización</v>
      </c>
      <c r="M40" s="55">
        <v>2</v>
      </c>
      <c r="N40" s="56">
        <v>2</v>
      </c>
      <c r="O40" s="56">
        <v>60</v>
      </c>
      <c r="P40" s="48">
        <f t="shared" si="6"/>
        <v>4</v>
      </c>
      <c r="Q40" s="48">
        <f t="shared" si="7"/>
        <v>240</v>
      </c>
      <c r="R40" s="57" t="str">
        <f t="shared" si="8"/>
        <v>B-4</v>
      </c>
      <c r="S40" s="58" t="str">
        <f t="shared" si="9"/>
        <v>II</v>
      </c>
      <c r="T40" s="59" t="str">
        <f t="shared" si="10"/>
        <v>No Aceptable o Aceptable Con Control Especifico</v>
      </c>
      <c r="U40" s="86"/>
      <c r="V40" s="65" t="str">
        <f>VLOOKUP(H40,Hoja1!A$2:G$445,6,0)</f>
        <v>Muerte</v>
      </c>
      <c r="W40" s="60"/>
      <c r="X40" s="60"/>
      <c r="Y40" s="60"/>
      <c r="Z40" s="61"/>
      <c r="AA40" s="53" t="str">
        <f>VLOOKUP(H40,Hoja1!A$2:G$445,7,0)</f>
        <v>Seguridad vial y manejo defensivo, aseguramiento de áreas de trabajo</v>
      </c>
      <c r="AB40" s="55" t="s">
        <v>1201</v>
      </c>
      <c r="AC40" s="89"/>
      <c r="AD40" s="14"/>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5"/>
    </row>
    <row r="41" spans="1:150" s="13" customFormat="1" ht="41.25" thickBot="1">
      <c r="A41" s="119"/>
      <c r="B41" s="119"/>
      <c r="C41" s="84"/>
      <c r="D41" s="83"/>
      <c r="E41" s="93"/>
      <c r="F41" s="93"/>
      <c r="G41" s="65" t="str">
        <f>VLOOKUP(H41,Hoja1!A$1:G$445,2,0)</f>
        <v>Superficies de trabajo irregulares o deslizantes</v>
      </c>
      <c r="H41" s="46" t="s">
        <v>597</v>
      </c>
      <c r="I41" s="65" t="str">
        <f>VLOOKUP(H41,Hoja1!A$2:G$445,3,0)</f>
        <v>Caidas del mismo nivel, fracturas, golpe con objetos, caídas de objetos, obstrucción de rutas de evacuación</v>
      </c>
      <c r="J41" s="55"/>
      <c r="K41" s="65" t="str">
        <f>VLOOKUP(H41,Hoja1!A$2:G$445,4,0)</f>
        <v>N/A</v>
      </c>
      <c r="L41" s="65" t="str">
        <f>VLOOKUP(H41,Hoja1!A$2:G$445,5,0)</f>
        <v>N/A</v>
      </c>
      <c r="M41" s="55">
        <v>2</v>
      </c>
      <c r="N41" s="56">
        <v>3</v>
      </c>
      <c r="O41" s="56">
        <v>25</v>
      </c>
      <c r="P41" s="48">
        <f t="shared" si="6"/>
        <v>6</v>
      </c>
      <c r="Q41" s="48">
        <f t="shared" si="7"/>
        <v>150</v>
      </c>
      <c r="R41" s="57" t="str">
        <f t="shared" si="8"/>
        <v>M-6</v>
      </c>
      <c r="S41" s="58" t="str">
        <f t="shared" si="9"/>
        <v>II</v>
      </c>
      <c r="T41" s="59" t="str">
        <f t="shared" si="10"/>
        <v>No Aceptable o Aceptable Con Control Especifico</v>
      </c>
      <c r="U41" s="86"/>
      <c r="V41" s="65" t="str">
        <f>VLOOKUP(H41,Hoja1!A$2:G$445,6,0)</f>
        <v>Caídas de distinto nivel</v>
      </c>
      <c r="W41" s="60"/>
      <c r="X41" s="60"/>
      <c r="Y41" s="60"/>
      <c r="Z41" s="61"/>
      <c r="AA41" s="53" t="str">
        <f>VLOOKUP(H41,Hoja1!A$2:G$445,7,0)</f>
        <v>Pautas Básicas en orden y aseo en el lugar de trabajo, actos y condiciones inseguras</v>
      </c>
      <c r="AB41" s="55" t="s">
        <v>1202</v>
      </c>
      <c r="AC41" s="89"/>
      <c r="AD41" s="14"/>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c r="CQ41" s="12"/>
      <c r="CR41" s="12"/>
      <c r="CS41" s="12"/>
      <c r="CT41" s="12"/>
      <c r="CU41" s="12"/>
      <c r="CV41" s="12"/>
      <c r="CW41" s="12"/>
      <c r="CX41" s="12"/>
      <c r="CY41" s="12"/>
      <c r="CZ41" s="12"/>
      <c r="DA41" s="12"/>
      <c r="DB41" s="12"/>
      <c r="DC41" s="12"/>
      <c r="DD41" s="12"/>
      <c r="DE41" s="12"/>
      <c r="DF41" s="12"/>
      <c r="DG41" s="12"/>
      <c r="DH41" s="12"/>
      <c r="DI41" s="12"/>
      <c r="DJ41" s="12"/>
      <c r="DK41" s="12"/>
      <c r="DL41" s="12"/>
      <c r="DM41" s="12"/>
      <c r="DN41" s="12"/>
      <c r="DO41" s="12"/>
      <c r="DP41" s="12"/>
      <c r="DQ41" s="12"/>
      <c r="DR41" s="12"/>
      <c r="DS41" s="12"/>
      <c r="DT41" s="12"/>
      <c r="DU41" s="12"/>
      <c r="DV41" s="12"/>
      <c r="DW41" s="12"/>
      <c r="DX41" s="12"/>
      <c r="DY41" s="12"/>
      <c r="DZ41" s="12"/>
      <c r="EA41" s="12"/>
      <c r="EB41" s="12"/>
      <c r="EC41" s="12"/>
      <c r="ED41" s="12"/>
      <c r="EE41" s="12"/>
      <c r="EF41" s="12"/>
      <c r="EG41" s="12"/>
      <c r="EH41" s="12"/>
      <c r="EI41" s="12"/>
      <c r="EJ41" s="12"/>
      <c r="EK41" s="12"/>
      <c r="EL41" s="12"/>
      <c r="EM41" s="12"/>
      <c r="EN41" s="12"/>
      <c r="EO41" s="12"/>
      <c r="EP41" s="12"/>
      <c r="EQ41" s="12"/>
      <c r="ER41" s="12"/>
      <c r="ES41" s="12"/>
      <c r="ET41" s="15"/>
    </row>
    <row r="42" spans="1:150" s="13" customFormat="1" ht="64.5" thickBot="1">
      <c r="A42" s="119"/>
      <c r="B42" s="119"/>
      <c r="C42" s="84"/>
      <c r="D42" s="83"/>
      <c r="E42" s="93"/>
      <c r="F42" s="93"/>
      <c r="G42" s="65" t="str">
        <f>VLOOKUP(H42,Hoja1!A$1:G$445,2,0)</f>
        <v>Atraco, golpiza, atentados y secuestrados</v>
      </c>
      <c r="H42" s="46" t="s">
        <v>57</v>
      </c>
      <c r="I42" s="65" t="str">
        <f>VLOOKUP(H42,Hoja1!A$2:G$445,3,0)</f>
        <v>Estrés, golpes, Secuestros</v>
      </c>
      <c r="J42" s="55"/>
      <c r="K42" s="65" t="str">
        <f>VLOOKUP(H42,Hoja1!A$2:G$445,4,0)</f>
        <v>Inspecciones planeadas e inspecciones no planeadas, procedimientos de programas de seguridad y salud en el trabajo</v>
      </c>
      <c r="L42" s="65" t="str">
        <f>VLOOKUP(H42,Hoja1!A$2:G$445,5,0)</f>
        <v xml:space="preserve">Uniformes Corporativos, Caquetas corporativas, Carnetización
</v>
      </c>
      <c r="M42" s="55">
        <v>2</v>
      </c>
      <c r="N42" s="56">
        <v>2</v>
      </c>
      <c r="O42" s="56">
        <v>60</v>
      </c>
      <c r="P42" s="48">
        <f t="shared" si="6"/>
        <v>4</v>
      </c>
      <c r="Q42" s="48">
        <f t="shared" si="7"/>
        <v>240</v>
      </c>
      <c r="R42" s="57" t="str">
        <f t="shared" si="8"/>
        <v>B-4</v>
      </c>
      <c r="S42" s="58" t="str">
        <f t="shared" si="9"/>
        <v>II</v>
      </c>
      <c r="T42" s="59" t="str">
        <f t="shared" si="10"/>
        <v>No Aceptable o Aceptable Con Control Especifico</v>
      </c>
      <c r="U42" s="86"/>
      <c r="V42" s="65" t="str">
        <f>VLOOKUP(H42,Hoja1!A$2:G$445,6,0)</f>
        <v>Secuestros</v>
      </c>
      <c r="W42" s="60"/>
      <c r="X42" s="60"/>
      <c r="Y42" s="60"/>
      <c r="Z42" s="61"/>
      <c r="AA42" s="53" t="str">
        <f>VLOOKUP(H42,Hoja1!A$2:G$445,7,0)</f>
        <v>N/A</v>
      </c>
      <c r="AB42" s="55" t="s">
        <v>1203</v>
      </c>
      <c r="AC42" s="89"/>
      <c r="AD42" s="14"/>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2"/>
      <c r="DI42" s="12"/>
      <c r="DJ42" s="12"/>
      <c r="DK42" s="12"/>
      <c r="DL42" s="12"/>
      <c r="DM42" s="12"/>
      <c r="DN42" s="12"/>
      <c r="DO42" s="12"/>
      <c r="DP42" s="12"/>
      <c r="DQ42" s="12"/>
      <c r="DR42" s="12"/>
      <c r="DS42" s="12"/>
      <c r="DT42" s="12"/>
      <c r="DU42" s="12"/>
      <c r="DV42" s="12"/>
      <c r="DW42" s="12"/>
      <c r="DX42" s="12"/>
      <c r="DY42" s="12"/>
      <c r="DZ42" s="12"/>
      <c r="EA42" s="12"/>
      <c r="EB42" s="12"/>
      <c r="EC42" s="12"/>
      <c r="ED42" s="12"/>
      <c r="EE42" s="12"/>
      <c r="EF42" s="12"/>
      <c r="EG42" s="12"/>
      <c r="EH42" s="12"/>
      <c r="EI42" s="12"/>
      <c r="EJ42" s="12"/>
      <c r="EK42" s="12"/>
      <c r="EL42" s="12"/>
      <c r="EM42" s="12"/>
      <c r="EN42" s="12"/>
      <c r="EO42" s="12"/>
      <c r="EP42" s="12"/>
      <c r="EQ42" s="12"/>
      <c r="ER42" s="12"/>
      <c r="ES42" s="12"/>
      <c r="ET42" s="15"/>
    </row>
    <row r="43" spans="1:150" s="13" customFormat="1" ht="51.75" thickBot="1">
      <c r="A43" s="119"/>
      <c r="B43" s="119"/>
      <c r="C43" s="84"/>
      <c r="D43" s="83"/>
      <c r="E43" s="93"/>
      <c r="F43" s="93"/>
      <c r="G43" s="65" t="str">
        <f>VLOOKUP(H43,Hoja1!A$1:G$445,2,0)</f>
        <v>SISMOS, INCENDIOS, INUNDACIONES, TERREMOTOS, VENDAVALES, DERRUMBE</v>
      </c>
      <c r="H43" s="46" t="s">
        <v>62</v>
      </c>
      <c r="I43" s="65" t="str">
        <f>VLOOKUP(H43,Hoja1!A$2:G$445,3,0)</f>
        <v>SISMOS, INCENDIOS, INUNDACIONES, TERREMOTOS, VENDAVALES</v>
      </c>
      <c r="J43" s="55"/>
      <c r="K43" s="65" t="str">
        <f>VLOOKUP(H43,Hoja1!A$2:G$445,4,0)</f>
        <v>Inspecciones planeadas e inspecciones no planeadas, procedimientos de programas de seguridad y salud en el trabajo</v>
      </c>
      <c r="L43" s="65" t="str">
        <f>VLOOKUP(H43,Hoja1!A$2:G$445,5,0)</f>
        <v>BRIGADAS DE EMERGENCIAS</v>
      </c>
      <c r="M43" s="55">
        <v>2</v>
      </c>
      <c r="N43" s="56">
        <v>1</v>
      </c>
      <c r="O43" s="56">
        <v>100</v>
      </c>
      <c r="P43" s="48">
        <f t="shared" si="6"/>
        <v>2</v>
      </c>
      <c r="Q43" s="48">
        <f t="shared" si="7"/>
        <v>200</v>
      </c>
      <c r="R43" s="57" t="str">
        <f t="shared" si="8"/>
        <v>B-2</v>
      </c>
      <c r="S43" s="58" t="str">
        <f t="shared" si="9"/>
        <v>II</v>
      </c>
      <c r="T43" s="59" t="str">
        <f t="shared" si="10"/>
        <v>No Aceptable o Aceptable Con Control Especifico</v>
      </c>
      <c r="U43" s="87"/>
      <c r="V43" s="65" t="str">
        <f>VLOOKUP(H43,Hoja1!A$2:G$445,6,0)</f>
        <v>MUERTE</v>
      </c>
      <c r="W43" s="60"/>
      <c r="X43" s="60"/>
      <c r="Y43" s="60"/>
      <c r="Z43" s="61" t="s">
        <v>1204</v>
      </c>
      <c r="AA43" s="53" t="str">
        <f>VLOOKUP(H43,Hoja1!A$2:G$445,7,0)</f>
        <v>ENTRENAMIENTO DE LA BRIGADA; DIVULGACIÓN DE PLAN DE EMERGENCIA</v>
      </c>
      <c r="AB43" s="55" t="s">
        <v>1211</v>
      </c>
      <c r="AC43" s="90"/>
      <c r="AD43" s="14"/>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2"/>
      <c r="CT43" s="12"/>
      <c r="CU43" s="12"/>
      <c r="CV43" s="12"/>
      <c r="CW43" s="12"/>
      <c r="CX43" s="12"/>
      <c r="CY43" s="12"/>
      <c r="CZ43" s="12"/>
      <c r="DA43" s="12"/>
      <c r="DB43" s="12"/>
      <c r="DC43" s="12"/>
      <c r="DD43" s="12"/>
      <c r="DE43" s="12"/>
      <c r="DF43" s="12"/>
      <c r="DG43" s="12"/>
      <c r="DH43" s="12"/>
      <c r="DI43" s="12"/>
      <c r="DJ43" s="12"/>
      <c r="DK43" s="12"/>
      <c r="DL43" s="12"/>
      <c r="DM43" s="12"/>
      <c r="DN43" s="12"/>
      <c r="DO43" s="12"/>
      <c r="DP43" s="12"/>
      <c r="DQ43" s="12"/>
      <c r="DR43" s="12"/>
      <c r="DS43" s="12"/>
      <c r="DT43" s="12"/>
      <c r="DU43" s="12"/>
      <c r="DV43" s="12"/>
      <c r="DW43" s="12"/>
      <c r="DX43" s="12"/>
      <c r="DY43" s="12"/>
      <c r="DZ43" s="12"/>
      <c r="EA43" s="12"/>
      <c r="EB43" s="12"/>
      <c r="EC43" s="12"/>
      <c r="ED43" s="12"/>
      <c r="EE43" s="12"/>
      <c r="EF43" s="12"/>
      <c r="EG43" s="12"/>
      <c r="EH43" s="12"/>
      <c r="EI43" s="12"/>
      <c r="EJ43" s="12"/>
      <c r="EK43" s="12"/>
      <c r="EL43" s="12"/>
      <c r="EM43" s="12"/>
      <c r="EN43" s="12"/>
      <c r="EO43" s="12"/>
      <c r="EP43" s="12"/>
      <c r="EQ43" s="12"/>
      <c r="ER43" s="12"/>
      <c r="ES43" s="12"/>
      <c r="ET43" s="15"/>
    </row>
    <row r="44" spans="1:150" s="13" customFormat="1" ht="51.75" thickBot="1">
      <c r="A44" s="119"/>
      <c r="B44" s="119"/>
      <c r="C44" s="82" t="str">
        <f>VLOOKUP(E44,Hoja2!A$2:C$82,2,0)</f>
        <v>Realizar las localizaciones, replanteos y levantamientos topográficos, geodésicos y batimétricos, para la adquisición de datos en campo que permitan reproducir los elementos del terreno, como insumo para los diferentes diseños, proyectos y construcciones de obras relacionadas con la infraestructura  misional de la Empresa.</v>
      </c>
      <c r="D44" s="81" t="str">
        <f>VLOOKUP(E44,Hoja2!A$2:C$82,3,0)</f>
        <v>Realizar los trabajos de topografía que le sean asignados, con el fm de obtener los datos básicos para los diseños de obras de ingeniería. Investigar información de apoyo para la ejecución del trabajo en las oficinas de la Empresa y en instituciones especializadas del ámbito distrital, departamental y nacional. Procesar los datos crudos o cálculos. Realizar las actividades de terreno y oficina. Planear y organizar las labores de la comisión a su cargo. Elaborar los dibujos técnicos, bases de datos con información georeferenciada. Cumplir con los procedimientos establecidos por la empresa aplicando las medidas de prevención y protección. Realizar los informes de los trabajos efectuados.</v>
      </c>
      <c r="E44" s="80" t="s">
        <v>1075</v>
      </c>
      <c r="F44" s="80" t="s">
        <v>1195</v>
      </c>
      <c r="G44" s="23" t="str">
        <f>VLOOKUP(H44,Hoja1!A$1:G$445,2,0)</f>
        <v>Bacteria</v>
      </c>
      <c r="H44" s="24" t="s">
        <v>108</v>
      </c>
      <c r="I44" s="23" t="str">
        <f>VLOOKUP(H44,Hoja1!A$2:G$445,3,0)</f>
        <v>Infecciones producidas por Bacterianas</v>
      </c>
      <c r="J44" s="18"/>
      <c r="K44" s="23" t="str">
        <f>VLOOKUP(H44,Hoja1!A$2:G$445,4,0)</f>
        <v>Inspecciones planeadas e inspecciones no planeadas, procedimientos de programas de seguridad y salud en el trabajo</v>
      </c>
      <c r="L44" s="23" t="str">
        <f>VLOOKUP(H44,Hoja1!A$2:G$445,5,0)</f>
        <v>Programa de vacunación, bota pantalon, overol, guantes, tapabocas, mascarillas con filtos</v>
      </c>
      <c r="M44" s="18">
        <v>2</v>
      </c>
      <c r="N44" s="19">
        <v>3</v>
      </c>
      <c r="O44" s="19">
        <v>10</v>
      </c>
      <c r="P44" s="26">
        <f t="shared" si="6"/>
        <v>6</v>
      </c>
      <c r="Q44" s="26">
        <f t="shared" si="7"/>
        <v>60</v>
      </c>
      <c r="R44" s="33" t="str">
        <f t="shared" si="8"/>
        <v>M-6</v>
      </c>
      <c r="S44" s="34" t="str">
        <f t="shared" si="9"/>
        <v>III</v>
      </c>
      <c r="T44" s="35" t="str">
        <f t="shared" si="10"/>
        <v>Mejorable</v>
      </c>
      <c r="U44" s="74">
        <v>1</v>
      </c>
      <c r="V44" s="23" t="str">
        <f>VLOOKUP(H44,Hoja1!A$2:G$445,6,0)</f>
        <v xml:space="preserve">Enfermedades Infectocontagiosas
</v>
      </c>
      <c r="W44" s="20"/>
      <c r="X44" s="20"/>
      <c r="Y44" s="20"/>
      <c r="Z44" s="17"/>
      <c r="AA44" s="22" t="str">
        <f>VLOOKUP(H44,Hoja1!A$2:G$445,7,0)</f>
        <v xml:space="preserve">Riesgo Biológico, Autocuidado y/o Uso y manejo adecuado de E.P.P.
</v>
      </c>
      <c r="AB44" s="74" t="s">
        <v>1216</v>
      </c>
      <c r="AC44" s="76" t="s">
        <v>1197</v>
      </c>
      <c r="AD44" s="14"/>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U44" s="12"/>
      <c r="CV44" s="12"/>
      <c r="CW44" s="12"/>
      <c r="CX44" s="12"/>
      <c r="CY44" s="12"/>
      <c r="CZ44" s="12"/>
      <c r="DA44" s="12"/>
      <c r="DB44" s="12"/>
      <c r="DC44" s="12"/>
      <c r="DD44" s="12"/>
      <c r="DE44" s="12"/>
      <c r="DF44" s="12"/>
      <c r="DG44" s="12"/>
      <c r="DH44" s="12"/>
      <c r="DI44" s="12"/>
      <c r="DJ44" s="12"/>
      <c r="DK44" s="12"/>
      <c r="DL44" s="12"/>
      <c r="DM44" s="12"/>
      <c r="DN44" s="12"/>
      <c r="DO44" s="12"/>
      <c r="DP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c r="EN44" s="12"/>
      <c r="EO44" s="12"/>
      <c r="EP44" s="12"/>
      <c r="EQ44" s="12"/>
      <c r="ER44" s="12"/>
      <c r="ES44" s="12"/>
      <c r="ET44" s="15"/>
    </row>
    <row r="45" spans="1:150" s="13" customFormat="1" ht="51.75" thickBot="1">
      <c r="A45" s="119"/>
      <c r="B45" s="119"/>
      <c r="C45" s="82"/>
      <c r="D45" s="81"/>
      <c r="E45" s="80"/>
      <c r="F45" s="80"/>
      <c r="G45" s="23" t="str">
        <f>VLOOKUP(H45,Hoja1!A$1:G$445,2,0)</f>
        <v>Virus</v>
      </c>
      <c r="H45" s="24" t="s">
        <v>120</v>
      </c>
      <c r="I45" s="23" t="str">
        <f>VLOOKUP(H45,Hoja1!A$2:G$445,3,0)</f>
        <v>Infecciones Virales</v>
      </c>
      <c r="J45" s="18"/>
      <c r="K45" s="23" t="str">
        <f>VLOOKUP(H45,Hoja1!A$2:G$445,4,0)</f>
        <v>Inspecciones planeadas e inspecciones no planeadas, procedimientos de programas de seguridad y salud en el trabajo</v>
      </c>
      <c r="L45" s="23" t="str">
        <f>VLOOKUP(H45,Hoja1!A$2:G$445,5,0)</f>
        <v>Programa de vacunación, bota pantalon, overol, guantes, tapabocas, mascarillas con filtos</v>
      </c>
      <c r="M45" s="18">
        <v>2</v>
      </c>
      <c r="N45" s="19">
        <v>3</v>
      </c>
      <c r="O45" s="19">
        <v>10</v>
      </c>
      <c r="P45" s="26">
        <f t="shared" si="6"/>
        <v>6</v>
      </c>
      <c r="Q45" s="26">
        <f t="shared" si="7"/>
        <v>60</v>
      </c>
      <c r="R45" s="33" t="str">
        <f t="shared" si="8"/>
        <v>M-6</v>
      </c>
      <c r="S45" s="34" t="str">
        <f t="shared" si="9"/>
        <v>III</v>
      </c>
      <c r="T45" s="35" t="str">
        <f t="shared" si="10"/>
        <v>Mejorable</v>
      </c>
      <c r="U45" s="79"/>
      <c r="V45" s="23" t="str">
        <f>VLOOKUP(H45,Hoja1!A$2:G$445,6,0)</f>
        <v xml:space="preserve">Enfermedades Infectocontagiosas
</v>
      </c>
      <c r="W45" s="20"/>
      <c r="X45" s="20"/>
      <c r="Y45" s="20"/>
      <c r="Z45" s="17"/>
      <c r="AA45" s="22" t="str">
        <f>VLOOKUP(H45,Hoja1!A$2:G$445,7,0)</f>
        <v xml:space="preserve">Riesgo Biológico, Autocuidado y/o Uso y manejo adecuado de E.P.P.
</v>
      </c>
      <c r="AB45" s="75"/>
      <c r="AC45" s="77"/>
      <c r="AD45" s="14"/>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12"/>
      <c r="CV45" s="12"/>
      <c r="CW45" s="12"/>
      <c r="CX45" s="12"/>
      <c r="CY45" s="12"/>
      <c r="CZ45" s="12"/>
      <c r="DA45" s="12"/>
      <c r="DB45" s="12"/>
      <c r="DC45" s="12"/>
      <c r="DD45" s="12"/>
      <c r="DE45" s="12"/>
      <c r="DF45" s="12"/>
      <c r="DG45" s="12"/>
      <c r="DH45" s="12"/>
      <c r="DI45" s="12"/>
      <c r="DJ45" s="12"/>
      <c r="DK45" s="12"/>
      <c r="DL45" s="12"/>
      <c r="DM45" s="12"/>
      <c r="DN45" s="12"/>
      <c r="DO45" s="12"/>
      <c r="DP45" s="12"/>
      <c r="DQ45" s="12"/>
      <c r="DR45" s="12"/>
      <c r="DS45" s="12"/>
      <c r="DT45" s="12"/>
      <c r="DU45" s="12"/>
      <c r="DV45" s="12"/>
      <c r="DW45" s="12"/>
      <c r="DX45" s="12"/>
      <c r="DY45" s="12"/>
      <c r="DZ45" s="12"/>
      <c r="EA45" s="12"/>
      <c r="EB45" s="12"/>
      <c r="EC45" s="12"/>
      <c r="ED45" s="12"/>
      <c r="EE45" s="12"/>
      <c r="EF45" s="12"/>
      <c r="EG45" s="12"/>
      <c r="EH45" s="12"/>
      <c r="EI45" s="12"/>
      <c r="EJ45" s="12"/>
      <c r="EK45" s="12"/>
      <c r="EL45" s="12"/>
      <c r="EM45" s="12"/>
      <c r="EN45" s="12"/>
      <c r="EO45" s="12"/>
      <c r="EP45" s="12"/>
      <c r="EQ45" s="12"/>
      <c r="ER45" s="12"/>
      <c r="ES45" s="12"/>
      <c r="ET45" s="15"/>
    </row>
    <row r="46" spans="1:150" s="13" customFormat="1" ht="51.75" thickBot="1">
      <c r="A46" s="119"/>
      <c r="B46" s="119"/>
      <c r="C46" s="82"/>
      <c r="D46" s="81"/>
      <c r="E46" s="80"/>
      <c r="F46" s="80"/>
      <c r="G46" s="23" t="str">
        <f>VLOOKUP(H46,Hoja1!A$1:G$445,2,0)</f>
        <v>INFRAROJA, ULTRAVIOLETA, VISIBLE, RADIOFRECUENCIA, MICROONDAS, LASER</v>
      </c>
      <c r="H46" s="24" t="s">
        <v>67</v>
      </c>
      <c r="I46" s="23" t="str">
        <f>VLOOKUP(H46,Hoja1!A$2:G$445,3,0)</f>
        <v>CÁNCER, LESIONES DÉRMICAS Y OCULARES</v>
      </c>
      <c r="J46" s="18"/>
      <c r="K46" s="23" t="str">
        <f>VLOOKUP(H46,Hoja1!A$2:G$445,4,0)</f>
        <v>Inspecciones planeadas e inspecciones no planeadas, procedimientos de programas de seguridad y salud en el trabajo</v>
      </c>
      <c r="L46" s="23" t="str">
        <f>VLOOKUP(H46,Hoja1!A$2:G$445,5,0)</f>
        <v>PROGRAMA BLOQUEADOR SOLAR</v>
      </c>
      <c r="M46" s="18">
        <v>2</v>
      </c>
      <c r="N46" s="19">
        <v>3</v>
      </c>
      <c r="O46" s="19">
        <v>10</v>
      </c>
      <c r="P46" s="26">
        <f t="shared" si="6"/>
        <v>6</v>
      </c>
      <c r="Q46" s="26">
        <f t="shared" si="7"/>
        <v>60</v>
      </c>
      <c r="R46" s="33" t="str">
        <f t="shared" si="8"/>
        <v>M-6</v>
      </c>
      <c r="S46" s="34" t="str">
        <f t="shared" si="9"/>
        <v>III</v>
      </c>
      <c r="T46" s="35" t="str">
        <f t="shared" si="10"/>
        <v>Mejorable</v>
      </c>
      <c r="U46" s="79"/>
      <c r="V46" s="23" t="str">
        <f>VLOOKUP(H46,Hoja1!A$2:G$445,6,0)</f>
        <v>CÁNCER</v>
      </c>
      <c r="W46" s="20"/>
      <c r="X46" s="20"/>
      <c r="Y46" s="20"/>
      <c r="Z46" s="17"/>
      <c r="AA46" s="22" t="str">
        <f>VLOOKUP(H46,Hoja1!A$2:G$445,7,0)</f>
        <v>N/A</v>
      </c>
      <c r="AB46" s="20" t="s">
        <v>1198</v>
      </c>
      <c r="AC46" s="77"/>
      <c r="AD46" s="14"/>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c r="CU46" s="12"/>
      <c r="CV46" s="12"/>
      <c r="CW46" s="12"/>
      <c r="CX46" s="12"/>
      <c r="CY46" s="12"/>
      <c r="CZ46" s="12"/>
      <c r="DA46" s="12"/>
      <c r="DB46" s="12"/>
      <c r="DC46" s="12"/>
      <c r="DD46" s="12"/>
      <c r="DE46" s="12"/>
      <c r="DF46" s="12"/>
      <c r="DG46" s="12"/>
      <c r="DH46" s="12"/>
      <c r="DI46" s="12"/>
      <c r="DJ46" s="12"/>
      <c r="DK46" s="12"/>
      <c r="DL46" s="12"/>
      <c r="DM46" s="12"/>
      <c r="DN46" s="12"/>
      <c r="DO46" s="12"/>
      <c r="DP46" s="12"/>
      <c r="DQ46" s="12"/>
      <c r="DR46" s="12"/>
      <c r="DS46" s="12"/>
      <c r="DT46" s="12"/>
      <c r="DU46" s="12"/>
      <c r="DV46" s="12"/>
      <c r="DW46" s="12"/>
      <c r="DX46" s="12"/>
      <c r="DY46" s="12"/>
      <c r="DZ46" s="12"/>
      <c r="EA46" s="12"/>
      <c r="EB46" s="12"/>
      <c r="EC46" s="12"/>
      <c r="ED46" s="12"/>
      <c r="EE46" s="12"/>
      <c r="EF46" s="12"/>
      <c r="EG46" s="12"/>
      <c r="EH46" s="12"/>
      <c r="EI46" s="12"/>
      <c r="EJ46" s="12"/>
      <c r="EK46" s="12"/>
      <c r="EL46" s="12"/>
      <c r="EM46" s="12"/>
      <c r="EN46" s="12"/>
      <c r="EO46" s="12"/>
      <c r="EP46" s="12"/>
      <c r="EQ46" s="12"/>
      <c r="ER46" s="12"/>
      <c r="ES46" s="12"/>
      <c r="ET46" s="15"/>
    </row>
    <row r="47" spans="1:150" s="13" customFormat="1" ht="51.75" thickBot="1">
      <c r="A47" s="119"/>
      <c r="B47" s="119"/>
      <c r="C47" s="82"/>
      <c r="D47" s="81"/>
      <c r="E47" s="80"/>
      <c r="F47" s="80"/>
      <c r="G47" s="23" t="str">
        <f>VLOOKUP(H47,Hoja1!A$1:G$445,2,0)</f>
        <v>GASES Y VAPORES</v>
      </c>
      <c r="H47" s="24" t="s">
        <v>250</v>
      </c>
      <c r="I47" s="23" t="str">
        <f>VLOOKUP(H47,Hoja1!A$2:G$445,3,0)</f>
        <v xml:space="preserve"> LESIONES EN LA PIEL, IRRITACIÓN EN VÍAS  RESPIRATORIAS, MUERTE</v>
      </c>
      <c r="J47" s="18"/>
      <c r="K47" s="23" t="str">
        <f>VLOOKUP(H47,Hoja1!A$2:G$445,4,0)</f>
        <v>Inspecciones planeadas e inspecciones no planeadas, procedimientos de programas de seguridad y salud en el trabajo</v>
      </c>
      <c r="L47" s="23" t="str">
        <f>VLOOKUP(H47,Hoja1!A$2:G$445,5,0)</f>
        <v>EPP TAPABOCAS, CARETAS CON FILTROS</v>
      </c>
      <c r="M47" s="18">
        <v>2</v>
      </c>
      <c r="N47" s="19">
        <v>3</v>
      </c>
      <c r="O47" s="19">
        <v>10</v>
      </c>
      <c r="P47" s="26">
        <f t="shared" si="6"/>
        <v>6</v>
      </c>
      <c r="Q47" s="26">
        <f t="shared" si="7"/>
        <v>60</v>
      </c>
      <c r="R47" s="33" t="str">
        <f t="shared" si="8"/>
        <v>M-6</v>
      </c>
      <c r="S47" s="34" t="str">
        <f t="shared" si="9"/>
        <v>III</v>
      </c>
      <c r="T47" s="35" t="str">
        <f t="shared" si="10"/>
        <v>Mejorable</v>
      </c>
      <c r="U47" s="79"/>
      <c r="V47" s="23" t="str">
        <f>VLOOKUP(H47,Hoja1!A$2:G$445,6,0)</f>
        <v xml:space="preserve"> MUERTE</v>
      </c>
      <c r="W47" s="20"/>
      <c r="X47" s="20"/>
      <c r="Y47" s="20"/>
      <c r="Z47" s="17"/>
      <c r="AA47" s="22" t="str">
        <f>VLOOKUP(H47,Hoja1!A$2:G$445,7,0)</f>
        <v>USO Y MANEJO ADECUADO DE E.P.P.</v>
      </c>
      <c r="AB47" s="20" t="s">
        <v>1217</v>
      </c>
      <c r="AC47" s="77"/>
      <c r="AD47" s="14"/>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2"/>
      <c r="CU47" s="12"/>
      <c r="CV47" s="12"/>
      <c r="CW47" s="12"/>
      <c r="CX47" s="12"/>
      <c r="CY47" s="12"/>
      <c r="CZ47" s="12"/>
      <c r="DA47" s="12"/>
      <c r="DB47" s="12"/>
      <c r="DC47" s="12"/>
      <c r="DD47" s="12"/>
      <c r="DE47" s="12"/>
      <c r="DF47" s="12"/>
      <c r="DG47" s="12"/>
      <c r="DH47" s="12"/>
      <c r="DI47" s="12"/>
      <c r="DJ47" s="12"/>
      <c r="DK47" s="12"/>
      <c r="DL47" s="12"/>
      <c r="DM47" s="12"/>
      <c r="DN47" s="12"/>
      <c r="DO47" s="12"/>
      <c r="DP47" s="12"/>
      <c r="DQ47" s="12"/>
      <c r="DR47" s="12"/>
      <c r="DS47" s="12"/>
      <c r="DT47" s="12"/>
      <c r="DU47" s="12"/>
      <c r="DV47" s="12"/>
      <c r="DW47" s="12"/>
      <c r="DX47" s="12"/>
      <c r="DY47" s="12"/>
      <c r="DZ47" s="12"/>
      <c r="EA47" s="12"/>
      <c r="EB47" s="12"/>
      <c r="EC47" s="12"/>
      <c r="ED47" s="12"/>
      <c r="EE47" s="12"/>
      <c r="EF47" s="12"/>
      <c r="EG47" s="12"/>
      <c r="EH47" s="12"/>
      <c r="EI47" s="12"/>
      <c r="EJ47" s="12"/>
      <c r="EK47" s="12"/>
      <c r="EL47" s="12"/>
      <c r="EM47" s="12"/>
      <c r="EN47" s="12"/>
      <c r="EO47" s="12"/>
      <c r="EP47" s="12"/>
      <c r="EQ47" s="12"/>
      <c r="ER47" s="12"/>
      <c r="ES47" s="12"/>
      <c r="ET47" s="15"/>
    </row>
    <row r="48" spans="1:150" s="13" customFormat="1" ht="26.25" thickBot="1">
      <c r="A48" s="119"/>
      <c r="B48" s="119"/>
      <c r="C48" s="82"/>
      <c r="D48" s="81"/>
      <c r="E48" s="80"/>
      <c r="F48" s="80"/>
      <c r="G48" s="23" t="str">
        <f>VLOOKUP(H48,Hoja1!A$1:G$445,2,0)</f>
        <v>CONCENTRACIÓN EN ACTIVIDADES DE ALTO DESEMPEÑO MENTAL</v>
      </c>
      <c r="H48" s="24" t="s">
        <v>72</v>
      </c>
      <c r="I48" s="23" t="str">
        <f>VLOOKUP(H48,Hoja1!A$2:G$445,3,0)</f>
        <v>ESTRÉS, CEFALEA, IRRITABILIDAD</v>
      </c>
      <c r="J48" s="18"/>
      <c r="K48" s="23" t="str">
        <f>VLOOKUP(H48,Hoja1!A$2:G$445,4,0)</f>
        <v>N/A</v>
      </c>
      <c r="L48" s="23" t="str">
        <f>VLOOKUP(H48,Hoja1!A$2:G$445,5,0)</f>
        <v>PVE PSICOSOCIAL</v>
      </c>
      <c r="M48" s="18">
        <v>2</v>
      </c>
      <c r="N48" s="19">
        <v>3</v>
      </c>
      <c r="O48" s="19">
        <v>10</v>
      </c>
      <c r="P48" s="26">
        <f t="shared" si="6"/>
        <v>6</v>
      </c>
      <c r="Q48" s="26">
        <f t="shared" si="7"/>
        <v>60</v>
      </c>
      <c r="R48" s="33" t="str">
        <f t="shared" si="8"/>
        <v>M-6</v>
      </c>
      <c r="S48" s="34" t="str">
        <f t="shared" si="9"/>
        <v>III</v>
      </c>
      <c r="T48" s="35" t="str">
        <f t="shared" si="10"/>
        <v>Mejorable</v>
      </c>
      <c r="U48" s="79"/>
      <c r="V48" s="23" t="str">
        <f>VLOOKUP(H48,Hoja1!A$2:G$445,6,0)</f>
        <v>ESTRÉS</v>
      </c>
      <c r="W48" s="20"/>
      <c r="X48" s="20"/>
      <c r="Y48" s="20"/>
      <c r="Z48" s="17"/>
      <c r="AA48" s="22" t="str">
        <f>VLOOKUP(H48,Hoja1!A$2:G$445,7,0)</f>
        <v>N/A</v>
      </c>
      <c r="AB48" s="74" t="s">
        <v>1199</v>
      </c>
      <c r="AC48" s="77"/>
      <c r="AD48" s="14"/>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c r="CS48" s="12"/>
      <c r="CT48" s="12"/>
      <c r="CU48" s="12"/>
      <c r="CV48" s="12"/>
      <c r="CW48" s="12"/>
      <c r="CX48" s="12"/>
      <c r="CY48" s="12"/>
      <c r="CZ48" s="12"/>
      <c r="DA48" s="12"/>
      <c r="DB48" s="12"/>
      <c r="DC48" s="12"/>
      <c r="DD48" s="12"/>
      <c r="DE48" s="12"/>
      <c r="DF48" s="12"/>
      <c r="DG48" s="12"/>
      <c r="DH48" s="12"/>
      <c r="DI48" s="12"/>
      <c r="DJ48" s="12"/>
      <c r="DK48" s="12"/>
      <c r="DL48" s="12"/>
      <c r="DM48" s="12"/>
      <c r="DN48" s="12"/>
      <c r="DO48" s="12"/>
      <c r="DP48" s="12"/>
      <c r="DQ48" s="12"/>
      <c r="DR48" s="12"/>
      <c r="DS48" s="12"/>
      <c r="DT48" s="12"/>
      <c r="DU48" s="12"/>
      <c r="DV48" s="12"/>
      <c r="DW48" s="12"/>
      <c r="DX48" s="12"/>
      <c r="DY48" s="12"/>
      <c r="DZ48" s="12"/>
      <c r="EA48" s="12"/>
      <c r="EB48" s="12"/>
      <c r="EC48" s="12"/>
      <c r="ED48" s="12"/>
      <c r="EE48" s="12"/>
      <c r="EF48" s="12"/>
      <c r="EG48" s="12"/>
      <c r="EH48" s="12"/>
      <c r="EI48" s="12"/>
      <c r="EJ48" s="12"/>
      <c r="EK48" s="12"/>
      <c r="EL48" s="12"/>
      <c r="EM48" s="12"/>
      <c r="EN48" s="12"/>
      <c r="EO48" s="12"/>
      <c r="EP48" s="12"/>
      <c r="EQ48" s="12"/>
      <c r="ER48" s="12"/>
      <c r="ES48" s="12"/>
      <c r="ET48" s="15"/>
    </row>
    <row r="49" spans="1:150" s="13" customFormat="1" ht="15.75" thickBot="1">
      <c r="A49" s="119"/>
      <c r="B49" s="119"/>
      <c r="C49" s="82"/>
      <c r="D49" s="81"/>
      <c r="E49" s="80"/>
      <c r="F49" s="80"/>
      <c r="G49" s="23" t="str">
        <f>VLOOKUP(H49,Hoja1!A$1:G$445,2,0)</f>
        <v>NATURALEZA DE LA TAREA</v>
      </c>
      <c r="H49" s="24" t="s">
        <v>76</v>
      </c>
      <c r="I49" s="23" t="str">
        <f>VLOOKUP(H49,Hoja1!A$2:G$445,3,0)</f>
        <v>ESTRÉS,  TRANSTORNOS DEL SUEÑO</v>
      </c>
      <c r="J49" s="18"/>
      <c r="K49" s="23" t="str">
        <f>VLOOKUP(H49,Hoja1!A$2:G$445,4,0)</f>
        <v>N/A</v>
      </c>
      <c r="L49" s="23" t="str">
        <f>VLOOKUP(H49,Hoja1!A$2:G$445,5,0)</f>
        <v>PVE PSICOSOCIAL</v>
      </c>
      <c r="M49" s="18">
        <v>2</v>
      </c>
      <c r="N49" s="19">
        <v>3</v>
      </c>
      <c r="O49" s="19">
        <v>10</v>
      </c>
      <c r="P49" s="26">
        <f t="shared" si="6"/>
        <v>6</v>
      </c>
      <c r="Q49" s="26">
        <f t="shared" si="7"/>
        <v>60</v>
      </c>
      <c r="R49" s="33" t="str">
        <f t="shared" si="8"/>
        <v>M-6</v>
      </c>
      <c r="S49" s="34" t="str">
        <f t="shared" si="9"/>
        <v>III</v>
      </c>
      <c r="T49" s="35" t="str">
        <f t="shared" si="10"/>
        <v>Mejorable</v>
      </c>
      <c r="U49" s="79"/>
      <c r="V49" s="23" t="str">
        <f>VLOOKUP(H49,Hoja1!A$2:G$445,6,0)</f>
        <v>ESTRÉS</v>
      </c>
      <c r="W49" s="20"/>
      <c r="X49" s="20"/>
      <c r="Y49" s="20"/>
      <c r="Z49" s="17"/>
      <c r="AA49" s="22" t="str">
        <f>VLOOKUP(H49,Hoja1!A$2:G$445,7,0)</f>
        <v>N/A</v>
      </c>
      <c r="AB49" s="79"/>
      <c r="AC49" s="77"/>
      <c r="AD49" s="14"/>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c r="CR49" s="12"/>
      <c r="CS49" s="12"/>
      <c r="CT49" s="12"/>
      <c r="CU49" s="12"/>
      <c r="CV49" s="12"/>
      <c r="CW49" s="12"/>
      <c r="CX49" s="12"/>
      <c r="CY49" s="12"/>
      <c r="CZ49" s="12"/>
      <c r="DA49" s="12"/>
      <c r="DB49" s="12"/>
      <c r="DC49" s="12"/>
      <c r="DD49" s="12"/>
      <c r="DE49" s="12"/>
      <c r="DF49" s="12"/>
      <c r="DG49" s="12"/>
      <c r="DH49" s="12"/>
      <c r="DI49" s="12"/>
      <c r="DJ49" s="12"/>
      <c r="DK49" s="12"/>
      <c r="DL49" s="12"/>
      <c r="DM49" s="12"/>
      <c r="DN49" s="12"/>
      <c r="DO49" s="12"/>
      <c r="DP49" s="12"/>
      <c r="DQ49" s="12"/>
      <c r="DR49" s="12"/>
      <c r="DS49" s="12"/>
      <c r="DT49" s="12"/>
      <c r="DU49" s="12"/>
      <c r="DV49" s="12"/>
      <c r="DW49" s="12"/>
      <c r="DX49" s="12"/>
      <c r="DY49" s="12"/>
      <c r="DZ49" s="12"/>
      <c r="EA49" s="12"/>
      <c r="EB49" s="12"/>
      <c r="EC49" s="12"/>
      <c r="ED49" s="12"/>
      <c r="EE49" s="12"/>
      <c r="EF49" s="12"/>
      <c r="EG49" s="12"/>
      <c r="EH49" s="12"/>
      <c r="EI49" s="12"/>
      <c r="EJ49" s="12"/>
      <c r="EK49" s="12"/>
      <c r="EL49" s="12"/>
      <c r="EM49" s="12"/>
      <c r="EN49" s="12"/>
      <c r="EO49" s="12"/>
      <c r="EP49" s="12"/>
      <c r="EQ49" s="12"/>
      <c r="ER49" s="12"/>
      <c r="ES49" s="12"/>
      <c r="ET49" s="15"/>
    </row>
    <row r="50" spans="1:150" s="13" customFormat="1" ht="26.25" thickBot="1">
      <c r="A50" s="119"/>
      <c r="B50" s="119"/>
      <c r="C50" s="82"/>
      <c r="D50" s="81"/>
      <c r="E50" s="80"/>
      <c r="F50" s="80"/>
      <c r="G50" s="23" t="str">
        <f>VLOOKUP(H50,Hoja1!A$1:G$445,2,0)</f>
        <v xml:space="preserve"> ALTA CONCENTRACIÓN</v>
      </c>
      <c r="H50" s="24" t="s">
        <v>88</v>
      </c>
      <c r="I50" s="23" t="str">
        <f>VLOOKUP(H50,Hoja1!A$2:G$445,3,0)</f>
        <v>ESTRÉS, DEPRESIÓN, TRANSTORNOS DEL SUEÑO, AUSENCIA DE ATENCIÓN</v>
      </c>
      <c r="J50" s="18"/>
      <c r="K50" s="23" t="str">
        <f>VLOOKUP(H50,Hoja1!A$2:G$445,4,0)</f>
        <v>N/A</v>
      </c>
      <c r="L50" s="23" t="str">
        <f>VLOOKUP(H50,Hoja1!A$2:G$445,5,0)</f>
        <v>PVE PSICOSOCIAL</v>
      </c>
      <c r="M50" s="18">
        <v>2</v>
      </c>
      <c r="N50" s="19">
        <v>3</v>
      </c>
      <c r="O50" s="19">
        <v>10</v>
      </c>
      <c r="P50" s="26">
        <f t="shared" si="6"/>
        <v>6</v>
      </c>
      <c r="Q50" s="26">
        <f t="shared" si="7"/>
        <v>60</v>
      </c>
      <c r="R50" s="33" t="str">
        <f t="shared" si="8"/>
        <v>M-6</v>
      </c>
      <c r="S50" s="34" t="str">
        <f t="shared" si="9"/>
        <v>III</v>
      </c>
      <c r="T50" s="35" t="str">
        <f t="shared" si="10"/>
        <v>Mejorable</v>
      </c>
      <c r="U50" s="79"/>
      <c r="V50" s="23" t="str">
        <f>VLOOKUP(H50,Hoja1!A$2:G$445,6,0)</f>
        <v>ESTRÉS, ALTERACIÓN DEL SISTEMA NERVIOSO</v>
      </c>
      <c r="W50" s="20"/>
      <c r="X50" s="20"/>
      <c r="Y50" s="20"/>
      <c r="Z50" s="17"/>
      <c r="AA50" s="22" t="str">
        <f>VLOOKUP(H50,Hoja1!A$2:G$445,7,0)</f>
        <v>N/A</v>
      </c>
      <c r="AB50" s="75"/>
      <c r="AC50" s="77"/>
      <c r="AD50" s="14"/>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c r="CR50" s="12"/>
      <c r="CS50" s="12"/>
      <c r="CT50" s="12"/>
      <c r="CU50" s="12"/>
      <c r="CV50" s="12"/>
      <c r="CW50" s="12"/>
      <c r="CX50" s="12"/>
      <c r="CY50" s="12"/>
      <c r="CZ50" s="12"/>
      <c r="DA50" s="12"/>
      <c r="DB50" s="12"/>
      <c r="DC50" s="12"/>
      <c r="DD50" s="12"/>
      <c r="DE50" s="12"/>
      <c r="DF50" s="12"/>
      <c r="DG50" s="12"/>
      <c r="DH50" s="12"/>
      <c r="DI50" s="12"/>
      <c r="DJ50" s="12"/>
      <c r="DK50" s="12"/>
      <c r="DL50" s="12"/>
      <c r="DM50" s="12"/>
      <c r="DN50" s="12"/>
      <c r="DO50" s="12"/>
      <c r="DP50" s="12"/>
      <c r="DQ50" s="12"/>
      <c r="DR50" s="12"/>
      <c r="DS50" s="12"/>
      <c r="DT50" s="12"/>
      <c r="DU50" s="12"/>
      <c r="DV50" s="12"/>
      <c r="DW50" s="12"/>
      <c r="DX50" s="12"/>
      <c r="DY50" s="12"/>
      <c r="DZ50" s="12"/>
      <c r="EA50" s="12"/>
      <c r="EB50" s="12"/>
      <c r="EC50" s="12"/>
      <c r="ED50" s="12"/>
      <c r="EE50" s="12"/>
      <c r="EF50" s="12"/>
      <c r="EG50" s="12"/>
      <c r="EH50" s="12"/>
      <c r="EI50" s="12"/>
      <c r="EJ50" s="12"/>
      <c r="EK50" s="12"/>
      <c r="EL50" s="12"/>
      <c r="EM50" s="12"/>
      <c r="EN50" s="12"/>
      <c r="EO50" s="12"/>
      <c r="EP50" s="12"/>
      <c r="EQ50" s="12"/>
      <c r="ER50" s="12"/>
      <c r="ES50" s="12"/>
      <c r="ET50" s="15"/>
    </row>
    <row r="51" spans="1:150" s="13" customFormat="1" ht="51.75" thickBot="1">
      <c r="A51" s="119"/>
      <c r="B51" s="119"/>
      <c r="C51" s="82"/>
      <c r="D51" s="81"/>
      <c r="E51" s="80"/>
      <c r="F51" s="80"/>
      <c r="G51" s="23" t="str">
        <f>VLOOKUP(H51,Hoja1!A$1:G$445,2,0)</f>
        <v>Forzadas, Prolongadas</v>
      </c>
      <c r="H51" s="24" t="s">
        <v>40</v>
      </c>
      <c r="I51" s="23" t="str">
        <f>VLOOKUP(H51,Hoja1!A$2:G$445,3,0)</f>
        <v xml:space="preserve">Lesiones osteomusculares, lesiones osteoarticulares
</v>
      </c>
      <c r="J51" s="18"/>
      <c r="K51" s="23" t="str">
        <f>VLOOKUP(H51,Hoja1!A$2:G$445,4,0)</f>
        <v>Inspecciones planeadas e inspecciones no planeadas, procedimientos de programas de seguridad y salud en el trabajo</v>
      </c>
      <c r="L51" s="23" t="str">
        <f>VLOOKUP(H51,Hoja1!A$2:G$445,5,0)</f>
        <v>PVE Biomecánico, programa pausas activas, exámenes periódicos, recomendaciones, control de posturas</v>
      </c>
      <c r="M51" s="18">
        <v>2</v>
      </c>
      <c r="N51" s="19">
        <v>3</v>
      </c>
      <c r="O51" s="19">
        <v>25</v>
      </c>
      <c r="P51" s="26">
        <f t="shared" si="6"/>
        <v>6</v>
      </c>
      <c r="Q51" s="26">
        <f t="shared" si="7"/>
        <v>150</v>
      </c>
      <c r="R51" s="33" t="str">
        <f t="shared" si="8"/>
        <v>M-6</v>
      </c>
      <c r="S51" s="34" t="str">
        <f t="shared" si="9"/>
        <v>II</v>
      </c>
      <c r="T51" s="35" t="str">
        <f t="shared" si="10"/>
        <v>No Aceptable o Aceptable Con Control Especifico</v>
      </c>
      <c r="U51" s="79"/>
      <c r="V51" s="23" t="str">
        <f>VLOOKUP(H51,Hoja1!A$2:G$445,6,0)</f>
        <v>Enfermedades Osteomusculares</v>
      </c>
      <c r="W51" s="20"/>
      <c r="X51" s="20"/>
      <c r="Y51" s="20"/>
      <c r="Z51" s="17"/>
      <c r="AA51" s="22" t="str">
        <f>VLOOKUP(H51,Hoja1!A$2:G$445,7,0)</f>
        <v>Prevención en lesiones osteomusculares, líderes de pausas activas</v>
      </c>
      <c r="AB51" s="20" t="s">
        <v>1210</v>
      </c>
      <c r="AC51" s="77"/>
      <c r="AD51" s="14"/>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c r="CW51" s="12"/>
      <c r="CX51" s="12"/>
      <c r="CY51" s="12"/>
      <c r="CZ51" s="12"/>
      <c r="DA51" s="12"/>
      <c r="DB51" s="12"/>
      <c r="DC51" s="12"/>
      <c r="DD51" s="12"/>
      <c r="DE51" s="12"/>
      <c r="DF51" s="12"/>
      <c r="DG51" s="12"/>
      <c r="DH51" s="12"/>
      <c r="DI51" s="12"/>
      <c r="DJ51" s="12"/>
      <c r="DK51" s="12"/>
      <c r="DL51" s="12"/>
      <c r="DM51" s="12"/>
      <c r="DN51" s="12"/>
      <c r="DO51" s="12"/>
      <c r="DP51" s="12"/>
      <c r="DQ51" s="12"/>
      <c r="DR51" s="12"/>
      <c r="DS51" s="12"/>
      <c r="DT51" s="12"/>
      <c r="DU51" s="12"/>
      <c r="DV51" s="12"/>
      <c r="DW51" s="12"/>
      <c r="DX51" s="12"/>
      <c r="DY51" s="12"/>
      <c r="DZ51" s="12"/>
      <c r="EA51" s="12"/>
      <c r="EB51" s="12"/>
      <c r="EC51" s="12"/>
      <c r="ED51" s="12"/>
      <c r="EE51" s="12"/>
      <c r="EF51" s="12"/>
      <c r="EG51" s="12"/>
      <c r="EH51" s="12"/>
      <c r="EI51" s="12"/>
      <c r="EJ51" s="12"/>
      <c r="EK51" s="12"/>
      <c r="EL51" s="12"/>
      <c r="EM51" s="12"/>
      <c r="EN51" s="12"/>
      <c r="EO51" s="12"/>
      <c r="EP51" s="12"/>
      <c r="EQ51" s="12"/>
      <c r="ER51" s="12"/>
      <c r="ES51" s="12"/>
      <c r="ET51" s="15"/>
    </row>
    <row r="52" spans="1:150" s="13" customFormat="1" ht="51.75" thickBot="1">
      <c r="A52" s="119"/>
      <c r="B52" s="119"/>
      <c r="C52" s="82"/>
      <c r="D52" s="81"/>
      <c r="E52" s="80"/>
      <c r="F52" s="80"/>
      <c r="G52" s="23" t="str">
        <f>VLOOKUP(H52,Hoja1!A$1:G$445,2,0)</f>
        <v>Movimientos repetitivos, Miembros Superiores</v>
      </c>
      <c r="H52" s="24" t="s">
        <v>47</v>
      </c>
      <c r="I52" s="23" t="str">
        <f>VLOOKUP(H52,Hoja1!A$2:G$445,3,0)</f>
        <v>Lesiones Musculoesqueléticas</v>
      </c>
      <c r="J52" s="18"/>
      <c r="K52" s="23" t="str">
        <f>VLOOKUP(H52,Hoja1!A$2:G$445,4,0)</f>
        <v>N/A</v>
      </c>
      <c r="L52" s="23" t="str">
        <f>VLOOKUP(H52,Hoja1!A$2:G$445,5,0)</f>
        <v>PVE BIomécanico, programa pausas activas, examenes periódicos, recomendaicones, control de posturas</v>
      </c>
      <c r="M52" s="18">
        <v>2</v>
      </c>
      <c r="N52" s="19">
        <v>3</v>
      </c>
      <c r="O52" s="19">
        <v>25</v>
      </c>
      <c r="P52" s="26">
        <f t="shared" si="6"/>
        <v>6</v>
      </c>
      <c r="Q52" s="26">
        <f t="shared" si="7"/>
        <v>150</v>
      </c>
      <c r="R52" s="33" t="str">
        <f t="shared" si="8"/>
        <v>M-6</v>
      </c>
      <c r="S52" s="34" t="str">
        <f t="shared" si="9"/>
        <v>II</v>
      </c>
      <c r="T52" s="35" t="str">
        <f t="shared" si="10"/>
        <v>No Aceptable o Aceptable Con Control Especifico</v>
      </c>
      <c r="U52" s="79"/>
      <c r="V52" s="23" t="str">
        <f>VLOOKUP(H52,Hoja1!A$2:G$445,6,0)</f>
        <v>Enfermedades musculoesqueleticas</v>
      </c>
      <c r="W52" s="20"/>
      <c r="X52" s="20"/>
      <c r="Y52" s="20"/>
      <c r="Z52" s="17"/>
      <c r="AA52" s="22" t="str">
        <f>VLOOKUP(H52,Hoja1!A$2:G$445,7,0)</f>
        <v>Prevención en lesiones osteomusculares, líderes de pausas activas</v>
      </c>
      <c r="AB52" s="20" t="s">
        <v>1210</v>
      </c>
      <c r="AC52" s="77"/>
      <c r="AD52" s="14"/>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2"/>
      <c r="CH52" s="12"/>
      <c r="CI52" s="12"/>
      <c r="CJ52" s="12"/>
      <c r="CK52" s="12"/>
      <c r="CL52" s="12"/>
      <c r="CM52" s="12"/>
      <c r="CN52" s="12"/>
      <c r="CO52" s="12"/>
      <c r="CP52" s="12"/>
      <c r="CQ52" s="12"/>
      <c r="CR52" s="12"/>
      <c r="CS52" s="12"/>
      <c r="CT52" s="12"/>
      <c r="CU52" s="12"/>
      <c r="CV52" s="12"/>
      <c r="CW52" s="12"/>
      <c r="CX52" s="12"/>
      <c r="CY52" s="12"/>
      <c r="CZ52" s="12"/>
      <c r="DA52" s="12"/>
      <c r="DB52" s="12"/>
      <c r="DC52" s="12"/>
      <c r="DD52" s="12"/>
      <c r="DE52" s="12"/>
      <c r="DF52" s="12"/>
      <c r="DG52" s="12"/>
      <c r="DH52" s="12"/>
      <c r="DI52" s="12"/>
      <c r="DJ52" s="12"/>
      <c r="DK52" s="12"/>
      <c r="DL52" s="12"/>
      <c r="DM52" s="12"/>
      <c r="DN52" s="12"/>
      <c r="DO52" s="12"/>
      <c r="DP52" s="12"/>
      <c r="DQ52" s="12"/>
      <c r="DR52" s="12"/>
      <c r="DS52" s="12"/>
      <c r="DT52" s="12"/>
      <c r="DU52" s="12"/>
      <c r="DV52" s="12"/>
      <c r="DW52" s="12"/>
      <c r="DX52" s="12"/>
      <c r="DY52" s="12"/>
      <c r="DZ52" s="12"/>
      <c r="EA52" s="12"/>
      <c r="EB52" s="12"/>
      <c r="EC52" s="12"/>
      <c r="ED52" s="12"/>
      <c r="EE52" s="12"/>
      <c r="EF52" s="12"/>
      <c r="EG52" s="12"/>
      <c r="EH52" s="12"/>
      <c r="EI52" s="12"/>
      <c r="EJ52" s="12"/>
      <c r="EK52" s="12"/>
      <c r="EL52" s="12"/>
      <c r="EM52" s="12"/>
      <c r="EN52" s="12"/>
      <c r="EO52" s="12"/>
      <c r="EP52" s="12"/>
      <c r="EQ52" s="12"/>
      <c r="ER52" s="12"/>
      <c r="ES52" s="12"/>
      <c r="ET52" s="15"/>
    </row>
    <row r="53" spans="1:150" s="13" customFormat="1" ht="51.75" thickBot="1">
      <c r="A53" s="119"/>
      <c r="B53" s="119"/>
      <c r="C53" s="82"/>
      <c r="D53" s="81"/>
      <c r="E53" s="80"/>
      <c r="F53" s="80"/>
      <c r="G53" s="23" t="str">
        <f>VLOOKUP(H53,Hoja1!A$1:G$445,2,0)</f>
        <v>Atropellamiento, Envestir</v>
      </c>
      <c r="H53" s="24" t="s">
        <v>1187</v>
      </c>
      <c r="I53" s="23" t="str">
        <f>VLOOKUP(H53,Hoja1!A$2:G$445,3,0)</f>
        <v>Lesiones, pérdidas materiales, muerte</v>
      </c>
      <c r="J53" s="18"/>
      <c r="K53" s="23" t="str">
        <f>VLOOKUP(H53,Hoja1!A$2:G$445,4,0)</f>
        <v>Inspecciones planeadas e inspecciones no planeadas, procedimientos de programas de seguridad y salud en el trabajo</v>
      </c>
      <c r="L53" s="23" t="str">
        <f>VLOOKUP(H53,Hoja1!A$2:G$445,5,0)</f>
        <v>Programa de seguridad vial, señalización</v>
      </c>
      <c r="M53" s="18">
        <v>2</v>
      </c>
      <c r="N53" s="19">
        <v>3</v>
      </c>
      <c r="O53" s="19">
        <v>60</v>
      </c>
      <c r="P53" s="26">
        <f t="shared" si="6"/>
        <v>6</v>
      </c>
      <c r="Q53" s="26">
        <f t="shared" si="7"/>
        <v>360</v>
      </c>
      <c r="R53" s="33" t="str">
        <f t="shared" si="8"/>
        <v>M-6</v>
      </c>
      <c r="S53" s="34" t="str">
        <f t="shared" si="9"/>
        <v>II</v>
      </c>
      <c r="T53" s="35" t="str">
        <f t="shared" si="10"/>
        <v>No Aceptable o Aceptable Con Control Especifico</v>
      </c>
      <c r="U53" s="79"/>
      <c r="V53" s="23" t="str">
        <f>VLOOKUP(H53,Hoja1!A$2:G$445,6,0)</f>
        <v>Muerte</v>
      </c>
      <c r="W53" s="20"/>
      <c r="X53" s="20"/>
      <c r="Y53" s="20"/>
      <c r="Z53" s="17"/>
      <c r="AA53" s="22" t="str">
        <f>VLOOKUP(H53,Hoja1!A$2:G$445,7,0)</f>
        <v>Seguridad vial y manejo defensivo, aseguramiento de áreas de trabajo</v>
      </c>
      <c r="AB53" s="20" t="s">
        <v>1201</v>
      </c>
      <c r="AC53" s="77"/>
      <c r="AD53" s="14"/>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c r="CS53" s="12"/>
      <c r="CT53" s="12"/>
      <c r="CU53" s="12"/>
      <c r="CV53" s="12"/>
      <c r="CW53" s="12"/>
      <c r="CX53" s="12"/>
      <c r="CY53" s="12"/>
      <c r="CZ53" s="12"/>
      <c r="DA53" s="12"/>
      <c r="DB53" s="12"/>
      <c r="DC53" s="12"/>
      <c r="DD53" s="12"/>
      <c r="DE53" s="12"/>
      <c r="DF53" s="12"/>
      <c r="DG53" s="12"/>
      <c r="DH53" s="12"/>
      <c r="DI53" s="12"/>
      <c r="DJ53" s="12"/>
      <c r="DK53" s="12"/>
      <c r="DL53" s="12"/>
      <c r="DM53" s="12"/>
      <c r="DN53" s="12"/>
      <c r="DO53" s="12"/>
      <c r="DP53" s="12"/>
      <c r="DQ53" s="12"/>
      <c r="DR53" s="12"/>
      <c r="DS53" s="12"/>
      <c r="DT53" s="12"/>
      <c r="DU53" s="12"/>
      <c r="DV53" s="12"/>
      <c r="DW53" s="12"/>
      <c r="DX53" s="12"/>
      <c r="DY53" s="12"/>
      <c r="DZ53" s="12"/>
      <c r="EA53" s="12"/>
      <c r="EB53" s="12"/>
      <c r="EC53" s="12"/>
      <c r="ED53" s="12"/>
      <c r="EE53" s="12"/>
      <c r="EF53" s="12"/>
      <c r="EG53" s="12"/>
      <c r="EH53" s="12"/>
      <c r="EI53" s="12"/>
      <c r="EJ53" s="12"/>
      <c r="EK53" s="12"/>
      <c r="EL53" s="12"/>
      <c r="EM53" s="12"/>
      <c r="EN53" s="12"/>
      <c r="EO53" s="12"/>
      <c r="EP53" s="12"/>
      <c r="EQ53" s="12"/>
      <c r="ER53" s="12"/>
      <c r="ES53" s="12"/>
      <c r="ET53" s="15"/>
    </row>
    <row r="54" spans="1:150" s="13" customFormat="1" ht="41.25" thickBot="1">
      <c r="A54" s="119"/>
      <c r="B54" s="119"/>
      <c r="C54" s="82"/>
      <c r="D54" s="81"/>
      <c r="E54" s="80"/>
      <c r="F54" s="80"/>
      <c r="G54" s="23" t="str">
        <f>VLOOKUP(H54,Hoja1!A$1:G$445,2,0)</f>
        <v>Superficies de trabajo irregulares o deslizantes</v>
      </c>
      <c r="H54" s="24" t="s">
        <v>597</v>
      </c>
      <c r="I54" s="23" t="str">
        <f>VLOOKUP(H54,Hoja1!A$2:G$445,3,0)</f>
        <v>Caidas del mismo nivel, fracturas, golpe con objetos, caídas de objetos, obstrucción de rutas de evacuación</v>
      </c>
      <c r="J54" s="18"/>
      <c r="K54" s="23" t="str">
        <f>VLOOKUP(H54,Hoja1!A$2:G$445,4,0)</f>
        <v>N/A</v>
      </c>
      <c r="L54" s="23" t="str">
        <f>VLOOKUP(H54,Hoja1!A$2:G$445,5,0)</f>
        <v>N/A</v>
      </c>
      <c r="M54" s="18">
        <v>2</v>
      </c>
      <c r="N54" s="19">
        <v>3</v>
      </c>
      <c r="O54" s="19">
        <v>25</v>
      </c>
      <c r="P54" s="26">
        <f t="shared" si="6"/>
        <v>6</v>
      </c>
      <c r="Q54" s="26">
        <f t="shared" si="7"/>
        <v>150</v>
      </c>
      <c r="R54" s="33" t="str">
        <f t="shared" si="8"/>
        <v>M-6</v>
      </c>
      <c r="S54" s="34" t="str">
        <f t="shared" si="9"/>
        <v>II</v>
      </c>
      <c r="T54" s="35" t="str">
        <f t="shared" si="10"/>
        <v>No Aceptable o Aceptable Con Control Especifico</v>
      </c>
      <c r="U54" s="79"/>
      <c r="V54" s="23" t="str">
        <f>VLOOKUP(H54,Hoja1!A$2:G$445,6,0)</f>
        <v>Caídas de distinto nivel</v>
      </c>
      <c r="W54" s="20"/>
      <c r="X54" s="20"/>
      <c r="Y54" s="20"/>
      <c r="Z54" s="17"/>
      <c r="AA54" s="22" t="str">
        <f>VLOOKUP(H54,Hoja1!A$2:G$445,7,0)</f>
        <v>Pautas Básicas en orden y aseo en el lugar de trabajo, actos y condiciones inseguras</v>
      </c>
      <c r="AB54" s="20" t="s">
        <v>1202</v>
      </c>
      <c r="AC54" s="77"/>
      <c r="AD54" s="14"/>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c r="CW54" s="12"/>
      <c r="CX54" s="12"/>
      <c r="CY54" s="12"/>
      <c r="CZ54" s="12"/>
      <c r="DA54" s="12"/>
      <c r="DB54" s="12"/>
      <c r="DC54" s="12"/>
      <c r="DD54" s="12"/>
      <c r="DE54" s="12"/>
      <c r="DF54" s="12"/>
      <c r="DG54" s="12"/>
      <c r="DH54" s="12"/>
      <c r="DI54" s="12"/>
      <c r="DJ54" s="12"/>
      <c r="DK54" s="12"/>
      <c r="DL54" s="12"/>
      <c r="DM54" s="12"/>
      <c r="DN54" s="12"/>
      <c r="DO54" s="12"/>
      <c r="DP54" s="12"/>
      <c r="DQ54" s="12"/>
      <c r="DR54" s="12"/>
      <c r="DS54" s="12"/>
      <c r="DT54" s="12"/>
      <c r="DU54" s="12"/>
      <c r="DV54" s="12"/>
      <c r="DW54" s="12"/>
      <c r="DX54" s="12"/>
      <c r="DY54" s="12"/>
      <c r="DZ54" s="12"/>
      <c r="EA54" s="12"/>
      <c r="EB54" s="12"/>
      <c r="EC54" s="12"/>
      <c r="ED54" s="12"/>
      <c r="EE54" s="12"/>
      <c r="EF54" s="12"/>
      <c r="EG54" s="12"/>
      <c r="EH54" s="12"/>
      <c r="EI54" s="12"/>
      <c r="EJ54" s="12"/>
      <c r="EK54" s="12"/>
      <c r="EL54" s="12"/>
      <c r="EM54" s="12"/>
      <c r="EN54" s="12"/>
      <c r="EO54" s="12"/>
      <c r="EP54" s="12"/>
      <c r="EQ54" s="12"/>
      <c r="ER54" s="12"/>
      <c r="ES54" s="12"/>
      <c r="ET54" s="15"/>
    </row>
    <row r="55" spans="1:150" s="13" customFormat="1" ht="64.5" thickBot="1">
      <c r="A55" s="119"/>
      <c r="B55" s="119"/>
      <c r="C55" s="82"/>
      <c r="D55" s="81"/>
      <c r="E55" s="80"/>
      <c r="F55" s="80"/>
      <c r="G55" s="23" t="str">
        <f>VLOOKUP(H55,Hoja1!A$1:G$445,2,0)</f>
        <v>Atraco, golpiza, atentados y secuestrados</v>
      </c>
      <c r="H55" s="24" t="s">
        <v>57</v>
      </c>
      <c r="I55" s="23" t="str">
        <f>VLOOKUP(H55,Hoja1!A$2:G$445,3,0)</f>
        <v>Estrés, golpes, Secuestros</v>
      </c>
      <c r="J55" s="18"/>
      <c r="K55" s="23" t="str">
        <f>VLOOKUP(H55,Hoja1!A$2:G$445,4,0)</f>
        <v>Inspecciones planeadas e inspecciones no planeadas, procedimientos de programas de seguridad y salud en el trabajo</v>
      </c>
      <c r="L55" s="23" t="str">
        <f>VLOOKUP(H55,Hoja1!A$2:G$445,5,0)</f>
        <v xml:space="preserve">Uniformes Corporativos, Caquetas corporativas, Carnetización
</v>
      </c>
      <c r="M55" s="18">
        <v>2</v>
      </c>
      <c r="N55" s="19">
        <v>3</v>
      </c>
      <c r="O55" s="19">
        <v>60</v>
      </c>
      <c r="P55" s="26">
        <f t="shared" si="6"/>
        <v>6</v>
      </c>
      <c r="Q55" s="26">
        <f t="shared" si="7"/>
        <v>360</v>
      </c>
      <c r="R55" s="33" t="str">
        <f t="shared" si="8"/>
        <v>M-6</v>
      </c>
      <c r="S55" s="34" t="str">
        <f t="shared" si="9"/>
        <v>II</v>
      </c>
      <c r="T55" s="35" t="str">
        <f t="shared" si="10"/>
        <v>No Aceptable o Aceptable Con Control Especifico</v>
      </c>
      <c r="U55" s="79"/>
      <c r="V55" s="23" t="str">
        <f>VLOOKUP(H55,Hoja1!A$2:G$445,6,0)</f>
        <v>Secuestros</v>
      </c>
      <c r="W55" s="20"/>
      <c r="X55" s="20"/>
      <c r="Y55" s="20"/>
      <c r="Z55" s="17"/>
      <c r="AA55" s="22" t="str">
        <f>VLOOKUP(H55,Hoja1!A$2:G$445,7,0)</f>
        <v>N/A</v>
      </c>
      <c r="AB55" s="20" t="s">
        <v>1203</v>
      </c>
      <c r="AC55" s="77"/>
      <c r="AD55" s="14"/>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12"/>
      <c r="CM55" s="12"/>
      <c r="CN55" s="12"/>
      <c r="CO55" s="12"/>
      <c r="CP55" s="12"/>
      <c r="CQ55" s="12"/>
      <c r="CR55" s="12"/>
      <c r="CS55" s="12"/>
      <c r="CT55" s="12"/>
      <c r="CU55" s="12"/>
      <c r="CV55" s="12"/>
      <c r="CW55" s="12"/>
      <c r="CX55" s="12"/>
      <c r="CY55" s="12"/>
      <c r="CZ55" s="12"/>
      <c r="DA55" s="12"/>
      <c r="DB55" s="12"/>
      <c r="DC55" s="12"/>
      <c r="DD55" s="12"/>
      <c r="DE55" s="12"/>
      <c r="DF55" s="12"/>
      <c r="DG55" s="12"/>
      <c r="DH55" s="12"/>
      <c r="DI55" s="12"/>
      <c r="DJ55" s="12"/>
      <c r="DK55" s="12"/>
      <c r="DL55" s="12"/>
      <c r="DM55" s="12"/>
      <c r="DN55" s="12"/>
      <c r="DO55" s="12"/>
      <c r="DP55" s="12"/>
      <c r="DQ55" s="12"/>
      <c r="DR55" s="12"/>
      <c r="DS55" s="12"/>
      <c r="DT55" s="12"/>
      <c r="DU55" s="12"/>
      <c r="DV55" s="12"/>
      <c r="DW55" s="12"/>
      <c r="DX55" s="12"/>
      <c r="DY55" s="12"/>
      <c r="DZ55" s="12"/>
      <c r="EA55" s="12"/>
      <c r="EB55" s="12"/>
      <c r="EC55" s="12"/>
      <c r="ED55" s="12"/>
      <c r="EE55" s="12"/>
      <c r="EF55" s="12"/>
      <c r="EG55" s="12"/>
      <c r="EH55" s="12"/>
      <c r="EI55" s="12"/>
      <c r="EJ55" s="12"/>
      <c r="EK55" s="12"/>
      <c r="EL55" s="12"/>
      <c r="EM55" s="12"/>
      <c r="EN55" s="12"/>
      <c r="EO55" s="12"/>
      <c r="EP55" s="12"/>
      <c r="EQ55" s="12"/>
      <c r="ER55" s="12"/>
      <c r="ES55" s="12"/>
      <c r="ET55" s="15"/>
    </row>
    <row r="56" spans="1:150" s="13" customFormat="1" ht="90" thickBot="1">
      <c r="A56" s="119"/>
      <c r="B56" s="119"/>
      <c r="C56" s="82"/>
      <c r="D56" s="81"/>
      <c r="E56" s="80"/>
      <c r="F56" s="80"/>
      <c r="G56" s="23" t="str">
        <f>VLOOKUP(H56,Hoja1!A$1:G$445,2,0)</f>
        <v>MANTENIMIENTO DE PUENTE GRUAS, LIMPIEZA DE CANALES, MANTENIMIENTO DE INSTALACIONES LOCATIVAS, MANTENIMIENTO Y REPARACIÓN DE POZOS</v>
      </c>
      <c r="H56" s="24" t="s">
        <v>624</v>
      </c>
      <c r="I56" s="23" t="str">
        <f>VLOOKUP(H56,Hoja1!A$2:G$445,3,0)</f>
        <v>LESIONES, FRACTURAS, MUERTE</v>
      </c>
      <c r="J56" s="18"/>
      <c r="K56" s="23" t="str">
        <f>VLOOKUP(H56,Hoja1!A$2:G$445,4,0)</f>
        <v>Inspecciones planeadas e inspecciones no planeadas, procedimientos de programas de seguridad y salud en el trabajo</v>
      </c>
      <c r="L56" s="23" t="str">
        <f>VLOOKUP(H56,Hoja1!A$2:G$445,5,0)</f>
        <v>EPP</v>
      </c>
      <c r="M56" s="18">
        <v>2</v>
      </c>
      <c r="N56" s="19">
        <v>3</v>
      </c>
      <c r="O56" s="19">
        <v>60</v>
      </c>
      <c r="P56" s="26">
        <f t="shared" si="6"/>
        <v>6</v>
      </c>
      <c r="Q56" s="26">
        <f t="shared" si="7"/>
        <v>360</v>
      </c>
      <c r="R56" s="33" t="str">
        <f t="shared" si="8"/>
        <v>M-6</v>
      </c>
      <c r="S56" s="34" t="str">
        <f t="shared" si="9"/>
        <v>II</v>
      </c>
      <c r="T56" s="35" t="str">
        <f t="shared" si="10"/>
        <v>No Aceptable o Aceptable Con Control Especifico</v>
      </c>
      <c r="U56" s="79"/>
      <c r="V56" s="23" t="str">
        <f>VLOOKUP(H56,Hoja1!A$2:G$445,6,0)</f>
        <v>MUERTE</v>
      </c>
      <c r="W56" s="20"/>
      <c r="X56" s="20"/>
      <c r="Y56" s="20"/>
      <c r="Z56" s="17"/>
      <c r="AA56" s="22" t="str">
        <f>VLOOKUP(H56,Hoja1!A$2:G$445,7,0)</f>
        <v>CERTIFICACIÓN Y/O ENTRENAMIENTO EN TRABAJO SEGURO EN ALTURAS; DILGENCIAMIENTO DE PERMISO DE TRABAJO; USO Y MANEJO ADECUADO DE E.P.P.; ARME Y DESARME DE ANDAMIOS</v>
      </c>
      <c r="AB56" s="20" t="s">
        <v>1219</v>
      </c>
      <c r="AC56" s="77"/>
      <c r="AD56" s="14"/>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12"/>
      <c r="CN56" s="12"/>
      <c r="CO56" s="12"/>
      <c r="CP56" s="12"/>
      <c r="CQ56" s="12"/>
      <c r="CR56" s="12"/>
      <c r="CS56" s="12"/>
      <c r="CT56" s="12"/>
      <c r="CU56" s="12"/>
      <c r="CV56" s="12"/>
      <c r="CW56" s="12"/>
      <c r="CX56" s="12"/>
      <c r="CY56" s="12"/>
      <c r="CZ56" s="12"/>
      <c r="DA56" s="12"/>
      <c r="DB56" s="12"/>
      <c r="DC56" s="12"/>
      <c r="DD56" s="12"/>
      <c r="DE56" s="12"/>
      <c r="DF56" s="12"/>
      <c r="DG56" s="12"/>
      <c r="DH56" s="12"/>
      <c r="DI56" s="12"/>
      <c r="DJ56" s="12"/>
      <c r="DK56" s="12"/>
      <c r="DL56" s="12"/>
      <c r="DM56" s="12"/>
      <c r="DN56" s="12"/>
      <c r="DO56" s="12"/>
      <c r="DP56" s="12"/>
      <c r="DQ56" s="12"/>
      <c r="DR56" s="12"/>
      <c r="DS56" s="12"/>
      <c r="DT56" s="12"/>
      <c r="DU56" s="12"/>
      <c r="DV56" s="12"/>
      <c r="DW56" s="12"/>
      <c r="DX56" s="12"/>
      <c r="DY56" s="12"/>
      <c r="DZ56" s="12"/>
      <c r="EA56" s="12"/>
      <c r="EB56" s="12"/>
      <c r="EC56" s="12"/>
      <c r="ED56" s="12"/>
      <c r="EE56" s="12"/>
      <c r="EF56" s="12"/>
      <c r="EG56" s="12"/>
      <c r="EH56" s="12"/>
      <c r="EI56" s="12"/>
      <c r="EJ56" s="12"/>
      <c r="EK56" s="12"/>
      <c r="EL56" s="12"/>
      <c r="EM56" s="12"/>
      <c r="EN56" s="12"/>
      <c r="EO56" s="12"/>
      <c r="EP56" s="12"/>
      <c r="EQ56" s="12"/>
      <c r="ER56" s="12"/>
      <c r="ES56" s="12"/>
      <c r="ET56" s="15"/>
    </row>
    <row r="57" spans="1:150" s="13" customFormat="1" ht="51.75" thickBot="1">
      <c r="A57" s="119"/>
      <c r="B57" s="119"/>
      <c r="C57" s="82"/>
      <c r="D57" s="81"/>
      <c r="E57" s="80"/>
      <c r="F57" s="80"/>
      <c r="G57" s="23" t="str">
        <f>VLOOKUP(H57,Hoja1!A$1:G$445,2,0)</f>
        <v>SISMOS, INCENDIOS, INUNDACIONES, TERREMOTOS, VENDAVALES, DERRUMBE</v>
      </c>
      <c r="H57" s="24" t="s">
        <v>62</v>
      </c>
      <c r="I57" s="23" t="str">
        <f>VLOOKUP(H57,Hoja1!A$2:G$445,3,0)</f>
        <v>SISMOS, INCENDIOS, INUNDACIONES, TERREMOTOS, VENDAVALES</v>
      </c>
      <c r="J57" s="18"/>
      <c r="K57" s="23" t="str">
        <f>VLOOKUP(H57,Hoja1!A$2:G$445,4,0)</f>
        <v>Inspecciones planeadas e inspecciones no planeadas, procedimientos de programas de seguridad y salud en el trabajo</v>
      </c>
      <c r="L57" s="23" t="str">
        <f>VLOOKUP(H57,Hoja1!A$2:G$445,5,0)</f>
        <v>BRIGADAS DE EMERGENCIAS</v>
      </c>
      <c r="M57" s="18">
        <v>2</v>
      </c>
      <c r="N57" s="19">
        <v>1</v>
      </c>
      <c r="O57" s="19">
        <v>100</v>
      </c>
      <c r="P57" s="26">
        <f t="shared" si="6"/>
        <v>2</v>
      </c>
      <c r="Q57" s="26">
        <f t="shared" si="7"/>
        <v>200</v>
      </c>
      <c r="R57" s="33" t="str">
        <f t="shared" si="8"/>
        <v>B-2</v>
      </c>
      <c r="S57" s="34" t="str">
        <f t="shared" si="9"/>
        <v>II</v>
      </c>
      <c r="T57" s="35" t="str">
        <f t="shared" si="10"/>
        <v>No Aceptable o Aceptable Con Control Especifico</v>
      </c>
      <c r="U57" s="75"/>
      <c r="V57" s="23" t="str">
        <f>VLOOKUP(H57,Hoja1!A$2:G$445,6,0)</f>
        <v>MUERTE</v>
      </c>
      <c r="W57" s="20"/>
      <c r="X57" s="20"/>
      <c r="Y57" s="20"/>
      <c r="Z57" s="17" t="s">
        <v>1204</v>
      </c>
      <c r="AA57" s="22" t="str">
        <f>VLOOKUP(H57,Hoja1!A$2:G$445,7,0)</f>
        <v>ENTRENAMIENTO DE LA BRIGADA; DIVULGACIÓN DE PLAN DE EMERGENCIA</v>
      </c>
      <c r="AB57" s="20" t="s">
        <v>1211</v>
      </c>
      <c r="AC57" s="78"/>
      <c r="AD57" s="14"/>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S57" s="12"/>
      <c r="BT57" s="12"/>
      <c r="BU57" s="12"/>
      <c r="BV57" s="12"/>
      <c r="BW57" s="12"/>
      <c r="BX57" s="12"/>
      <c r="BY57" s="12"/>
      <c r="BZ57" s="12"/>
      <c r="CA57" s="12"/>
      <c r="CB57" s="12"/>
      <c r="CC57" s="12"/>
      <c r="CD57" s="12"/>
      <c r="CE57" s="12"/>
      <c r="CF57" s="12"/>
      <c r="CG57" s="12"/>
      <c r="CH57" s="12"/>
      <c r="CI57" s="12"/>
      <c r="CJ57" s="12"/>
      <c r="CK57" s="12"/>
      <c r="CL57" s="12"/>
      <c r="CM57" s="12"/>
      <c r="CN57" s="12"/>
      <c r="CO57" s="12"/>
      <c r="CP57" s="12"/>
      <c r="CQ57" s="12"/>
      <c r="CR57" s="12"/>
      <c r="CS57" s="12"/>
      <c r="CT57" s="12"/>
      <c r="CU57" s="12"/>
      <c r="CV57" s="12"/>
      <c r="CW57" s="12"/>
      <c r="CX57" s="12"/>
      <c r="CY57" s="12"/>
      <c r="CZ57" s="12"/>
      <c r="DA57" s="12"/>
      <c r="DB57" s="12"/>
      <c r="DC57" s="12"/>
      <c r="DD57" s="12"/>
      <c r="DE57" s="12"/>
      <c r="DF57" s="12"/>
      <c r="DG57" s="12"/>
      <c r="DH57" s="12"/>
      <c r="DI57" s="12"/>
      <c r="DJ57" s="12"/>
      <c r="DK57" s="12"/>
      <c r="DL57" s="12"/>
      <c r="DM57" s="12"/>
      <c r="DN57" s="12"/>
      <c r="DO57" s="12"/>
      <c r="DP57" s="12"/>
      <c r="DQ57" s="12"/>
      <c r="DR57" s="12"/>
      <c r="DS57" s="12"/>
      <c r="DT57" s="12"/>
      <c r="DU57" s="12"/>
      <c r="DV57" s="12"/>
      <c r="DW57" s="12"/>
      <c r="DX57" s="12"/>
      <c r="DY57" s="12"/>
      <c r="DZ57" s="12"/>
      <c r="EA57" s="12"/>
      <c r="EB57" s="12"/>
      <c r="EC57" s="12"/>
      <c r="ED57" s="12"/>
      <c r="EE57" s="12"/>
      <c r="EF57" s="12"/>
      <c r="EG57" s="12"/>
      <c r="EH57" s="12"/>
      <c r="EI57" s="12"/>
      <c r="EJ57" s="12"/>
      <c r="EK57" s="12"/>
      <c r="EL57" s="12"/>
      <c r="EM57" s="12"/>
      <c r="EN57" s="12"/>
      <c r="EO57" s="12"/>
      <c r="EP57" s="12"/>
      <c r="EQ57" s="12"/>
      <c r="ER57" s="12"/>
      <c r="ES57" s="12"/>
      <c r="ET57" s="15"/>
    </row>
    <row r="58" spans="1:150" s="13" customFormat="1" ht="51.75" thickBot="1">
      <c r="A58" s="119"/>
      <c r="B58" s="119"/>
      <c r="C58" s="84" t="s">
        <v>1220</v>
      </c>
      <c r="D58" s="83" t="s">
        <v>1221</v>
      </c>
      <c r="E58" s="93" t="s">
        <v>1073</v>
      </c>
      <c r="F58" s="93" t="s">
        <v>1195</v>
      </c>
      <c r="G58" s="65" t="str">
        <f>VLOOKUP(H58,Hoja1!A$1:G$445,2,0)</f>
        <v>Bacteria</v>
      </c>
      <c r="H58" s="46" t="s">
        <v>108</v>
      </c>
      <c r="I58" s="65" t="str">
        <f>VLOOKUP(H58,Hoja1!A$2:G$445,3,0)</f>
        <v>Infecciones producidas por Bacterianas</v>
      </c>
      <c r="J58" s="55"/>
      <c r="K58" s="65" t="str">
        <f>VLOOKUP(H58,Hoja1!A$2:G$445,4,0)</f>
        <v>Inspecciones planeadas e inspecciones no planeadas, procedimientos de programas de seguridad y salud en el trabajo</v>
      </c>
      <c r="L58" s="65" t="str">
        <f>VLOOKUP(H58,Hoja1!A$2:G$445,5,0)</f>
        <v>Programa de vacunación, bota pantalon, overol, guantes, tapabocas, mascarillas con filtos</v>
      </c>
      <c r="M58" s="62">
        <v>2</v>
      </c>
      <c r="N58" s="48">
        <v>2</v>
      </c>
      <c r="O58" s="48">
        <v>10</v>
      </c>
      <c r="P58" s="48">
        <f t="shared" si="6"/>
        <v>4</v>
      </c>
      <c r="Q58" s="48">
        <f t="shared" si="7"/>
        <v>40</v>
      </c>
      <c r="R58" s="57" t="str">
        <f t="shared" si="8"/>
        <v>B-4</v>
      </c>
      <c r="S58" s="58" t="str">
        <f t="shared" si="9"/>
        <v>III</v>
      </c>
      <c r="T58" s="59" t="str">
        <f t="shared" si="10"/>
        <v>Mejorable</v>
      </c>
      <c r="U58" s="85">
        <v>1</v>
      </c>
      <c r="V58" s="65" t="str">
        <f>VLOOKUP(H58,Hoja1!A$2:G$445,6,0)</f>
        <v xml:space="preserve">Enfermedades Infectocontagiosas
</v>
      </c>
      <c r="W58" s="60"/>
      <c r="X58" s="60"/>
      <c r="Y58" s="60"/>
      <c r="Z58" s="61"/>
      <c r="AA58" s="53" t="str">
        <f>VLOOKUP(H58,Hoja1!A$2:G$445,7,0)</f>
        <v xml:space="preserve">Riesgo Biológico, Autocuidado y/o Uso y manejo adecuado de E.P.P.
</v>
      </c>
      <c r="AB58" s="94" t="s">
        <v>1216</v>
      </c>
      <c r="AC58" s="95" t="s">
        <v>1197</v>
      </c>
      <c r="AD58" s="14"/>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c r="BY58" s="12"/>
      <c r="BZ58" s="12"/>
      <c r="CA58" s="12"/>
      <c r="CB58" s="12"/>
      <c r="CC58" s="12"/>
      <c r="CD58" s="12"/>
      <c r="CE58" s="12"/>
      <c r="CF58" s="12"/>
      <c r="CG58" s="12"/>
      <c r="CH58" s="12"/>
      <c r="CI58" s="12"/>
      <c r="CJ58" s="12"/>
      <c r="CK58" s="12"/>
      <c r="CL58" s="12"/>
      <c r="CM58" s="12"/>
      <c r="CN58" s="12"/>
      <c r="CO58" s="12"/>
      <c r="CP58" s="12"/>
      <c r="CQ58" s="12"/>
      <c r="CR58" s="12"/>
      <c r="CS58" s="12"/>
      <c r="CT58" s="12"/>
      <c r="CU58" s="12"/>
      <c r="CV58" s="12"/>
      <c r="CW58" s="12"/>
      <c r="CX58" s="12"/>
      <c r="CY58" s="12"/>
      <c r="CZ58" s="12"/>
      <c r="DA58" s="12"/>
      <c r="DB58" s="12"/>
      <c r="DC58" s="12"/>
      <c r="DD58" s="12"/>
      <c r="DE58" s="12"/>
      <c r="DF58" s="12"/>
      <c r="DG58" s="12"/>
      <c r="DH58" s="12"/>
      <c r="DI58" s="12"/>
      <c r="DJ58" s="12"/>
      <c r="DK58" s="12"/>
      <c r="DL58" s="12"/>
      <c r="DM58" s="12"/>
      <c r="DN58" s="12"/>
      <c r="DO58" s="12"/>
      <c r="DP58" s="12"/>
      <c r="DQ58" s="12"/>
      <c r="DR58" s="12"/>
      <c r="DS58" s="12"/>
      <c r="DT58" s="12"/>
      <c r="DU58" s="12"/>
      <c r="DV58" s="12"/>
      <c r="DW58" s="12"/>
      <c r="DX58" s="12"/>
      <c r="DY58" s="12"/>
      <c r="DZ58" s="12"/>
      <c r="EA58" s="12"/>
      <c r="EB58" s="12"/>
      <c r="EC58" s="12"/>
      <c r="ED58" s="12"/>
      <c r="EE58" s="12"/>
      <c r="EF58" s="12"/>
      <c r="EG58" s="12"/>
      <c r="EH58" s="12"/>
      <c r="EI58" s="12"/>
      <c r="EJ58" s="12"/>
      <c r="EK58" s="12"/>
      <c r="EL58" s="12"/>
      <c r="EM58" s="12"/>
      <c r="EN58" s="12"/>
      <c r="EO58" s="12"/>
      <c r="EP58" s="12"/>
      <c r="EQ58" s="12"/>
      <c r="ER58" s="12"/>
      <c r="ES58" s="12"/>
      <c r="ET58" s="15"/>
    </row>
    <row r="59" spans="1:150" s="13" customFormat="1" ht="26.25" thickBot="1">
      <c r="A59" s="119"/>
      <c r="B59" s="119"/>
      <c r="C59" s="84"/>
      <c r="D59" s="83"/>
      <c r="E59" s="93"/>
      <c r="F59" s="93"/>
      <c r="G59" s="65" t="str">
        <f>VLOOKUP(H59,Hoja1!A$1:G$445,2,0)</f>
        <v>Bacterias</v>
      </c>
      <c r="H59" s="46" t="s">
        <v>113</v>
      </c>
      <c r="I59" s="65" t="str">
        <f>VLOOKUP(H59,Hoja1!A$2:G$445,3,0)</f>
        <v>Infecciones Bacterianas</v>
      </c>
      <c r="J59" s="55"/>
      <c r="K59" s="65" t="str">
        <f>VLOOKUP(H59,Hoja1!A$2:G$445,4,0)</f>
        <v>N/A</v>
      </c>
      <c r="L59" s="65" t="str">
        <f>VLOOKUP(H59,Hoja1!A$2:G$445,5,0)</f>
        <v>Vacunación</v>
      </c>
      <c r="M59" s="55">
        <v>2</v>
      </c>
      <c r="N59" s="56">
        <v>3</v>
      </c>
      <c r="O59" s="56">
        <v>10</v>
      </c>
      <c r="P59" s="48">
        <f t="shared" si="6"/>
        <v>6</v>
      </c>
      <c r="Q59" s="48">
        <f t="shared" si="7"/>
        <v>60</v>
      </c>
      <c r="R59" s="57" t="str">
        <f t="shared" si="8"/>
        <v>M-6</v>
      </c>
      <c r="S59" s="58" t="str">
        <f t="shared" si="9"/>
        <v>III</v>
      </c>
      <c r="T59" s="59" t="str">
        <f t="shared" si="10"/>
        <v>Mejorable</v>
      </c>
      <c r="U59" s="86"/>
      <c r="V59" s="65" t="str">
        <f>VLOOKUP(H59,Hoja1!A$2:G$445,6,0)</f>
        <v xml:space="preserve">Enfermedades Infectocontagiosas
</v>
      </c>
      <c r="W59" s="60"/>
      <c r="X59" s="60"/>
      <c r="Y59" s="60"/>
      <c r="Z59" s="61"/>
      <c r="AA59" s="53" t="str">
        <f>VLOOKUP(H59,Hoja1!A$2:G$445,7,0)</f>
        <v>Autocuidado</v>
      </c>
      <c r="AB59" s="86"/>
      <c r="AC59" s="89"/>
      <c r="AD59" s="14"/>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12"/>
      <c r="CN59" s="12"/>
      <c r="CO59" s="12"/>
      <c r="CP59" s="12"/>
      <c r="CQ59" s="12"/>
      <c r="CR59" s="12"/>
      <c r="CS59" s="12"/>
      <c r="CT59" s="12"/>
      <c r="CU59" s="12"/>
      <c r="CV59" s="12"/>
      <c r="CW59" s="12"/>
      <c r="CX59" s="12"/>
      <c r="CY59" s="12"/>
      <c r="CZ59" s="12"/>
      <c r="DA59" s="12"/>
      <c r="DB59" s="12"/>
      <c r="DC59" s="12"/>
      <c r="DD59" s="12"/>
      <c r="DE59" s="12"/>
      <c r="DF59" s="12"/>
      <c r="DG59" s="12"/>
      <c r="DH59" s="12"/>
      <c r="DI59" s="12"/>
      <c r="DJ59" s="12"/>
      <c r="DK59" s="12"/>
      <c r="DL59" s="12"/>
      <c r="DM59" s="12"/>
      <c r="DN59" s="12"/>
      <c r="DO59" s="12"/>
      <c r="DP59" s="12"/>
      <c r="DQ59" s="12"/>
      <c r="DR59" s="12"/>
      <c r="DS59" s="12"/>
      <c r="DT59" s="12"/>
      <c r="DU59" s="12"/>
      <c r="DV59" s="12"/>
      <c r="DW59" s="12"/>
      <c r="DX59" s="12"/>
      <c r="DY59" s="12"/>
      <c r="DZ59" s="12"/>
      <c r="EA59" s="12"/>
      <c r="EB59" s="12"/>
      <c r="EC59" s="12"/>
      <c r="ED59" s="12"/>
      <c r="EE59" s="12"/>
      <c r="EF59" s="12"/>
      <c r="EG59" s="12"/>
      <c r="EH59" s="12"/>
      <c r="EI59" s="12"/>
      <c r="EJ59" s="12"/>
      <c r="EK59" s="12"/>
      <c r="EL59" s="12"/>
      <c r="EM59" s="12"/>
      <c r="EN59" s="12"/>
      <c r="EO59" s="12"/>
      <c r="EP59" s="12"/>
      <c r="EQ59" s="12"/>
      <c r="ER59" s="12"/>
      <c r="ES59" s="12"/>
      <c r="ET59" s="15"/>
    </row>
    <row r="60" spans="1:150" s="13" customFormat="1" ht="51.75" thickBot="1">
      <c r="A60" s="119"/>
      <c r="B60" s="119"/>
      <c r="C60" s="84"/>
      <c r="D60" s="83"/>
      <c r="E60" s="93"/>
      <c r="F60" s="93"/>
      <c r="G60" s="65" t="str">
        <f>VLOOKUP(H60,Hoja1!A$1:G$445,2,0)</f>
        <v>Virus</v>
      </c>
      <c r="H60" s="46" t="s">
        <v>120</v>
      </c>
      <c r="I60" s="65" t="str">
        <f>VLOOKUP(H60,Hoja1!A$2:G$445,3,0)</f>
        <v>Infecciones Virales</v>
      </c>
      <c r="J60" s="55"/>
      <c r="K60" s="65" t="str">
        <f>VLOOKUP(H60,Hoja1!A$2:G$445,4,0)</f>
        <v>Inspecciones planeadas e inspecciones no planeadas, procedimientos de programas de seguridad y salud en el trabajo</v>
      </c>
      <c r="L60" s="65" t="str">
        <f>VLOOKUP(H60,Hoja1!A$2:G$445,5,0)</f>
        <v>Programa de vacunación, bota pantalon, overol, guantes, tapabocas, mascarillas con filtos</v>
      </c>
      <c r="M60" s="55">
        <v>2</v>
      </c>
      <c r="N60" s="56">
        <v>2</v>
      </c>
      <c r="O60" s="56">
        <v>10</v>
      </c>
      <c r="P60" s="48">
        <f t="shared" si="6"/>
        <v>4</v>
      </c>
      <c r="Q60" s="48">
        <f t="shared" si="7"/>
        <v>40</v>
      </c>
      <c r="R60" s="57" t="str">
        <f t="shared" si="8"/>
        <v>B-4</v>
      </c>
      <c r="S60" s="58" t="str">
        <f t="shared" si="9"/>
        <v>III</v>
      </c>
      <c r="T60" s="59" t="str">
        <f t="shared" si="10"/>
        <v>Mejorable</v>
      </c>
      <c r="U60" s="86"/>
      <c r="V60" s="65" t="str">
        <f>VLOOKUP(H60,Hoja1!A$2:G$445,6,0)</f>
        <v xml:space="preserve">Enfermedades Infectocontagiosas
</v>
      </c>
      <c r="W60" s="60"/>
      <c r="X60" s="60"/>
      <c r="Y60" s="60"/>
      <c r="Z60" s="61"/>
      <c r="AA60" s="53" t="str">
        <f>VLOOKUP(H60,Hoja1!A$2:G$445,7,0)</f>
        <v xml:space="preserve">Riesgo Biológico, Autocuidado y/o Uso y manejo adecuado de E.P.P.
</v>
      </c>
      <c r="AB60" s="86"/>
      <c r="AC60" s="89"/>
      <c r="AD60" s="14"/>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c r="BW60" s="12"/>
      <c r="BX60" s="12"/>
      <c r="BY60" s="12"/>
      <c r="BZ60" s="12"/>
      <c r="CA60" s="12"/>
      <c r="CB60" s="12"/>
      <c r="CC60" s="12"/>
      <c r="CD60" s="12"/>
      <c r="CE60" s="12"/>
      <c r="CF60" s="12"/>
      <c r="CG60" s="12"/>
      <c r="CH60" s="12"/>
      <c r="CI60" s="12"/>
      <c r="CJ60" s="12"/>
      <c r="CK60" s="12"/>
      <c r="CL60" s="12"/>
      <c r="CM60" s="12"/>
      <c r="CN60" s="12"/>
      <c r="CO60" s="12"/>
      <c r="CP60" s="12"/>
      <c r="CQ60" s="12"/>
      <c r="CR60" s="12"/>
      <c r="CS60" s="12"/>
      <c r="CT60" s="12"/>
      <c r="CU60" s="12"/>
      <c r="CV60" s="12"/>
      <c r="CW60" s="12"/>
      <c r="CX60" s="12"/>
      <c r="CY60" s="12"/>
      <c r="CZ60" s="12"/>
      <c r="DA60" s="12"/>
      <c r="DB60" s="12"/>
      <c r="DC60" s="12"/>
      <c r="DD60" s="12"/>
      <c r="DE60" s="12"/>
      <c r="DF60" s="12"/>
      <c r="DG60" s="12"/>
      <c r="DH60" s="12"/>
      <c r="DI60" s="12"/>
      <c r="DJ60" s="12"/>
      <c r="DK60" s="12"/>
      <c r="DL60" s="12"/>
      <c r="DM60" s="12"/>
      <c r="DN60" s="12"/>
      <c r="DO60" s="12"/>
      <c r="DP60" s="12"/>
      <c r="DQ60" s="12"/>
      <c r="DR60" s="12"/>
      <c r="DS60" s="12"/>
      <c r="DT60" s="12"/>
      <c r="DU60" s="12"/>
      <c r="DV60" s="12"/>
      <c r="DW60" s="12"/>
      <c r="DX60" s="12"/>
      <c r="DY60" s="12"/>
      <c r="DZ60" s="12"/>
      <c r="EA60" s="12"/>
      <c r="EB60" s="12"/>
      <c r="EC60" s="12"/>
      <c r="ED60" s="12"/>
      <c r="EE60" s="12"/>
      <c r="EF60" s="12"/>
      <c r="EG60" s="12"/>
      <c r="EH60" s="12"/>
      <c r="EI60" s="12"/>
      <c r="EJ60" s="12"/>
      <c r="EK60" s="12"/>
      <c r="EL60" s="12"/>
      <c r="EM60" s="12"/>
      <c r="EN60" s="12"/>
      <c r="EO60" s="12"/>
      <c r="EP60" s="12"/>
      <c r="EQ60" s="12"/>
      <c r="ER60" s="12"/>
      <c r="ES60" s="12"/>
      <c r="ET60" s="15"/>
    </row>
    <row r="61" spans="1:150" s="13" customFormat="1" ht="26.25" thickBot="1">
      <c r="A61" s="119"/>
      <c r="B61" s="119"/>
      <c r="C61" s="84"/>
      <c r="D61" s="83"/>
      <c r="E61" s="93"/>
      <c r="F61" s="93"/>
      <c r="G61" s="65" t="str">
        <f>VLOOKUP(H61,Hoja1!A$1:G$445,2,0)</f>
        <v>Virus</v>
      </c>
      <c r="H61" s="46" t="s">
        <v>122</v>
      </c>
      <c r="I61" s="65" t="str">
        <f>VLOOKUP(H61,Hoja1!A$2:G$445,3,0)</f>
        <v>Infecciones Virales</v>
      </c>
      <c r="J61" s="55"/>
      <c r="K61" s="65" t="str">
        <f>VLOOKUP(H61,Hoja1!A$2:G$445,4,0)</f>
        <v>N/A</v>
      </c>
      <c r="L61" s="65" t="str">
        <f>VLOOKUP(H61,Hoja1!A$2:G$445,5,0)</f>
        <v>Vacunación</v>
      </c>
      <c r="M61" s="55">
        <v>2</v>
      </c>
      <c r="N61" s="56">
        <v>3</v>
      </c>
      <c r="O61" s="56">
        <v>10</v>
      </c>
      <c r="P61" s="48">
        <f t="shared" si="6"/>
        <v>6</v>
      </c>
      <c r="Q61" s="48">
        <f t="shared" si="7"/>
        <v>60</v>
      </c>
      <c r="R61" s="57" t="str">
        <f t="shared" si="8"/>
        <v>M-6</v>
      </c>
      <c r="S61" s="58" t="str">
        <f t="shared" si="9"/>
        <v>III</v>
      </c>
      <c r="T61" s="59" t="str">
        <f t="shared" si="10"/>
        <v>Mejorable</v>
      </c>
      <c r="U61" s="86"/>
      <c r="V61" s="65" t="str">
        <f>VLOOKUP(H61,Hoja1!A$2:G$445,6,0)</f>
        <v xml:space="preserve">Enfermedades Infectocontagiosas
</v>
      </c>
      <c r="W61" s="60"/>
      <c r="X61" s="60"/>
      <c r="Y61" s="60"/>
      <c r="Z61" s="61"/>
      <c r="AA61" s="53" t="str">
        <f>VLOOKUP(H61,Hoja1!A$2:G$445,7,0)</f>
        <v>Autocuidado</v>
      </c>
      <c r="AB61" s="87"/>
      <c r="AC61" s="89"/>
      <c r="AD61" s="14"/>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c r="BS61" s="12"/>
      <c r="BT61" s="12"/>
      <c r="BU61" s="12"/>
      <c r="BV61" s="12"/>
      <c r="BW61" s="12"/>
      <c r="BX61" s="12"/>
      <c r="BY61" s="12"/>
      <c r="BZ61" s="12"/>
      <c r="CA61" s="12"/>
      <c r="CB61" s="12"/>
      <c r="CC61" s="12"/>
      <c r="CD61" s="12"/>
      <c r="CE61" s="12"/>
      <c r="CF61" s="12"/>
      <c r="CG61" s="12"/>
      <c r="CH61" s="12"/>
      <c r="CI61" s="12"/>
      <c r="CJ61" s="12"/>
      <c r="CK61" s="12"/>
      <c r="CL61" s="12"/>
      <c r="CM61" s="12"/>
      <c r="CN61" s="12"/>
      <c r="CO61" s="12"/>
      <c r="CP61" s="12"/>
      <c r="CQ61" s="12"/>
      <c r="CR61" s="12"/>
      <c r="CS61" s="12"/>
      <c r="CT61" s="12"/>
      <c r="CU61" s="12"/>
      <c r="CV61" s="12"/>
      <c r="CW61" s="12"/>
      <c r="CX61" s="12"/>
      <c r="CY61" s="12"/>
      <c r="CZ61" s="12"/>
      <c r="DA61" s="12"/>
      <c r="DB61" s="12"/>
      <c r="DC61" s="12"/>
      <c r="DD61" s="12"/>
      <c r="DE61" s="12"/>
      <c r="DF61" s="12"/>
      <c r="DG61" s="12"/>
      <c r="DH61" s="12"/>
      <c r="DI61" s="12"/>
      <c r="DJ61" s="12"/>
      <c r="DK61" s="12"/>
      <c r="DL61" s="12"/>
      <c r="DM61" s="12"/>
      <c r="DN61" s="12"/>
      <c r="DO61" s="12"/>
      <c r="DP61" s="12"/>
      <c r="DQ61" s="12"/>
      <c r="DR61" s="12"/>
      <c r="DS61" s="12"/>
      <c r="DT61" s="12"/>
      <c r="DU61" s="12"/>
      <c r="DV61" s="12"/>
      <c r="DW61" s="12"/>
      <c r="DX61" s="12"/>
      <c r="DY61" s="12"/>
      <c r="DZ61" s="12"/>
      <c r="EA61" s="12"/>
      <c r="EB61" s="12"/>
      <c r="EC61" s="12"/>
      <c r="ED61" s="12"/>
      <c r="EE61" s="12"/>
      <c r="EF61" s="12"/>
      <c r="EG61" s="12"/>
      <c r="EH61" s="12"/>
      <c r="EI61" s="12"/>
      <c r="EJ61" s="12"/>
      <c r="EK61" s="12"/>
      <c r="EL61" s="12"/>
      <c r="EM61" s="12"/>
      <c r="EN61" s="12"/>
      <c r="EO61" s="12"/>
      <c r="EP61" s="12"/>
      <c r="EQ61" s="12"/>
      <c r="ER61" s="12"/>
      <c r="ES61" s="12"/>
      <c r="ET61" s="15"/>
    </row>
    <row r="62" spans="1:150" s="13" customFormat="1" ht="51.75" thickBot="1">
      <c r="A62" s="119"/>
      <c r="B62" s="119"/>
      <c r="C62" s="84"/>
      <c r="D62" s="83"/>
      <c r="E62" s="93"/>
      <c r="F62" s="93"/>
      <c r="G62" s="65" t="str">
        <f>VLOOKUP(H62,Hoja1!A$1:G$445,2,0)</f>
        <v>INFRAROJA, ULTRAVIOLETA, VISIBLE, RADIOFRECUENCIA, MICROONDAS, LASER</v>
      </c>
      <c r="H62" s="46" t="s">
        <v>67</v>
      </c>
      <c r="I62" s="65" t="str">
        <f>VLOOKUP(H62,Hoja1!A$2:G$445,3,0)</f>
        <v>CÁNCER, LESIONES DÉRMICAS Y OCULARES</v>
      </c>
      <c r="J62" s="55"/>
      <c r="K62" s="65" t="str">
        <f>VLOOKUP(H62,Hoja1!A$2:G$445,4,0)</f>
        <v>Inspecciones planeadas e inspecciones no planeadas, procedimientos de programas de seguridad y salud en el trabajo</v>
      </c>
      <c r="L62" s="65" t="str">
        <f>VLOOKUP(H62,Hoja1!A$2:G$445,5,0)</f>
        <v>PROGRAMA BLOQUEADOR SOLAR</v>
      </c>
      <c r="M62" s="55">
        <v>2</v>
      </c>
      <c r="N62" s="56">
        <v>2</v>
      </c>
      <c r="O62" s="56">
        <v>10</v>
      </c>
      <c r="P62" s="48">
        <f t="shared" si="6"/>
        <v>4</v>
      </c>
      <c r="Q62" s="48">
        <f t="shared" si="7"/>
        <v>40</v>
      </c>
      <c r="R62" s="57" t="str">
        <f t="shared" si="8"/>
        <v>B-4</v>
      </c>
      <c r="S62" s="58" t="str">
        <f t="shared" si="9"/>
        <v>III</v>
      </c>
      <c r="T62" s="59" t="str">
        <f t="shared" si="10"/>
        <v>Mejorable</v>
      </c>
      <c r="U62" s="86"/>
      <c r="V62" s="65" t="str">
        <f>VLOOKUP(H62,Hoja1!A$2:G$445,6,0)</f>
        <v>CÁNCER</v>
      </c>
      <c r="W62" s="60"/>
      <c r="X62" s="60"/>
      <c r="Y62" s="60"/>
      <c r="Z62" s="61"/>
      <c r="AA62" s="53" t="str">
        <f>VLOOKUP(H62,Hoja1!A$2:G$445,7,0)</f>
        <v>N/A</v>
      </c>
      <c r="AB62" s="55" t="s">
        <v>1198</v>
      </c>
      <c r="AC62" s="89"/>
      <c r="AD62" s="14"/>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12"/>
      <c r="CT62" s="12"/>
      <c r="CU62" s="12"/>
      <c r="CV62" s="12"/>
      <c r="CW62" s="12"/>
      <c r="CX62" s="12"/>
      <c r="CY62" s="12"/>
      <c r="CZ62" s="12"/>
      <c r="DA62" s="12"/>
      <c r="DB62" s="12"/>
      <c r="DC62" s="12"/>
      <c r="DD62" s="12"/>
      <c r="DE62" s="12"/>
      <c r="DF62" s="12"/>
      <c r="DG62" s="12"/>
      <c r="DH62" s="12"/>
      <c r="DI62" s="12"/>
      <c r="DJ62" s="12"/>
      <c r="DK62" s="12"/>
      <c r="DL62" s="12"/>
      <c r="DM62" s="12"/>
      <c r="DN62" s="12"/>
      <c r="DO62" s="12"/>
      <c r="DP62" s="12"/>
      <c r="DQ62" s="12"/>
      <c r="DR62" s="12"/>
      <c r="DS62" s="12"/>
      <c r="DT62" s="12"/>
      <c r="DU62" s="12"/>
      <c r="DV62" s="12"/>
      <c r="DW62" s="12"/>
      <c r="DX62" s="12"/>
      <c r="DY62" s="12"/>
      <c r="DZ62" s="12"/>
      <c r="EA62" s="12"/>
      <c r="EB62" s="12"/>
      <c r="EC62" s="12"/>
      <c r="ED62" s="12"/>
      <c r="EE62" s="12"/>
      <c r="EF62" s="12"/>
      <c r="EG62" s="12"/>
      <c r="EH62" s="12"/>
      <c r="EI62" s="12"/>
      <c r="EJ62" s="12"/>
      <c r="EK62" s="12"/>
      <c r="EL62" s="12"/>
      <c r="EM62" s="12"/>
      <c r="EN62" s="12"/>
      <c r="EO62" s="12"/>
      <c r="EP62" s="12"/>
      <c r="EQ62" s="12"/>
      <c r="ER62" s="12"/>
      <c r="ES62" s="12"/>
      <c r="ET62" s="15"/>
    </row>
    <row r="63" spans="1:150" s="13" customFormat="1" ht="41.25" customHeight="1" thickBot="1">
      <c r="A63" s="119"/>
      <c r="B63" s="119"/>
      <c r="C63" s="84"/>
      <c r="D63" s="83"/>
      <c r="E63" s="93"/>
      <c r="F63" s="93"/>
      <c r="G63" s="65" t="str">
        <f>VLOOKUP(H63,Hoja1!A$1:G$445,2,0)</f>
        <v>CONCENTRACIÓN EN ACTIVIDADES DE ALTO DESEMPEÑO MENTAL</v>
      </c>
      <c r="H63" s="46" t="s">
        <v>72</v>
      </c>
      <c r="I63" s="65" t="str">
        <f>VLOOKUP(H63,Hoja1!A$2:G$445,3,0)</f>
        <v>ESTRÉS, CEFALEA, IRRITABILIDAD</v>
      </c>
      <c r="J63" s="55"/>
      <c r="K63" s="65" t="str">
        <f>VLOOKUP(H63,Hoja1!A$2:G$445,4,0)</f>
        <v>N/A</v>
      </c>
      <c r="L63" s="65" t="str">
        <f>VLOOKUP(H63,Hoja1!A$2:G$445,5,0)</f>
        <v>PVE PSICOSOCIAL</v>
      </c>
      <c r="M63" s="55">
        <v>2</v>
      </c>
      <c r="N63" s="56">
        <v>3</v>
      </c>
      <c r="O63" s="56">
        <v>10</v>
      </c>
      <c r="P63" s="48">
        <f t="shared" si="6"/>
        <v>6</v>
      </c>
      <c r="Q63" s="48">
        <f t="shared" si="7"/>
        <v>60</v>
      </c>
      <c r="R63" s="57" t="str">
        <f t="shared" si="8"/>
        <v>M-6</v>
      </c>
      <c r="S63" s="58" t="str">
        <f t="shared" si="9"/>
        <v>III</v>
      </c>
      <c r="T63" s="59" t="str">
        <f t="shared" si="10"/>
        <v>Mejorable</v>
      </c>
      <c r="U63" s="86"/>
      <c r="V63" s="65" t="str">
        <f>VLOOKUP(H63,Hoja1!A$2:G$445,6,0)</f>
        <v>ESTRÉS</v>
      </c>
      <c r="W63" s="60"/>
      <c r="X63" s="60"/>
      <c r="Y63" s="60"/>
      <c r="Z63" s="61"/>
      <c r="AA63" s="53" t="str">
        <f>VLOOKUP(H63,Hoja1!A$2:G$445,7,0)</f>
        <v>N/A</v>
      </c>
      <c r="AB63" s="85" t="s">
        <v>1199</v>
      </c>
      <c r="AC63" s="89"/>
      <c r="AD63" s="14"/>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2"/>
      <c r="CT63" s="12"/>
      <c r="CU63" s="12"/>
      <c r="CV63" s="12"/>
      <c r="CW63" s="12"/>
      <c r="CX63" s="12"/>
      <c r="CY63" s="12"/>
      <c r="CZ63" s="12"/>
      <c r="DA63" s="12"/>
      <c r="DB63" s="12"/>
      <c r="DC63" s="12"/>
      <c r="DD63" s="12"/>
      <c r="DE63" s="12"/>
      <c r="DF63" s="12"/>
      <c r="DG63" s="12"/>
      <c r="DH63" s="12"/>
      <c r="DI63" s="12"/>
      <c r="DJ63" s="12"/>
      <c r="DK63" s="12"/>
      <c r="DL63" s="12"/>
      <c r="DM63" s="12"/>
      <c r="DN63" s="12"/>
      <c r="DO63" s="12"/>
      <c r="DP63" s="12"/>
      <c r="DQ63" s="12"/>
      <c r="DR63" s="12"/>
      <c r="DS63" s="12"/>
      <c r="DT63" s="12"/>
      <c r="DU63" s="12"/>
      <c r="DV63" s="12"/>
      <c r="DW63" s="12"/>
      <c r="DX63" s="12"/>
      <c r="DY63" s="12"/>
      <c r="DZ63" s="12"/>
      <c r="EA63" s="12"/>
      <c r="EB63" s="12"/>
      <c r="EC63" s="12"/>
      <c r="ED63" s="12"/>
      <c r="EE63" s="12"/>
      <c r="EF63" s="12"/>
      <c r="EG63" s="12"/>
      <c r="EH63" s="12"/>
      <c r="EI63" s="12"/>
      <c r="EJ63" s="12"/>
      <c r="EK63" s="12"/>
      <c r="EL63" s="12"/>
      <c r="EM63" s="12"/>
      <c r="EN63" s="12"/>
      <c r="EO63" s="12"/>
      <c r="EP63" s="12"/>
      <c r="EQ63" s="12"/>
      <c r="ER63" s="12"/>
      <c r="ES63" s="12"/>
      <c r="ET63" s="15"/>
    </row>
    <row r="64" spans="1:150" s="13" customFormat="1" ht="41.25" customHeight="1" thickBot="1">
      <c r="A64" s="119"/>
      <c r="B64" s="119"/>
      <c r="C64" s="84"/>
      <c r="D64" s="83"/>
      <c r="E64" s="93"/>
      <c r="F64" s="93"/>
      <c r="G64" s="65" t="str">
        <f>VLOOKUP(H64,Hoja1!A$1:G$445,2,0)</f>
        <v>NATURALEZA DE LA TAREA</v>
      </c>
      <c r="H64" s="46" t="s">
        <v>76</v>
      </c>
      <c r="I64" s="65" t="str">
        <f>VLOOKUP(H64,Hoja1!A$2:G$445,3,0)</f>
        <v>ESTRÉS,  TRANSTORNOS DEL SUEÑO</v>
      </c>
      <c r="J64" s="55"/>
      <c r="K64" s="65" t="str">
        <f>VLOOKUP(H64,Hoja1!A$2:G$445,4,0)</f>
        <v>N/A</v>
      </c>
      <c r="L64" s="65" t="str">
        <f>VLOOKUP(H64,Hoja1!A$2:G$445,5,0)</f>
        <v>PVE PSICOSOCIAL</v>
      </c>
      <c r="M64" s="55">
        <v>2</v>
      </c>
      <c r="N64" s="56">
        <v>3</v>
      </c>
      <c r="O64" s="56">
        <v>10</v>
      </c>
      <c r="P64" s="48">
        <f t="shared" si="6"/>
        <v>6</v>
      </c>
      <c r="Q64" s="48">
        <f t="shared" si="7"/>
        <v>60</v>
      </c>
      <c r="R64" s="57" t="str">
        <f t="shared" si="8"/>
        <v>M-6</v>
      </c>
      <c r="S64" s="58" t="str">
        <f t="shared" si="9"/>
        <v>III</v>
      </c>
      <c r="T64" s="59" t="str">
        <f t="shared" si="10"/>
        <v>Mejorable</v>
      </c>
      <c r="U64" s="86"/>
      <c r="V64" s="65" t="str">
        <f>VLOOKUP(H64,Hoja1!A$2:G$445,6,0)</f>
        <v>ESTRÉS</v>
      </c>
      <c r="W64" s="60"/>
      <c r="X64" s="60"/>
      <c r="Y64" s="60"/>
      <c r="Z64" s="61"/>
      <c r="AA64" s="53" t="str">
        <f>VLOOKUP(H64,Hoja1!A$2:G$445,7,0)</f>
        <v>N/A</v>
      </c>
      <c r="AB64" s="87"/>
      <c r="AC64" s="89"/>
      <c r="AD64" s="14"/>
      <c r="AE64" s="12"/>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S64" s="12"/>
      <c r="BT64" s="12"/>
      <c r="BU64" s="12"/>
      <c r="BV64" s="12"/>
      <c r="BW64" s="12"/>
      <c r="BX64" s="12"/>
      <c r="BY64" s="12"/>
      <c r="BZ64" s="12"/>
      <c r="CA64" s="12"/>
      <c r="CB64" s="12"/>
      <c r="CC64" s="12"/>
      <c r="CD64" s="12"/>
      <c r="CE64" s="12"/>
      <c r="CF64" s="12"/>
      <c r="CG64" s="12"/>
      <c r="CH64" s="12"/>
      <c r="CI64" s="12"/>
      <c r="CJ64" s="12"/>
      <c r="CK64" s="12"/>
      <c r="CL64" s="12"/>
      <c r="CM64" s="12"/>
      <c r="CN64" s="12"/>
      <c r="CO64" s="12"/>
      <c r="CP64" s="12"/>
      <c r="CQ64" s="12"/>
      <c r="CR64" s="12"/>
      <c r="CS64" s="12"/>
      <c r="CT64" s="12"/>
      <c r="CU64" s="12"/>
      <c r="CV64" s="12"/>
      <c r="CW64" s="12"/>
      <c r="CX64" s="12"/>
      <c r="CY64" s="12"/>
      <c r="CZ64" s="12"/>
      <c r="DA64" s="12"/>
      <c r="DB64" s="12"/>
      <c r="DC64" s="12"/>
      <c r="DD64" s="12"/>
      <c r="DE64" s="12"/>
      <c r="DF64" s="12"/>
      <c r="DG64" s="12"/>
      <c r="DH64" s="12"/>
      <c r="DI64" s="12"/>
      <c r="DJ64" s="12"/>
      <c r="DK64" s="12"/>
      <c r="DL64" s="12"/>
      <c r="DM64" s="12"/>
      <c r="DN64" s="12"/>
      <c r="DO64" s="12"/>
      <c r="DP64" s="12"/>
      <c r="DQ64" s="12"/>
      <c r="DR64" s="12"/>
      <c r="DS64" s="12"/>
      <c r="DT64" s="12"/>
      <c r="DU64" s="12"/>
      <c r="DV64" s="12"/>
      <c r="DW64" s="12"/>
      <c r="DX64" s="12"/>
      <c r="DY64" s="12"/>
      <c r="DZ64" s="12"/>
      <c r="EA64" s="12"/>
      <c r="EB64" s="12"/>
      <c r="EC64" s="12"/>
      <c r="ED64" s="12"/>
      <c r="EE64" s="12"/>
      <c r="EF64" s="12"/>
      <c r="EG64" s="12"/>
      <c r="EH64" s="12"/>
      <c r="EI64" s="12"/>
      <c r="EJ64" s="12"/>
      <c r="EK64" s="12"/>
      <c r="EL64" s="12"/>
      <c r="EM64" s="12"/>
      <c r="EN64" s="12"/>
      <c r="EO64" s="12"/>
      <c r="EP64" s="12"/>
      <c r="EQ64" s="12"/>
      <c r="ER64" s="12"/>
      <c r="ES64" s="12"/>
      <c r="ET64" s="15"/>
    </row>
    <row r="65" spans="1:150" s="13" customFormat="1" ht="93.75" customHeight="1" thickBot="1">
      <c r="A65" s="119"/>
      <c r="B65" s="119"/>
      <c r="C65" s="84"/>
      <c r="D65" s="83"/>
      <c r="E65" s="93"/>
      <c r="F65" s="93"/>
      <c r="G65" s="65" t="str">
        <f>VLOOKUP(H65,Hoja1!A$1:G$445,2,0)</f>
        <v>Forzadas, Prolongadas</v>
      </c>
      <c r="H65" s="46" t="s">
        <v>40</v>
      </c>
      <c r="I65" s="65" t="str">
        <f>VLOOKUP(H65,Hoja1!A$2:G$445,3,0)</f>
        <v xml:space="preserve">Lesiones osteomusculares, lesiones osteoarticulares
</v>
      </c>
      <c r="J65" s="55"/>
      <c r="K65" s="65" t="str">
        <f>VLOOKUP(H65,Hoja1!A$2:G$445,4,0)</f>
        <v>Inspecciones planeadas e inspecciones no planeadas, procedimientos de programas de seguridad y salud en el trabajo</v>
      </c>
      <c r="L65" s="65" t="str">
        <f>VLOOKUP(H65,Hoja1!A$2:G$445,5,0)</f>
        <v>PVE Biomecánico, programa pausas activas, exámenes periódicos, recomendaciones, control de posturas</v>
      </c>
      <c r="M65" s="55">
        <v>2</v>
      </c>
      <c r="N65" s="56">
        <v>3</v>
      </c>
      <c r="O65" s="56">
        <v>25</v>
      </c>
      <c r="P65" s="48">
        <f t="shared" si="6"/>
        <v>6</v>
      </c>
      <c r="Q65" s="48">
        <f t="shared" si="7"/>
        <v>150</v>
      </c>
      <c r="R65" s="57" t="str">
        <f t="shared" si="8"/>
        <v>M-6</v>
      </c>
      <c r="S65" s="58" t="str">
        <f t="shared" si="9"/>
        <v>II</v>
      </c>
      <c r="T65" s="59" t="str">
        <f t="shared" si="10"/>
        <v>No Aceptable o Aceptable Con Control Especifico</v>
      </c>
      <c r="U65" s="86"/>
      <c r="V65" s="65" t="str">
        <f>VLOOKUP(H65,Hoja1!A$2:G$445,6,0)</f>
        <v>Enfermedades Osteomusculares</v>
      </c>
      <c r="W65" s="60"/>
      <c r="X65" s="60"/>
      <c r="Y65" s="60"/>
      <c r="Z65" s="61"/>
      <c r="AA65" s="53" t="str">
        <f>VLOOKUP(H65,Hoja1!A$2:G$445,7,0)</f>
        <v>Prevención en lesiones osteomusculares, líderes de pausas activas</v>
      </c>
      <c r="AB65" s="55" t="s">
        <v>1218</v>
      </c>
      <c r="AC65" s="89"/>
      <c r="AD65" s="14"/>
      <c r="AE65" s="12"/>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c r="BN65" s="12"/>
      <c r="BO65" s="12"/>
      <c r="BP65" s="12"/>
      <c r="BQ65" s="12"/>
      <c r="BR65" s="12"/>
      <c r="BS65" s="12"/>
      <c r="BT65" s="12"/>
      <c r="BU65" s="12"/>
      <c r="BV65" s="12"/>
      <c r="BW65" s="12"/>
      <c r="BX65" s="12"/>
      <c r="BY65" s="12"/>
      <c r="BZ65" s="12"/>
      <c r="CA65" s="12"/>
      <c r="CB65" s="12"/>
      <c r="CC65" s="12"/>
      <c r="CD65" s="12"/>
      <c r="CE65" s="12"/>
      <c r="CF65" s="12"/>
      <c r="CG65" s="12"/>
      <c r="CH65" s="12"/>
      <c r="CI65" s="12"/>
      <c r="CJ65" s="12"/>
      <c r="CK65" s="12"/>
      <c r="CL65" s="12"/>
      <c r="CM65" s="12"/>
      <c r="CN65" s="12"/>
      <c r="CO65" s="12"/>
      <c r="CP65" s="12"/>
      <c r="CQ65" s="12"/>
      <c r="CR65" s="12"/>
      <c r="CS65" s="12"/>
      <c r="CT65" s="12"/>
      <c r="CU65" s="12"/>
      <c r="CV65" s="12"/>
      <c r="CW65" s="12"/>
      <c r="CX65" s="12"/>
      <c r="CY65" s="12"/>
      <c r="CZ65" s="12"/>
      <c r="DA65" s="12"/>
      <c r="DB65" s="12"/>
      <c r="DC65" s="12"/>
      <c r="DD65" s="12"/>
      <c r="DE65" s="12"/>
      <c r="DF65" s="12"/>
      <c r="DG65" s="12"/>
      <c r="DH65" s="12"/>
      <c r="DI65" s="12"/>
      <c r="DJ65" s="12"/>
      <c r="DK65" s="12"/>
      <c r="DL65" s="12"/>
      <c r="DM65" s="12"/>
      <c r="DN65" s="12"/>
      <c r="DO65" s="12"/>
      <c r="DP65" s="12"/>
      <c r="DQ65" s="12"/>
      <c r="DR65" s="12"/>
      <c r="DS65" s="12"/>
      <c r="DT65" s="12"/>
      <c r="DU65" s="12"/>
      <c r="DV65" s="12"/>
      <c r="DW65" s="12"/>
      <c r="DX65" s="12"/>
      <c r="DY65" s="12"/>
      <c r="DZ65" s="12"/>
      <c r="EA65" s="12"/>
      <c r="EB65" s="12"/>
      <c r="EC65" s="12"/>
      <c r="ED65" s="12"/>
      <c r="EE65" s="12"/>
      <c r="EF65" s="12"/>
      <c r="EG65" s="12"/>
      <c r="EH65" s="12"/>
      <c r="EI65" s="12"/>
      <c r="EJ65" s="12"/>
      <c r="EK65" s="12"/>
      <c r="EL65" s="12"/>
      <c r="EM65" s="12"/>
      <c r="EN65" s="12"/>
      <c r="EO65" s="12"/>
      <c r="EP65" s="12"/>
      <c r="EQ65" s="12"/>
      <c r="ER65" s="12"/>
      <c r="ES65" s="12"/>
      <c r="ET65" s="15"/>
    </row>
    <row r="66" spans="1:150" s="13" customFormat="1" ht="60.75" customHeight="1" thickBot="1">
      <c r="A66" s="119"/>
      <c r="B66" s="119"/>
      <c r="C66" s="84"/>
      <c r="D66" s="83"/>
      <c r="E66" s="93"/>
      <c r="F66" s="93"/>
      <c r="G66" s="65" t="str">
        <f>VLOOKUP(H66,Hoja1!A$1:G$445,2,0)</f>
        <v>Higiene Muscular</v>
      </c>
      <c r="H66" s="46" t="s">
        <v>483</v>
      </c>
      <c r="I66" s="65" t="str">
        <f>VLOOKUP(H66,Hoja1!A$2:G$445,3,0)</f>
        <v>Lesiones Musculoesqueléticas</v>
      </c>
      <c r="J66" s="55"/>
      <c r="K66" s="65" t="str">
        <f>VLOOKUP(H66,Hoja1!A$2:G$445,4,0)</f>
        <v>N/A</v>
      </c>
      <c r="L66" s="65" t="str">
        <f>VLOOKUP(H66,Hoja1!A$2:G$445,5,0)</f>
        <v>N/A</v>
      </c>
      <c r="M66" s="55">
        <v>2</v>
      </c>
      <c r="N66" s="56">
        <v>3</v>
      </c>
      <c r="O66" s="56">
        <v>10</v>
      </c>
      <c r="P66" s="48">
        <f t="shared" si="6"/>
        <v>6</v>
      </c>
      <c r="Q66" s="48">
        <f t="shared" si="7"/>
        <v>60</v>
      </c>
      <c r="R66" s="57" t="str">
        <f t="shared" si="8"/>
        <v>M-6</v>
      </c>
      <c r="S66" s="58" t="str">
        <f t="shared" si="9"/>
        <v>III</v>
      </c>
      <c r="T66" s="59" t="str">
        <f t="shared" si="10"/>
        <v>Mejorable</v>
      </c>
      <c r="U66" s="86"/>
      <c r="V66" s="65" t="str">
        <f>VLOOKUP(H66,Hoja1!A$2:G$445,6,0)</f>
        <v xml:space="preserve">Enfermedades Osteomusculares
</v>
      </c>
      <c r="W66" s="60"/>
      <c r="X66" s="60"/>
      <c r="Y66" s="60"/>
      <c r="Z66" s="61"/>
      <c r="AA66" s="53" t="str">
        <f>VLOOKUP(H66,Hoja1!A$2:G$445,7,0)</f>
        <v>Prevención en lesiones osteomusculares, líderes de pausas activas</v>
      </c>
      <c r="AB66" s="55" t="s">
        <v>1210</v>
      </c>
      <c r="AC66" s="89"/>
      <c r="AD66" s="14"/>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S66" s="12"/>
      <c r="BT66" s="12"/>
      <c r="BU66" s="12"/>
      <c r="BV66" s="12"/>
      <c r="BW66" s="12"/>
      <c r="BX66" s="12"/>
      <c r="BY66" s="12"/>
      <c r="BZ66" s="12"/>
      <c r="CA66" s="12"/>
      <c r="CB66" s="12"/>
      <c r="CC66" s="12"/>
      <c r="CD66" s="12"/>
      <c r="CE66" s="12"/>
      <c r="CF66" s="12"/>
      <c r="CG66" s="12"/>
      <c r="CH66" s="12"/>
      <c r="CI66" s="12"/>
      <c r="CJ66" s="12"/>
      <c r="CK66" s="12"/>
      <c r="CL66" s="12"/>
      <c r="CM66" s="12"/>
      <c r="CN66" s="12"/>
      <c r="CO66" s="12"/>
      <c r="CP66" s="12"/>
      <c r="CQ66" s="12"/>
      <c r="CR66" s="12"/>
      <c r="CS66" s="12"/>
      <c r="CT66" s="12"/>
      <c r="CU66" s="12"/>
      <c r="CV66" s="12"/>
      <c r="CW66" s="12"/>
      <c r="CX66" s="12"/>
      <c r="CY66" s="12"/>
      <c r="CZ66" s="12"/>
      <c r="DA66" s="12"/>
      <c r="DB66" s="12"/>
      <c r="DC66" s="12"/>
      <c r="DD66" s="12"/>
      <c r="DE66" s="12"/>
      <c r="DF66" s="12"/>
      <c r="DG66" s="12"/>
      <c r="DH66" s="12"/>
      <c r="DI66" s="12"/>
      <c r="DJ66" s="12"/>
      <c r="DK66" s="12"/>
      <c r="DL66" s="12"/>
      <c r="DM66" s="12"/>
      <c r="DN66" s="12"/>
      <c r="DO66" s="12"/>
      <c r="DP66" s="12"/>
      <c r="DQ66" s="12"/>
      <c r="DR66" s="12"/>
      <c r="DS66" s="12"/>
      <c r="DT66" s="12"/>
      <c r="DU66" s="12"/>
      <c r="DV66" s="12"/>
      <c r="DW66" s="12"/>
      <c r="DX66" s="12"/>
      <c r="DY66" s="12"/>
      <c r="DZ66" s="12"/>
      <c r="EA66" s="12"/>
      <c r="EB66" s="12"/>
      <c r="EC66" s="12"/>
      <c r="ED66" s="12"/>
      <c r="EE66" s="12"/>
      <c r="EF66" s="12"/>
      <c r="EG66" s="12"/>
      <c r="EH66" s="12"/>
      <c r="EI66" s="12"/>
      <c r="EJ66" s="12"/>
      <c r="EK66" s="12"/>
      <c r="EL66" s="12"/>
      <c r="EM66" s="12"/>
      <c r="EN66" s="12"/>
      <c r="EO66" s="12"/>
      <c r="EP66" s="12"/>
      <c r="EQ66" s="12"/>
      <c r="ER66" s="12"/>
      <c r="ES66" s="12"/>
      <c r="ET66" s="15"/>
    </row>
    <row r="67" spans="1:150" s="13" customFormat="1" ht="51.75" thickBot="1">
      <c r="A67" s="119"/>
      <c r="B67" s="119"/>
      <c r="C67" s="84"/>
      <c r="D67" s="83"/>
      <c r="E67" s="93"/>
      <c r="F67" s="93"/>
      <c r="G67" s="65" t="str">
        <f>VLOOKUP(H67,Hoja1!A$1:G$445,2,0)</f>
        <v>Atropellamiento, Envestir</v>
      </c>
      <c r="H67" s="46" t="s">
        <v>1187</v>
      </c>
      <c r="I67" s="65" t="str">
        <f>VLOOKUP(H67,Hoja1!A$2:G$445,3,0)</f>
        <v>Lesiones, pérdidas materiales, muerte</v>
      </c>
      <c r="J67" s="55"/>
      <c r="K67" s="65" t="str">
        <f>VLOOKUP(H67,Hoja1!A$2:G$445,4,0)</f>
        <v>Inspecciones planeadas e inspecciones no planeadas, procedimientos de programas de seguridad y salud en el trabajo</v>
      </c>
      <c r="L67" s="65" t="str">
        <f>VLOOKUP(H67,Hoja1!A$2:G$445,5,0)</f>
        <v>Programa de seguridad vial, señalización</v>
      </c>
      <c r="M67" s="55">
        <v>2</v>
      </c>
      <c r="N67" s="56">
        <v>2</v>
      </c>
      <c r="O67" s="56">
        <v>60</v>
      </c>
      <c r="P67" s="48">
        <f t="shared" si="6"/>
        <v>4</v>
      </c>
      <c r="Q67" s="48">
        <f t="shared" si="7"/>
        <v>240</v>
      </c>
      <c r="R67" s="57" t="str">
        <f t="shared" si="8"/>
        <v>B-4</v>
      </c>
      <c r="S67" s="58" t="str">
        <f t="shared" si="9"/>
        <v>II</v>
      </c>
      <c r="T67" s="59" t="str">
        <f t="shared" si="10"/>
        <v>No Aceptable o Aceptable Con Control Especifico</v>
      </c>
      <c r="U67" s="86"/>
      <c r="V67" s="65" t="str">
        <f>VLOOKUP(H67,Hoja1!A$2:G$445,6,0)</f>
        <v>Muerte</v>
      </c>
      <c r="W67" s="60"/>
      <c r="X67" s="60"/>
      <c r="Y67" s="60"/>
      <c r="Z67" s="61"/>
      <c r="AA67" s="53" t="str">
        <f>VLOOKUP(H67,Hoja1!A$2:G$445,7,0)</f>
        <v>Seguridad vial y manejo defensivo, aseguramiento de áreas de trabajo</v>
      </c>
      <c r="AB67" s="55" t="s">
        <v>1201</v>
      </c>
      <c r="AC67" s="89"/>
      <c r="AD67" s="14"/>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c r="BL67" s="12"/>
      <c r="BM67" s="12"/>
      <c r="BN67" s="12"/>
      <c r="BO67" s="12"/>
      <c r="BP67" s="12"/>
      <c r="BQ67" s="12"/>
      <c r="BR67" s="12"/>
      <c r="BS67" s="12"/>
      <c r="BT67" s="12"/>
      <c r="BU67" s="12"/>
      <c r="BV67" s="12"/>
      <c r="BW67" s="12"/>
      <c r="BX67" s="12"/>
      <c r="BY67" s="12"/>
      <c r="BZ67" s="12"/>
      <c r="CA67" s="12"/>
      <c r="CB67" s="12"/>
      <c r="CC67" s="12"/>
      <c r="CD67" s="12"/>
      <c r="CE67" s="12"/>
      <c r="CF67" s="12"/>
      <c r="CG67" s="12"/>
      <c r="CH67" s="12"/>
      <c r="CI67" s="12"/>
      <c r="CJ67" s="12"/>
      <c r="CK67" s="12"/>
      <c r="CL67" s="12"/>
      <c r="CM67" s="12"/>
      <c r="CN67" s="12"/>
      <c r="CO67" s="12"/>
      <c r="CP67" s="12"/>
      <c r="CQ67" s="12"/>
      <c r="CR67" s="12"/>
      <c r="CS67" s="12"/>
      <c r="CT67" s="12"/>
      <c r="CU67" s="12"/>
      <c r="CV67" s="12"/>
      <c r="CW67" s="12"/>
      <c r="CX67" s="12"/>
      <c r="CY67" s="12"/>
      <c r="CZ67" s="12"/>
      <c r="DA67" s="12"/>
      <c r="DB67" s="12"/>
      <c r="DC67" s="12"/>
      <c r="DD67" s="12"/>
      <c r="DE67" s="12"/>
      <c r="DF67" s="12"/>
      <c r="DG67" s="12"/>
      <c r="DH67" s="12"/>
      <c r="DI67" s="12"/>
      <c r="DJ67" s="12"/>
      <c r="DK67" s="12"/>
      <c r="DL67" s="12"/>
      <c r="DM67" s="12"/>
      <c r="DN67" s="12"/>
      <c r="DO67" s="12"/>
      <c r="DP67" s="12"/>
      <c r="DQ67" s="12"/>
      <c r="DR67" s="12"/>
      <c r="DS67" s="12"/>
      <c r="DT67" s="12"/>
      <c r="DU67" s="12"/>
      <c r="DV67" s="12"/>
      <c r="DW67" s="12"/>
      <c r="DX67" s="12"/>
      <c r="DY67" s="12"/>
      <c r="DZ67" s="12"/>
      <c r="EA67" s="12"/>
      <c r="EB67" s="12"/>
      <c r="EC67" s="12"/>
      <c r="ED67" s="12"/>
      <c r="EE67" s="12"/>
      <c r="EF67" s="12"/>
      <c r="EG67" s="12"/>
      <c r="EH67" s="12"/>
      <c r="EI67" s="12"/>
      <c r="EJ67" s="12"/>
      <c r="EK67" s="12"/>
      <c r="EL67" s="12"/>
      <c r="EM67" s="12"/>
      <c r="EN67" s="12"/>
      <c r="EO67" s="12"/>
      <c r="EP67" s="12"/>
      <c r="EQ67" s="12"/>
      <c r="ER67" s="12"/>
      <c r="ES67" s="12"/>
      <c r="ET67" s="15"/>
    </row>
    <row r="68" spans="1:150" s="13" customFormat="1" ht="41.25" thickBot="1">
      <c r="A68" s="119"/>
      <c r="B68" s="119"/>
      <c r="C68" s="84"/>
      <c r="D68" s="83"/>
      <c r="E68" s="93"/>
      <c r="F68" s="93"/>
      <c r="G68" s="65" t="str">
        <f>VLOOKUP(H68,Hoja1!A$1:G$445,2,0)</f>
        <v>Superficies de trabajo irregulares o deslizantes</v>
      </c>
      <c r="H68" s="46" t="s">
        <v>597</v>
      </c>
      <c r="I68" s="65" t="str">
        <f>VLOOKUP(H68,Hoja1!A$2:G$445,3,0)</f>
        <v>Caidas del mismo nivel, fracturas, golpe con objetos, caídas de objetos, obstrucción de rutas de evacuación</v>
      </c>
      <c r="J68" s="55"/>
      <c r="K68" s="65" t="str">
        <f>VLOOKUP(H68,Hoja1!A$2:G$445,4,0)</f>
        <v>N/A</v>
      </c>
      <c r="L68" s="65" t="str">
        <f>VLOOKUP(H68,Hoja1!A$2:G$445,5,0)</f>
        <v>N/A</v>
      </c>
      <c r="M68" s="55">
        <v>2</v>
      </c>
      <c r="N68" s="56">
        <v>3</v>
      </c>
      <c r="O68" s="56">
        <v>25</v>
      </c>
      <c r="P68" s="48">
        <f t="shared" si="6"/>
        <v>6</v>
      </c>
      <c r="Q68" s="48">
        <f t="shared" si="7"/>
        <v>150</v>
      </c>
      <c r="R68" s="57" t="str">
        <f t="shared" si="8"/>
        <v>M-6</v>
      </c>
      <c r="S68" s="58" t="str">
        <f t="shared" si="9"/>
        <v>II</v>
      </c>
      <c r="T68" s="59" t="str">
        <f t="shared" si="10"/>
        <v>No Aceptable o Aceptable Con Control Especifico</v>
      </c>
      <c r="U68" s="86"/>
      <c r="V68" s="65" t="str">
        <f>VLOOKUP(H68,Hoja1!A$2:G$445,6,0)</f>
        <v>Caídas de distinto nivel</v>
      </c>
      <c r="W68" s="60"/>
      <c r="X68" s="60"/>
      <c r="Y68" s="60"/>
      <c r="Z68" s="61"/>
      <c r="AA68" s="53" t="str">
        <f>VLOOKUP(H68,Hoja1!A$2:G$445,7,0)</f>
        <v>Pautas Básicas en orden y aseo en el lugar de trabajo, actos y condiciones inseguras</v>
      </c>
      <c r="AB68" s="55" t="s">
        <v>1202</v>
      </c>
      <c r="AC68" s="89"/>
      <c r="AD68" s="14"/>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R68" s="12"/>
      <c r="BS68" s="12"/>
      <c r="BT68" s="12"/>
      <c r="BU68" s="12"/>
      <c r="BV68" s="12"/>
      <c r="BW68" s="12"/>
      <c r="BX68" s="12"/>
      <c r="BY68" s="12"/>
      <c r="BZ68" s="12"/>
      <c r="CA68" s="12"/>
      <c r="CB68" s="12"/>
      <c r="CC68" s="12"/>
      <c r="CD68" s="12"/>
      <c r="CE68" s="12"/>
      <c r="CF68" s="12"/>
      <c r="CG68" s="12"/>
      <c r="CH68" s="12"/>
      <c r="CI68" s="12"/>
      <c r="CJ68" s="12"/>
      <c r="CK68" s="12"/>
      <c r="CL68" s="12"/>
      <c r="CM68" s="12"/>
      <c r="CN68" s="12"/>
      <c r="CO68" s="12"/>
      <c r="CP68" s="12"/>
      <c r="CQ68" s="12"/>
      <c r="CR68" s="12"/>
      <c r="CS68" s="12"/>
      <c r="CT68" s="12"/>
      <c r="CU68" s="12"/>
      <c r="CV68" s="12"/>
      <c r="CW68" s="12"/>
      <c r="CX68" s="12"/>
      <c r="CY68" s="12"/>
      <c r="CZ68" s="12"/>
      <c r="DA68" s="12"/>
      <c r="DB68" s="12"/>
      <c r="DC68" s="12"/>
      <c r="DD68" s="12"/>
      <c r="DE68" s="12"/>
      <c r="DF68" s="12"/>
      <c r="DG68" s="12"/>
      <c r="DH68" s="12"/>
      <c r="DI68" s="12"/>
      <c r="DJ68" s="12"/>
      <c r="DK68" s="12"/>
      <c r="DL68" s="12"/>
      <c r="DM68" s="12"/>
      <c r="DN68" s="12"/>
      <c r="DO68" s="12"/>
      <c r="DP68" s="12"/>
      <c r="DQ68" s="12"/>
      <c r="DR68" s="12"/>
      <c r="DS68" s="12"/>
      <c r="DT68" s="12"/>
      <c r="DU68" s="12"/>
      <c r="DV68" s="12"/>
      <c r="DW68" s="12"/>
      <c r="DX68" s="12"/>
      <c r="DY68" s="12"/>
      <c r="DZ68" s="12"/>
      <c r="EA68" s="12"/>
      <c r="EB68" s="12"/>
      <c r="EC68" s="12"/>
      <c r="ED68" s="12"/>
      <c r="EE68" s="12"/>
      <c r="EF68" s="12"/>
      <c r="EG68" s="12"/>
      <c r="EH68" s="12"/>
      <c r="EI68" s="12"/>
      <c r="EJ68" s="12"/>
      <c r="EK68" s="12"/>
      <c r="EL68" s="12"/>
      <c r="EM68" s="12"/>
      <c r="EN68" s="12"/>
      <c r="EO68" s="12"/>
      <c r="EP68" s="12"/>
      <c r="EQ68" s="12"/>
      <c r="ER68" s="12"/>
      <c r="ES68" s="12"/>
      <c r="ET68" s="15"/>
    </row>
    <row r="69" spans="1:150" s="13" customFormat="1" ht="67.5" customHeight="1" thickBot="1">
      <c r="A69" s="119"/>
      <c r="B69" s="119"/>
      <c r="C69" s="84"/>
      <c r="D69" s="83"/>
      <c r="E69" s="93"/>
      <c r="F69" s="93"/>
      <c r="G69" s="65" t="str">
        <f>VLOOKUP(H69,Hoja1!A$1:G$445,2,0)</f>
        <v>Atraco, golpiza, atentados y secuestrados</v>
      </c>
      <c r="H69" s="46" t="s">
        <v>57</v>
      </c>
      <c r="I69" s="65" t="str">
        <f>VLOOKUP(H69,Hoja1!A$2:G$445,3,0)</f>
        <v>Estrés, golpes, Secuestros</v>
      </c>
      <c r="J69" s="55"/>
      <c r="K69" s="65" t="str">
        <f>VLOOKUP(H69,Hoja1!A$2:G$445,4,0)</f>
        <v>Inspecciones planeadas e inspecciones no planeadas, procedimientos de programas de seguridad y salud en el trabajo</v>
      </c>
      <c r="L69" s="65" t="str">
        <f>VLOOKUP(H69,Hoja1!A$2:G$445,5,0)</f>
        <v xml:space="preserve">Uniformes Corporativos, Caquetas corporativas, Carnetización
</v>
      </c>
      <c r="M69" s="55">
        <v>2</v>
      </c>
      <c r="N69" s="56">
        <v>2</v>
      </c>
      <c r="O69" s="56">
        <v>60</v>
      </c>
      <c r="P69" s="48">
        <f t="shared" si="6"/>
        <v>4</v>
      </c>
      <c r="Q69" s="48">
        <f t="shared" si="7"/>
        <v>240</v>
      </c>
      <c r="R69" s="57" t="str">
        <f t="shared" si="8"/>
        <v>B-4</v>
      </c>
      <c r="S69" s="58" t="str">
        <f t="shared" si="9"/>
        <v>II</v>
      </c>
      <c r="T69" s="59" t="str">
        <f t="shared" si="10"/>
        <v>No Aceptable o Aceptable Con Control Especifico</v>
      </c>
      <c r="U69" s="86"/>
      <c r="V69" s="65" t="str">
        <f>VLOOKUP(H69,Hoja1!A$2:G$445,6,0)</f>
        <v>Secuestros</v>
      </c>
      <c r="W69" s="60"/>
      <c r="X69" s="60"/>
      <c r="Y69" s="60"/>
      <c r="Z69" s="61"/>
      <c r="AA69" s="53" t="str">
        <f>VLOOKUP(H69,Hoja1!A$2:G$445,7,0)</f>
        <v>N/A</v>
      </c>
      <c r="AB69" s="55" t="s">
        <v>1203</v>
      </c>
      <c r="AC69" s="89"/>
      <c r="AD69" s="14"/>
      <c r="AE69" s="12"/>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c r="BM69" s="12"/>
      <c r="BN69" s="12"/>
      <c r="BO69" s="12"/>
      <c r="BP69" s="12"/>
      <c r="BQ69" s="12"/>
      <c r="BR69" s="12"/>
      <c r="BS69" s="12"/>
      <c r="BT69" s="12"/>
      <c r="BU69" s="12"/>
      <c r="BV69" s="12"/>
      <c r="BW69" s="12"/>
      <c r="BX69" s="12"/>
      <c r="BY69" s="12"/>
      <c r="BZ69" s="12"/>
      <c r="CA69" s="12"/>
      <c r="CB69" s="12"/>
      <c r="CC69" s="12"/>
      <c r="CD69" s="12"/>
      <c r="CE69" s="12"/>
      <c r="CF69" s="12"/>
      <c r="CG69" s="12"/>
      <c r="CH69" s="12"/>
      <c r="CI69" s="12"/>
      <c r="CJ69" s="12"/>
      <c r="CK69" s="12"/>
      <c r="CL69" s="12"/>
      <c r="CM69" s="12"/>
      <c r="CN69" s="12"/>
      <c r="CO69" s="12"/>
      <c r="CP69" s="12"/>
      <c r="CQ69" s="12"/>
      <c r="CR69" s="12"/>
      <c r="CS69" s="12"/>
      <c r="CT69" s="12"/>
      <c r="CU69" s="12"/>
      <c r="CV69" s="12"/>
      <c r="CW69" s="12"/>
      <c r="CX69" s="12"/>
      <c r="CY69" s="12"/>
      <c r="CZ69" s="12"/>
      <c r="DA69" s="12"/>
      <c r="DB69" s="12"/>
      <c r="DC69" s="12"/>
      <c r="DD69" s="12"/>
      <c r="DE69" s="12"/>
      <c r="DF69" s="12"/>
      <c r="DG69" s="12"/>
      <c r="DH69" s="12"/>
      <c r="DI69" s="12"/>
      <c r="DJ69" s="12"/>
      <c r="DK69" s="12"/>
      <c r="DL69" s="12"/>
      <c r="DM69" s="12"/>
      <c r="DN69" s="12"/>
      <c r="DO69" s="12"/>
      <c r="DP69" s="12"/>
      <c r="DQ69" s="12"/>
      <c r="DR69" s="12"/>
      <c r="DS69" s="12"/>
      <c r="DT69" s="12"/>
      <c r="DU69" s="12"/>
      <c r="DV69" s="12"/>
      <c r="DW69" s="12"/>
      <c r="DX69" s="12"/>
      <c r="DY69" s="12"/>
      <c r="DZ69" s="12"/>
      <c r="EA69" s="12"/>
      <c r="EB69" s="12"/>
      <c r="EC69" s="12"/>
      <c r="ED69" s="12"/>
      <c r="EE69" s="12"/>
      <c r="EF69" s="12"/>
      <c r="EG69" s="12"/>
      <c r="EH69" s="12"/>
      <c r="EI69" s="12"/>
      <c r="EJ69" s="12"/>
      <c r="EK69" s="12"/>
      <c r="EL69" s="12"/>
      <c r="EM69" s="12"/>
      <c r="EN69" s="12"/>
      <c r="EO69" s="12"/>
      <c r="EP69" s="12"/>
      <c r="EQ69" s="12"/>
      <c r="ER69" s="12"/>
      <c r="ES69" s="12"/>
      <c r="ET69" s="15"/>
    </row>
    <row r="70" spans="1:150" s="13" customFormat="1" ht="51.75" thickBot="1">
      <c r="A70" s="119"/>
      <c r="B70" s="119"/>
      <c r="C70" s="84"/>
      <c r="D70" s="83"/>
      <c r="E70" s="93"/>
      <c r="F70" s="93"/>
      <c r="G70" s="65" t="str">
        <f>VLOOKUP(H70,Hoja1!A$1:G$445,2,0)</f>
        <v>SISMOS, INCENDIOS, INUNDACIONES, TERREMOTOS, VENDAVALES, DERRUMBE</v>
      </c>
      <c r="H70" s="46" t="s">
        <v>62</v>
      </c>
      <c r="I70" s="65" t="str">
        <f>VLOOKUP(H70,Hoja1!A$2:G$445,3,0)</f>
        <v>SISMOS, INCENDIOS, INUNDACIONES, TERREMOTOS, VENDAVALES</v>
      </c>
      <c r="J70" s="55"/>
      <c r="K70" s="65" t="str">
        <f>VLOOKUP(H70,Hoja1!A$2:G$445,4,0)</f>
        <v>Inspecciones planeadas e inspecciones no planeadas, procedimientos de programas de seguridad y salud en el trabajo</v>
      </c>
      <c r="L70" s="65" t="str">
        <f>VLOOKUP(H70,Hoja1!A$2:G$445,5,0)</f>
        <v>BRIGADAS DE EMERGENCIAS</v>
      </c>
      <c r="M70" s="55">
        <v>2</v>
      </c>
      <c r="N70" s="56">
        <v>1</v>
      </c>
      <c r="O70" s="56">
        <v>100</v>
      </c>
      <c r="P70" s="48">
        <f t="shared" si="6"/>
        <v>2</v>
      </c>
      <c r="Q70" s="48">
        <f t="shared" si="7"/>
        <v>200</v>
      </c>
      <c r="R70" s="57" t="str">
        <f t="shared" si="8"/>
        <v>B-2</v>
      </c>
      <c r="S70" s="58" t="str">
        <f t="shared" si="9"/>
        <v>II</v>
      </c>
      <c r="T70" s="59" t="str">
        <f t="shared" si="10"/>
        <v>No Aceptable o Aceptable Con Control Especifico</v>
      </c>
      <c r="U70" s="87"/>
      <c r="V70" s="65" t="str">
        <f>VLOOKUP(H70,Hoja1!A$2:G$445,6,0)</f>
        <v>MUERTE</v>
      </c>
      <c r="W70" s="60"/>
      <c r="X70" s="60"/>
      <c r="Y70" s="60"/>
      <c r="Z70" s="61" t="s">
        <v>1204</v>
      </c>
      <c r="AA70" s="53" t="str">
        <f>VLOOKUP(H70,Hoja1!A$2:G$445,7,0)</f>
        <v>ENTRENAMIENTO DE LA BRIGADA; DIVULGACIÓN DE PLAN DE EMERGENCIA</v>
      </c>
      <c r="AB70" s="55" t="s">
        <v>1211</v>
      </c>
      <c r="AC70" s="90"/>
      <c r="AD70" s="14"/>
      <c r="AE70" s="12"/>
      <c r="AF70" s="12"/>
      <c r="AG70" s="12"/>
      <c r="AH70" s="12"/>
      <c r="AI70" s="12"/>
      <c r="AJ70" s="12"/>
      <c r="AK70" s="12"/>
      <c r="AL70" s="12"/>
      <c r="AM70" s="12"/>
      <c r="AN70" s="12"/>
      <c r="AO70" s="12"/>
      <c r="AP70" s="12"/>
      <c r="AQ70" s="12"/>
      <c r="AR70" s="12"/>
      <c r="AS70" s="12"/>
      <c r="AT70" s="12"/>
      <c r="AU70" s="12"/>
      <c r="AV70" s="12"/>
      <c r="AW70" s="12"/>
      <c r="AX70" s="12"/>
      <c r="AY70" s="12"/>
      <c r="AZ70" s="12"/>
      <c r="BA70" s="12"/>
      <c r="BB70" s="12"/>
      <c r="BC70" s="12"/>
      <c r="BD70" s="12"/>
      <c r="BE70" s="12"/>
      <c r="BF70" s="12"/>
      <c r="BG70" s="12"/>
      <c r="BH70" s="12"/>
      <c r="BI70" s="12"/>
      <c r="BJ70" s="12"/>
      <c r="BK70" s="12"/>
      <c r="BL70" s="12"/>
      <c r="BM70" s="12"/>
      <c r="BN70" s="12"/>
      <c r="BO70" s="12"/>
      <c r="BP70" s="12"/>
      <c r="BQ70" s="12"/>
      <c r="BR70" s="12"/>
      <c r="BS70" s="12"/>
      <c r="BT70" s="12"/>
      <c r="BU70" s="12"/>
      <c r="BV70" s="12"/>
      <c r="BW70" s="12"/>
      <c r="BX70" s="12"/>
      <c r="BY70" s="12"/>
      <c r="BZ70" s="12"/>
      <c r="CA70" s="12"/>
      <c r="CB70" s="12"/>
      <c r="CC70" s="12"/>
      <c r="CD70" s="12"/>
      <c r="CE70" s="12"/>
      <c r="CF70" s="12"/>
      <c r="CG70" s="12"/>
      <c r="CH70" s="12"/>
      <c r="CI70" s="12"/>
      <c r="CJ70" s="12"/>
      <c r="CK70" s="12"/>
      <c r="CL70" s="12"/>
      <c r="CM70" s="12"/>
      <c r="CN70" s="12"/>
      <c r="CO70" s="12"/>
      <c r="CP70" s="12"/>
      <c r="CQ70" s="12"/>
      <c r="CR70" s="12"/>
      <c r="CS70" s="12"/>
      <c r="CT70" s="12"/>
      <c r="CU70" s="12"/>
      <c r="CV70" s="12"/>
      <c r="CW70" s="12"/>
      <c r="CX70" s="12"/>
      <c r="CY70" s="12"/>
      <c r="CZ70" s="12"/>
      <c r="DA70" s="12"/>
      <c r="DB70" s="12"/>
      <c r="DC70" s="12"/>
      <c r="DD70" s="12"/>
      <c r="DE70" s="12"/>
      <c r="DF70" s="12"/>
      <c r="DG70" s="12"/>
      <c r="DH70" s="12"/>
      <c r="DI70" s="12"/>
      <c r="DJ70" s="12"/>
      <c r="DK70" s="12"/>
      <c r="DL70" s="12"/>
      <c r="DM70" s="12"/>
      <c r="DN70" s="12"/>
      <c r="DO70" s="12"/>
      <c r="DP70" s="12"/>
      <c r="DQ70" s="12"/>
      <c r="DR70" s="12"/>
      <c r="DS70" s="12"/>
      <c r="DT70" s="12"/>
      <c r="DU70" s="12"/>
      <c r="DV70" s="12"/>
      <c r="DW70" s="12"/>
      <c r="DX70" s="12"/>
      <c r="DY70" s="12"/>
      <c r="DZ70" s="12"/>
      <c r="EA70" s="12"/>
      <c r="EB70" s="12"/>
      <c r="EC70" s="12"/>
      <c r="ED70" s="12"/>
      <c r="EE70" s="12"/>
      <c r="EF70" s="12"/>
      <c r="EG70" s="12"/>
      <c r="EH70" s="12"/>
      <c r="EI70" s="12"/>
      <c r="EJ70" s="12"/>
      <c r="EK70" s="12"/>
      <c r="EL70" s="12"/>
      <c r="EM70" s="12"/>
      <c r="EN70" s="12"/>
      <c r="EO70" s="12"/>
      <c r="EP70" s="12"/>
      <c r="EQ70" s="12"/>
      <c r="ER70" s="12"/>
      <c r="ES70" s="12"/>
      <c r="ET70" s="15"/>
    </row>
    <row r="71" spans="1:150" s="13" customFormat="1" ht="51.75" thickBot="1">
      <c r="A71" s="119"/>
      <c r="B71" s="119"/>
      <c r="C71" s="82" t="str">
        <f>VLOOKUP(E71,Hoja2!A$2:C$82,2,0)</f>
        <v>Tramitar los documentos y correspondencia del area y entes externos con el fin de cumplir los lineamientos establecidos en los procedimientos y en el sistema de gestion documental vigente.</v>
      </c>
      <c r="D71" s="81" t="str">
        <f>VLOOKUP(E71,Hoja2!A$2:C$82,3,0)</f>
        <v>Organizar la agenda del superior inmediato y/o de los funcionarios del area e informar las actividades programadas para el desarrollo de las funciones de la dependencia. Recibir, radicar y remitir la correspondencia propia del area e ingresarla en el sistema de gestión documental. Elaborar los documentos que sean requeridos por el area, dentro de los terminos establecidos, para cumplir con lo solicitado por los clientes. Ordenar el archivo de documentos y correspondencia propios del area. Coordinar reuniones de acuerdo con lo requerido por el superior inmediato. Controlar las solicitudes y entrega de los elementos de oficina y papeleria requeridos en el area. Atender a los funcionarios y particulares que requieran tratar temas del area.</v>
      </c>
      <c r="E71" s="80" t="s">
        <v>1054</v>
      </c>
      <c r="F71" s="80" t="s">
        <v>1195</v>
      </c>
      <c r="G71" s="23" t="str">
        <f>VLOOKUP(H71,Hoja1!A$1:G$445,2,0)</f>
        <v>Bacteria</v>
      </c>
      <c r="H71" s="24" t="s">
        <v>108</v>
      </c>
      <c r="I71" s="23" t="str">
        <f>VLOOKUP(H71,Hoja1!A$2:G$445,3,0)</f>
        <v>Infecciones producidas por Bacterianas</v>
      </c>
      <c r="J71" s="18"/>
      <c r="K71" s="23" t="str">
        <f>VLOOKUP(H71,Hoja1!A$2:G$445,4,0)</f>
        <v>Inspecciones planeadas e inspecciones no planeadas, procedimientos de programas de seguridad y salud en el trabajo</v>
      </c>
      <c r="L71" s="23" t="str">
        <f>VLOOKUP(H71,Hoja1!A$2:G$445,5,0)</f>
        <v>Programa de vacunación, bota pantalon, overol, guantes, tapabocas, mascarillas con filtos</v>
      </c>
      <c r="M71" s="25">
        <v>2</v>
      </c>
      <c r="N71" s="26">
        <v>2</v>
      </c>
      <c r="O71" s="26">
        <v>10</v>
      </c>
      <c r="P71" s="26">
        <f t="shared" si="6"/>
        <v>4</v>
      </c>
      <c r="Q71" s="26">
        <f t="shared" si="7"/>
        <v>40</v>
      </c>
      <c r="R71" s="33" t="str">
        <f t="shared" si="8"/>
        <v>B-4</v>
      </c>
      <c r="S71" s="34" t="str">
        <f t="shared" si="9"/>
        <v>III</v>
      </c>
      <c r="T71" s="35" t="str">
        <f t="shared" si="10"/>
        <v>Mejorable</v>
      </c>
      <c r="U71" s="74">
        <v>1</v>
      </c>
      <c r="V71" s="23" t="str">
        <f>VLOOKUP(H71,Hoja1!A$2:G$445,6,0)</f>
        <v xml:space="preserve">Enfermedades Infectocontagiosas
</v>
      </c>
      <c r="W71" s="20"/>
      <c r="X71" s="20"/>
      <c r="Y71" s="20"/>
      <c r="Z71" s="17"/>
      <c r="AA71" s="22" t="str">
        <f>VLOOKUP(H71,Hoja1!A$2:G$445,7,0)</f>
        <v xml:space="preserve">Riesgo Biológico, Autocuidado y/o Uso y manejo adecuado de E.P.P.
</v>
      </c>
      <c r="AB71" s="91" t="s">
        <v>1216</v>
      </c>
      <c r="AC71" s="92" t="s">
        <v>1197</v>
      </c>
      <c r="AD71" s="14"/>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c r="BL71" s="12"/>
      <c r="BM71" s="12"/>
      <c r="BN71" s="12"/>
      <c r="BO71" s="12"/>
      <c r="BP71" s="12"/>
      <c r="BQ71" s="12"/>
      <c r="BR71" s="12"/>
      <c r="BS71" s="12"/>
      <c r="BT71" s="12"/>
      <c r="BU71" s="12"/>
      <c r="BV71" s="12"/>
      <c r="BW71" s="12"/>
      <c r="BX71" s="12"/>
      <c r="BY71" s="12"/>
      <c r="BZ71" s="12"/>
      <c r="CA71" s="12"/>
      <c r="CB71" s="12"/>
      <c r="CC71" s="12"/>
      <c r="CD71" s="12"/>
      <c r="CE71" s="12"/>
      <c r="CF71" s="12"/>
      <c r="CG71" s="12"/>
      <c r="CH71" s="12"/>
      <c r="CI71" s="12"/>
      <c r="CJ71" s="12"/>
      <c r="CK71" s="12"/>
      <c r="CL71" s="12"/>
      <c r="CM71" s="12"/>
      <c r="CN71" s="12"/>
      <c r="CO71" s="12"/>
      <c r="CP71" s="12"/>
      <c r="CQ71" s="12"/>
      <c r="CR71" s="12"/>
      <c r="CS71" s="12"/>
      <c r="CT71" s="12"/>
      <c r="CU71" s="12"/>
      <c r="CV71" s="12"/>
      <c r="CW71" s="12"/>
      <c r="CX71" s="12"/>
      <c r="CY71" s="12"/>
      <c r="CZ71" s="12"/>
      <c r="DA71" s="12"/>
      <c r="DB71" s="12"/>
      <c r="DC71" s="12"/>
      <c r="DD71" s="12"/>
      <c r="DE71" s="12"/>
      <c r="DF71" s="12"/>
      <c r="DG71" s="12"/>
      <c r="DH71" s="12"/>
      <c r="DI71" s="12"/>
      <c r="DJ71" s="12"/>
      <c r="DK71" s="12"/>
      <c r="DL71" s="12"/>
      <c r="DM71" s="12"/>
      <c r="DN71" s="12"/>
      <c r="DO71" s="12"/>
      <c r="DP71" s="12"/>
      <c r="DQ71" s="12"/>
      <c r="DR71" s="12"/>
      <c r="DS71" s="12"/>
      <c r="DT71" s="12"/>
      <c r="DU71" s="12"/>
      <c r="DV71" s="12"/>
      <c r="DW71" s="12"/>
      <c r="DX71" s="12"/>
      <c r="DY71" s="12"/>
      <c r="DZ71" s="12"/>
      <c r="EA71" s="12"/>
      <c r="EB71" s="12"/>
      <c r="EC71" s="12"/>
      <c r="ED71" s="12"/>
      <c r="EE71" s="12"/>
      <c r="EF71" s="12"/>
      <c r="EG71" s="12"/>
      <c r="EH71" s="12"/>
      <c r="EI71" s="12"/>
      <c r="EJ71" s="12"/>
      <c r="EK71" s="12"/>
      <c r="EL71" s="12"/>
      <c r="EM71" s="12"/>
      <c r="EN71" s="12"/>
      <c r="EO71" s="12"/>
      <c r="EP71" s="12"/>
      <c r="EQ71" s="12"/>
      <c r="ER71" s="12"/>
      <c r="ES71" s="12"/>
      <c r="ET71" s="15"/>
    </row>
    <row r="72" spans="1:150" s="13" customFormat="1" ht="26.25" thickBot="1">
      <c r="A72" s="119"/>
      <c r="B72" s="119"/>
      <c r="C72" s="82"/>
      <c r="D72" s="81"/>
      <c r="E72" s="80"/>
      <c r="F72" s="80"/>
      <c r="G72" s="23" t="str">
        <f>VLOOKUP(H72,Hoja1!A$1:G$445,2,0)</f>
        <v>Bacterias</v>
      </c>
      <c r="H72" s="24" t="s">
        <v>113</v>
      </c>
      <c r="I72" s="23" t="str">
        <f>VLOOKUP(H72,Hoja1!A$2:G$445,3,0)</f>
        <v>Infecciones Bacterianas</v>
      </c>
      <c r="J72" s="18"/>
      <c r="K72" s="23" t="str">
        <f>VLOOKUP(H72,Hoja1!A$2:G$445,4,0)</f>
        <v>N/A</v>
      </c>
      <c r="L72" s="23" t="str">
        <f>VLOOKUP(H72,Hoja1!A$2:G$445,5,0)</f>
        <v>Vacunación</v>
      </c>
      <c r="M72" s="18">
        <v>2</v>
      </c>
      <c r="N72" s="19">
        <v>3</v>
      </c>
      <c r="O72" s="19">
        <v>10</v>
      </c>
      <c r="P72" s="26">
        <f t="shared" si="6"/>
        <v>6</v>
      </c>
      <c r="Q72" s="26">
        <f t="shared" si="7"/>
        <v>60</v>
      </c>
      <c r="R72" s="33" t="str">
        <f t="shared" si="8"/>
        <v>M-6</v>
      </c>
      <c r="S72" s="34" t="str">
        <f t="shared" si="9"/>
        <v>III</v>
      </c>
      <c r="T72" s="35" t="str">
        <f t="shared" si="10"/>
        <v>Mejorable</v>
      </c>
      <c r="U72" s="79"/>
      <c r="V72" s="23" t="str">
        <f>VLOOKUP(H72,Hoja1!A$2:G$445,6,0)</f>
        <v xml:space="preserve">Enfermedades Infectocontagiosas
</v>
      </c>
      <c r="W72" s="20"/>
      <c r="X72" s="20"/>
      <c r="Y72" s="20"/>
      <c r="Z72" s="17"/>
      <c r="AA72" s="22" t="str">
        <f>VLOOKUP(H72,Hoja1!A$2:G$445,7,0)</f>
        <v>Autocuidado</v>
      </c>
      <c r="AB72" s="79"/>
      <c r="AC72" s="77"/>
      <c r="AD72" s="14"/>
      <c r="AE72" s="12"/>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c r="BG72" s="12"/>
      <c r="BH72" s="12"/>
      <c r="BI72" s="12"/>
      <c r="BJ72" s="12"/>
      <c r="BK72" s="12"/>
      <c r="BL72" s="12"/>
      <c r="BM72" s="12"/>
      <c r="BN72" s="12"/>
      <c r="BO72" s="12"/>
      <c r="BP72" s="12"/>
      <c r="BQ72" s="12"/>
      <c r="BR72" s="12"/>
      <c r="BS72" s="12"/>
      <c r="BT72" s="12"/>
      <c r="BU72" s="12"/>
      <c r="BV72" s="12"/>
      <c r="BW72" s="12"/>
      <c r="BX72" s="12"/>
      <c r="BY72" s="12"/>
      <c r="BZ72" s="12"/>
      <c r="CA72" s="12"/>
      <c r="CB72" s="12"/>
      <c r="CC72" s="12"/>
      <c r="CD72" s="12"/>
      <c r="CE72" s="12"/>
      <c r="CF72" s="12"/>
      <c r="CG72" s="12"/>
      <c r="CH72" s="12"/>
      <c r="CI72" s="12"/>
      <c r="CJ72" s="12"/>
      <c r="CK72" s="12"/>
      <c r="CL72" s="12"/>
      <c r="CM72" s="12"/>
      <c r="CN72" s="12"/>
      <c r="CO72" s="12"/>
      <c r="CP72" s="12"/>
      <c r="CQ72" s="12"/>
      <c r="CR72" s="12"/>
      <c r="CS72" s="12"/>
      <c r="CT72" s="12"/>
      <c r="CU72" s="12"/>
      <c r="CV72" s="12"/>
      <c r="CW72" s="12"/>
      <c r="CX72" s="12"/>
      <c r="CY72" s="12"/>
      <c r="CZ72" s="12"/>
      <c r="DA72" s="12"/>
      <c r="DB72" s="12"/>
      <c r="DC72" s="12"/>
      <c r="DD72" s="12"/>
      <c r="DE72" s="12"/>
      <c r="DF72" s="12"/>
      <c r="DG72" s="12"/>
      <c r="DH72" s="12"/>
      <c r="DI72" s="12"/>
      <c r="DJ72" s="12"/>
      <c r="DK72" s="12"/>
      <c r="DL72" s="12"/>
      <c r="DM72" s="12"/>
      <c r="DN72" s="12"/>
      <c r="DO72" s="12"/>
      <c r="DP72" s="12"/>
      <c r="DQ72" s="12"/>
      <c r="DR72" s="12"/>
      <c r="DS72" s="12"/>
      <c r="DT72" s="12"/>
      <c r="DU72" s="12"/>
      <c r="DV72" s="12"/>
      <c r="DW72" s="12"/>
      <c r="DX72" s="12"/>
      <c r="DY72" s="12"/>
      <c r="DZ72" s="12"/>
      <c r="EA72" s="12"/>
      <c r="EB72" s="12"/>
      <c r="EC72" s="12"/>
      <c r="ED72" s="12"/>
      <c r="EE72" s="12"/>
      <c r="EF72" s="12"/>
      <c r="EG72" s="12"/>
      <c r="EH72" s="12"/>
      <c r="EI72" s="12"/>
      <c r="EJ72" s="12"/>
      <c r="EK72" s="12"/>
      <c r="EL72" s="12"/>
      <c r="EM72" s="12"/>
      <c r="EN72" s="12"/>
      <c r="EO72" s="12"/>
      <c r="EP72" s="12"/>
      <c r="EQ72" s="12"/>
      <c r="ER72" s="12"/>
      <c r="ES72" s="12"/>
      <c r="ET72" s="15"/>
    </row>
    <row r="73" spans="1:150" s="13" customFormat="1" ht="26.25" thickBot="1">
      <c r="A73" s="119"/>
      <c r="B73" s="119"/>
      <c r="C73" s="82"/>
      <c r="D73" s="81"/>
      <c r="E73" s="80"/>
      <c r="F73" s="80"/>
      <c r="G73" s="23" t="str">
        <f>VLOOKUP(H73,Hoja1!A$1:G$445,2,0)</f>
        <v>Virus</v>
      </c>
      <c r="H73" s="24" t="s">
        <v>122</v>
      </c>
      <c r="I73" s="23" t="str">
        <f>VLOOKUP(H73,Hoja1!A$2:G$445,3,0)</f>
        <v>Infecciones Virales</v>
      </c>
      <c r="J73" s="18"/>
      <c r="K73" s="23" t="str">
        <f>VLOOKUP(H73,Hoja1!A$2:G$445,4,0)</f>
        <v>N/A</v>
      </c>
      <c r="L73" s="23" t="str">
        <f>VLOOKUP(H73,Hoja1!A$2:G$445,5,0)</f>
        <v>Vacunación</v>
      </c>
      <c r="M73" s="18">
        <v>2</v>
      </c>
      <c r="N73" s="19">
        <v>3</v>
      </c>
      <c r="O73" s="19">
        <v>10</v>
      </c>
      <c r="P73" s="26">
        <f t="shared" si="6"/>
        <v>6</v>
      </c>
      <c r="Q73" s="26">
        <f t="shared" si="7"/>
        <v>60</v>
      </c>
      <c r="R73" s="33" t="str">
        <f t="shared" si="8"/>
        <v>M-6</v>
      </c>
      <c r="S73" s="34" t="str">
        <f t="shared" si="9"/>
        <v>III</v>
      </c>
      <c r="T73" s="35" t="str">
        <f t="shared" si="10"/>
        <v>Mejorable</v>
      </c>
      <c r="U73" s="79"/>
      <c r="V73" s="23" t="str">
        <f>VLOOKUP(H73,Hoja1!A$2:G$445,6,0)</f>
        <v xml:space="preserve">Enfermedades Infectocontagiosas
</v>
      </c>
      <c r="W73" s="20"/>
      <c r="X73" s="20"/>
      <c r="Y73" s="20"/>
      <c r="Z73" s="17"/>
      <c r="AA73" s="22" t="str">
        <f>VLOOKUP(H73,Hoja1!A$2:G$445,7,0)</f>
        <v>Autocuidado</v>
      </c>
      <c r="AB73" s="75"/>
      <c r="AC73" s="77"/>
      <c r="AD73" s="14"/>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c r="BK73" s="12"/>
      <c r="BL73" s="12"/>
      <c r="BM73" s="12"/>
      <c r="BN73" s="12"/>
      <c r="BO73" s="12"/>
      <c r="BP73" s="12"/>
      <c r="BQ73" s="12"/>
      <c r="BR73" s="12"/>
      <c r="BS73" s="12"/>
      <c r="BT73" s="12"/>
      <c r="BU73" s="12"/>
      <c r="BV73" s="12"/>
      <c r="BW73" s="12"/>
      <c r="BX73" s="12"/>
      <c r="BY73" s="12"/>
      <c r="BZ73" s="12"/>
      <c r="CA73" s="12"/>
      <c r="CB73" s="12"/>
      <c r="CC73" s="12"/>
      <c r="CD73" s="12"/>
      <c r="CE73" s="12"/>
      <c r="CF73" s="12"/>
      <c r="CG73" s="12"/>
      <c r="CH73" s="12"/>
      <c r="CI73" s="12"/>
      <c r="CJ73" s="12"/>
      <c r="CK73" s="12"/>
      <c r="CL73" s="12"/>
      <c r="CM73" s="12"/>
      <c r="CN73" s="12"/>
      <c r="CO73" s="12"/>
      <c r="CP73" s="12"/>
      <c r="CQ73" s="12"/>
      <c r="CR73" s="12"/>
      <c r="CS73" s="12"/>
      <c r="CT73" s="12"/>
      <c r="CU73" s="12"/>
      <c r="CV73" s="12"/>
      <c r="CW73" s="12"/>
      <c r="CX73" s="12"/>
      <c r="CY73" s="12"/>
      <c r="CZ73" s="12"/>
      <c r="DA73" s="12"/>
      <c r="DB73" s="12"/>
      <c r="DC73" s="12"/>
      <c r="DD73" s="12"/>
      <c r="DE73" s="12"/>
      <c r="DF73" s="12"/>
      <c r="DG73" s="12"/>
      <c r="DH73" s="12"/>
      <c r="DI73" s="12"/>
      <c r="DJ73" s="12"/>
      <c r="DK73" s="12"/>
      <c r="DL73" s="12"/>
      <c r="DM73" s="12"/>
      <c r="DN73" s="12"/>
      <c r="DO73" s="12"/>
      <c r="DP73" s="12"/>
      <c r="DQ73" s="12"/>
      <c r="DR73" s="12"/>
      <c r="DS73" s="12"/>
      <c r="DT73" s="12"/>
      <c r="DU73" s="12"/>
      <c r="DV73" s="12"/>
      <c r="DW73" s="12"/>
      <c r="DX73" s="12"/>
      <c r="DY73" s="12"/>
      <c r="DZ73" s="12"/>
      <c r="EA73" s="12"/>
      <c r="EB73" s="12"/>
      <c r="EC73" s="12"/>
      <c r="ED73" s="12"/>
      <c r="EE73" s="12"/>
      <c r="EF73" s="12"/>
      <c r="EG73" s="12"/>
      <c r="EH73" s="12"/>
      <c r="EI73" s="12"/>
      <c r="EJ73" s="12"/>
      <c r="EK73" s="12"/>
      <c r="EL73" s="12"/>
      <c r="EM73" s="12"/>
      <c r="EN73" s="12"/>
      <c r="EO73" s="12"/>
      <c r="EP73" s="12"/>
      <c r="EQ73" s="12"/>
      <c r="ER73" s="12"/>
      <c r="ES73" s="12"/>
      <c r="ET73" s="15"/>
    </row>
    <row r="74" spans="1:150" s="13" customFormat="1" ht="36" customHeight="1" thickBot="1">
      <c r="A74" s="119"/>
      <c r="B74" s="119"/>
      <c r="C74" s="82"/>
      <c r="D74" s="81"/>
      <c r="E74" s="80"/>
      <c r="F74" s="80"/>
      <c r="G74" s="23" t="str">
        <f>VLOOKUP(H74,Hoja1!A$1:G$445,2,0)</f>
        <v>CONCENTRACIÓN EN ACTIVIDADES DE ALTO DESEMPEÑO MENTAL</v>
      </c>
      <c r="H74" s="24" t="s">
        <v>72</v>
      </c>
      <c r="I74" s="23" t="str">
        <f>VLOOKUP(H74,Hoja1!A$2:G$445,3,0)</f>
        <v>ESTRÉS, CEFALEA, IRRITABILIDAD</v>
      </c>
      <c r="J74" s="18"/>
      <c r="K74" s="23" t="str">
        <f>VLOOKUP(H74,Hoja1!A$2:G$445,4,0)</f>
        <v>N/A</v>
      </c>
      <c r="L74" s="23" t="str">
        <f>VLOOKUP(H74,Hoja1!A$2:G$445,5,0)</f>
        <v>PVE PSICOSOCIAL</v>
      </c>
      <c r="M74" s="18">
        <v>2</v>
      </c>
      <c r="N74" s="19">
        <v>3</v>
      </c>
      <c r="O74" s="19">
        <v>10</v>
      </c>
      <c r="P74" s="26">
        <f t="shared" si="6"/>
        <v>6</v>
      </c>
      <c r="Q74" s="26">
        <f t="shared" si="7"/>
        <v>60</v>
      </c>
      <c r="R74" s="33" t="str">
        <f t="shared" si="8"/>
        <v>M-6</v>
      </c>
      <c r="S74" s="34" t="str">
        <f t="shared" si="9"/>
        <v>III</v>
      </c>
      <c r="T74" s="35" t="str">
        <f t="shared" si="10"/>
        <v>Mejorable</v>
      </c>
      <c r="U74" s="79"/>
      <c r="V74" s="23" t="str">
        <f>VLOOKUP(H74,Hoja1!A$2:G$445,6,0)</f>
        <v>ESTRÉS</v>
      </c>
      <c r="W74" s="20"/>
      <c r="X74" s="20"/>
      <c r="Y74" s="20"/>
      <c r="Z74" s="17"/>
      <c r="AA74" s="22" t="str">
        <f>VLOOKUP(H74,Hoja1!A$2:G$445,7,0)</f>
        <v>N/A</v>
      </c>
      <c r="AB74" s="74" t="s">
        <v>1199</v>
      </c>
      <c r="AC74" s="77"/>
      <c r="AD74" s="14"/>
      <c r="AE74" s="12"/>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c r="BE74" s="12"/>
      <c r="BF74" s="12"/>
      <c r="BG74" s="12"/>
      <c r="BH74" s="12"/>
      <c r="BI74" s="12"/>
      <c r="BJ74" s="12"/>
      <c r="BK74" s="12"/>
      <c r="BL74" s="12"/>
      <c r="BM74" s="12"/>
      <c r="BN74" s="12"/>
      <c r="BO74" s="12"/>
      <c r="BP74" s="12"/>
      <c r="BQ74" s="12"/>
      <c r="BR74" s="12"/>
      <c r="BS74" s="12"/>
      <c r="BT74" s="12"/>
      <c r="BU74" s="12"/>
      <c r="BV74" s="12"/>
      <c r="BW74" s="12"/>
      <c r="BX74" s="12"/>
      <c r="BY74" s="12"/>
      <c r="BZ74" s="12"/>
      <c r="CA74" s="12"/>
      <c r="CB74" s="12"/>
      <c r="CC74" s="12"/>
      <c r="CD74" s="12"/>
      <c r="CE74" s="12"/>
      <c r="CF74" s="12"/>
      <c r="CG74" s="12"/>
      <c r="CH74" s="12"/>
      <c r="CI74" s="12"/>
      <c r="CJ74" s="12"/>
      <c r="CK74" s="12"/>
      <c r="CL74" s="12"/>
      <c r="CM74" s="12"/>
      <c r="CN74" s="12"/>
      <c r="CO74" s="12"/>
      <c r="CP74" s="12"/>
      <c r="CQ74" s="12"/>
      <c r="CR74" s="12"/>
      <c r="CS74" s="12"/>
      <c r="CT74" s="12"/>
      <c r="CU74" s="12"/>
      <c r="CV74" s="12"/>
      <c r="CW74" s="12"/>
      <c r="CX74" s="12"/>
      <c r="CY74" s="12"/>
      <c r="CZ74" s="12"/>
      <c r="DA74" s="12"/>
      <c r="DB74" s="12"/>
      <c r="DC74" s="12"/>
      <c r="DD74" s="12"/>
      <c r="DE74" s="12"/>
      <c r="DF74" s="12"/>
      <c r="DG74" s="12"/>
      <c r="DH74" s="12"/>
      <c r="DI74" s="12"/>
      <c r="DJ74" s="12"/>
      <c r="DK74" s="12"/>
      <c r="DL74" s="12"/>
      <c r="DM74" s="12"/>
      <c r="DN74" s="12"/>
      <c r="DO74" s="12"/>
      <c r="DP74" s="12"/>
      <c r="DQ74" s="12"/>
      <c r="DR74" s="12"/>
      <c r="DS74" s="12"/>
      <c r="DT74" s="12"/>
      <c r="DU74" s="12"/>
      <c r="DV74" s="12"/>
      <c r="DW74" s="12"/>
      <c r="DX74" s="12"/>
      <c r="DY74" s="12"/>
      <c r="DZ74" s="12"/>
      <c r="EA74" s="12"/>
      <c r="EB74" s="12"/>
      <c r="EC74" s="12"/>
      <c r="ED74" s="12"/>
      <c r="EE74" s="12"/>
      <c r="EF74" s="12"/>
      <c r="EG74" s="12"/>
      <c r="EH74" s="12"/>
      <c r="EI74" s="12"/>
      <c r="EJ74" s="12"/>
      <c r="EK74" s="12"/>
      <c r="EL74" s="12"/>
      <c r="EM74" s="12"/>
      <c r="EN74" s="12"/>
      <c r="EO74" s="12"/>
      <c r="EP74" s="12"/>
      <c r="EQ74" s="12"/>
      <c r="ER74" s="12"/>
      <c r="ES74" s="12"/>
      <c r="ET74" s="15"/>
    </row>
    <row r="75" spans="1:150" s="13" customFormat="1" ht="36" customHeight="1" thickBot="1">
      <c r="A75" s="119"/>
      <c r="B75" s="119"/>
      <c r="C75" s="82"/>
      <c r="D75" s="81"/>
      <c r="E75" s="80"/>
      <c r="F75" s="80"/>
      <c r="G75" s="23" t="str">
        <f>VLOOKUP(H75,Hoja1!A$1:G$445,2,0)</f>
        <v>NATURALEZA DE LA TAREA</v>
      </c>
      <c r="H75" s="24" t="s">
        <v>76</v>
      </c>
      <c r="I75" s="23" t="str">
        <f>VLOOKUP(H75,Hoja1!A$2:G$445,3,0)</f>
        <v>ESTRÉS,  TRANSTORNOS DEL SUEÑO</v>
      </c>
      <c r="J75" s="18"/>
      <c r="K75" s="23" t="str">
        <f>VLOOKUP(H75,Hoja1!A$2:G$445,4,0)</f>
        <v>N/A</v>
      </c>
      <c r="L75" s="23" t="str">
        <f>VLOOKUP(H75,Hoja1!A$2:G$445,5,0)</f>
        <v>PVE PSICOSOCIAL</v>
      </c>
      <c r="M75" s="18">
        <v>2</v>
      </c>
      <c r="N75" s="19">
        <v>3</v>
      </c>
      <c r="O75" s="19">
        <v>10</v>
      </c>
      <c r="P75" s="26">
        <f t="shared" si="6"/>
        <v>6</v>
      </c>
      <c r="Q75" s="26">
        <f t="shared" si="7"/>
        <v>60</v>
      </c>
      <c r="R75" s="33" t="str">
        <f t="shared" si="8"/>
        <v>M-6</v>
      </c>
      <c r="S75" s="34" t="str">
        <f t="shared" si="9"/>
        <v>III</v>
      </c>
      <c r="T75" s="35" t="str">
        <f t="shared" si="10"/>
        <v>Mejorable</v>
      </c>
      <c r="U75" s="79"/>
      <c r="V75" s="23" t="str">
        <f>VLOOKUP(H75,Hoja1!A$2:G$445,6,0)</f>
        <v>ESTRÉS</v>
      </c>
      <c r="W75" s="20"/>
      <c r="X75" s="20"/>
      <c r="Y75" s="20"/>
      <c r="Z75" s="17"/>
      <c r="AA75" s="22" t="str">
        <f>VLOOKUP(H75,Hoja1!A$2:G$445,7,0)</f>
        <v>N/A</v>
      </c>
      <c r="AB75" s="75"/>
      <c r="AC75" s="77"/>
      <c r="AD75" s="14"/>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c r="BK75" s="12"/>
      <c r="BL75" s="12"/>
      <c r="BM75" s="12"/>
      <c r="BN75" s="12"/>
      <c r="BO75" s="12"/>
      <c r="BP75" s="12"/>
      <c r="BQ75" s="12"/>
      <c r="BR75" s="12"/>
      <c r="BS75" s="12"/>
      <c r="BT75" s="12"/>
      <c r="BU75" s="12"/>
      <c r="BV75" s="12"/>
      <c r="BW75" s="12"/>
      <c r="BX75" s="12"/>
      <c r="BY75" s="12"/>
      <c r="BZ75" s="12"/>
      <c r="CA75" s="12"/>
      <c r="CB75" s="12"/>
      <c r="CC75" s="12"/>
      <c r="CD75" s="12"/>
      <c r="CE75" s="12"/>
      <c r="CF75" s="12"/>
      <c r="CG75" s="12"/>
      <c r="CH75" s="12"/>
      <c r="CI75" s="12"/>
      <c r="CJ75" s="12"/>
      <c r="CK75" s="12"/>
      <c r="CL75" s="12"/>
      <c r="CM75" s="12"/>
      <c r="CN75" s="12"/>
      <c r="CO75" s="12"/>
      <c r="CP75" s="12"/>
      <c r="CQ75" s="12"/>
      <c r="CR75" s="12"/>
      <c r="CS75" s="12"/>
      <c r="CT75" s="12"/>
      <c r="CU75" s="12"/>
      <c r="CV75" s="12"/>
      <c r="CW75" s="12"/>
      <c r="CX75" s="12"/>
      <c r="CY75" s="12"/>
      <c r="CZ75" s="12"/>
      <c r="DA75" s="12"/>
      <c r="DB75" s="12"/>
      <c r="DC75" s="12"/>
      <c r="DD75" s="12"/>
      <c r="DE75" s="12"/>
      <c r="DF75" s="12"/>
      <c r="DG75" s="12"/>
      <c r="DH75" s="12"/>
      <c r="DI75" s="12"/>
      <c r="DJ75" s="12"/>
      <c r="DK75" s="12"/>
      <c r="DL75" s="12"/>
      <c r="DM75" s="12"/>
      <c r="DN75" s="12"/>
      <c r="DO75" s="12"/>
      <c r="DP75" s="12"/>
      <c r="DQ75" s="12"/>
      <c r="DR75" s="12"/>
      <c r="DS75" s="12"/>
      <c r="DT75" s="12"/>
      <c r="DU75" s="12"/>
      <c r="DV75" s="12"/>
      <c r="DW75" s="12"/>
      <c r="DX75" s="12"/>
      <c r="DY75" s="12"/>
      <c r="DZ75" s="12"/>
      <c r="EA75" s="12"/>
      <c r="EB75" s="12"/>
      <c r="EC75" s="12"/>
      <c r="ED75" s="12"/>
      <c r="EE75" s="12"/>
      <c r="EF75" s="12"/>
      <c r="EG75" s="12"/>
      <c r="EH75" s="12"/>
      <c r="EI75" s="12"/>
      <c r="EJ75" s="12"/>
      <c r="EK75" s="12"/>
      <c r="EL75" s="12"/>
      <c r="EM75" s="12"/>
      <c r="EN75" s="12"/>
      <c r="EO75" s="12"/>
      <c r="EP75" s="12"/>
      <c r="EQ75" s="12"/>
      <c r="ER75" s="12"/>
      <c r="ES75" s="12"/>
      <c r="ET75" s="15"/>
    </row>
    <row r="76" spans="1:150" s="13" customFormat="1" ht="93" customHeight="1" thickBot="1">
      <c r="A76" s="119"/>
      <c r="B76" s="119"/>
      <c r="C76" s="82"/>
      <c r="D76" s="81"/>
      <c r="E76" s="80"/>
      <c r="F76" s="80"/>
      <c r="G76" s="23" t="str">
        <f>VLOOKUP(H76,Hoja1!A$1:G$445,2,0)</f>
        <v>Forzadas, Prolongadas</v>
      </c>
      <c r="H76" s="24" t="s">
        <v>40</v>
      </c>
      <c r="I76" s="23" t="str">
        <f>VLOOKUP(H76,Hoja1!A$2:G$445,3,0)</f>
        <v xml:space="preserve">Lesiones osteomusculares, lesiones osteoarticulares
</v>
      </c>
      <c r="J76" s="18"/>
      <c r="K76" s="23" t="str">
        <f>VLOOKUP(H76,Hoja1!A$2:G$445,4,0)</f>
        <v>Inspecciones planeadas e inspecciones no planeadas, procedimientos de programas de seguridad y salud en el trabajo</v>
      </c>
      <c r="L76" s="23" t="str">
        <f>VLOOKUP(H76,Hoja1!A$2:G$445,5,0)</f>
        <v>PVE Biomecánico, programa pausas activas, exámenes periódicos, recomendaciones, control de posturas</v>
      </c>
      <c r="M76" s="18">
        <v>2</v>
      </c>
      <c r="N76" s="19">
        <v>3</v>
      </c>
      <c r="O76" s="19">
        <v>25</v>
      </c>
      <c r="P76" s="26">
        <f t="shared" si="6"/>
        <v>6</v>
      </c>
      <c r="Q76" s="26">
        <f t="shared" si="7"/>
        <v>150</v>
      </c>
      <c r="R76" s="33" t="str">
        <f t="shared" si="8"/>
        <v>M-6</v>
      </c>
      <c r="S76" s="34" t="str">
        <f t="shared" si="9"/>
        <v>II</v>
      </c>
      <c r="T76" s="35" t="str">
        <f t="shared" si="10"/>
        <v>No Aceptable o Aceptable Con Control Especifico</v>
      </c>
      <c r="U76" s="79"/>
      <c r="V76" s="23" t="str">
        <f>VLOOKUP(H76,Hoja1!A$2:G$445,6,0)</f>
        <v>Enfermedades Osteomusculares</v>
      </c>
      <c r="W76" s="20"/>
      <c r="X76" s="20"/>
      <c r="Y76" s="20"/>
      <c r="Z76" s="17"/>
      <c r="AA76" s="22" t="str">
        <f>VLOOKUP(H76,Hoja1!A$2:G$445,7,0)</f>
        <v>Prevención en lesiones osteomusculares, líderes de pausas activas</v>
      </c>
      <c r="AB76" s="18" t="s">
        <v>1218</v>
      </c>
      <c r="AC76" s="77"/>
      <c r="AD76" s="14"/>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c r="BK76" s="12"/>
      <c r="BL76" s="12"/>
      <c r="BM76" s="12"/>
      <c r="BN76" s="12"/>
      <c r="BO76" s="12"/>
      <c r="BP76" s="12"/>
      <c r="BQ76" s="12"/>
      <c r="BR76" s="12"/>
      <c r="BS76" s="12"/>
      <c r="BT76" s="12"/>
      <c r="BU76" s="12"/>
      <c r="BV76" s="12"/>
      <c r="BW76" s="12"/>
      <c r="BX76" s="12"/>
      <c r="BY76" s="12"/>
      <c r="BZ76" s="12"/>
      <c r="CA76" s="12"/>
      <c r="CB76" s="12"/>
      <c r="CC76" s="12"/>
      <c r="CD76" s="12"/>
      <c r="CE76" s="12"/>
      <c r="CF76" s="12"/>
      <c r="CG76" s="12"/>
      <c r="CH76" s="12"/>
      <c r="CI76" s="12"/>
      <c r="CJ76" s="12"/>
      <c r="CK76" s="12"/>
      <c r="CL76" s="12"/>
      <c r="CM76" s="12"/>
      <c r="CN76" s="12"/>
      <c r="CO76" s="12"/>
      <c r="CP76" s="12"/>
      <c r="CQ76" s="12"/>
      <c r="CR76" s="12"/>
      <c r="CS76" s="12"/>
      <c r="CT76" s="12"/>
      <c r="CU76" s="12"/>
      <c r="CV76" s="12"/>
      <c r="CW76" s="12"/>
      <c r="CX76" s="12"/>
      <c r="CY76" s="12"/>
      <c r="CZ76" s="12"/>
      <c r="DA76" s="12"/>
      <c r="DB76" s="12"/>
      <c r="DC76" s="12"/>
      <c r="DD76" s="12"/>
      <c r="DE76" s="12"/>
      <c r="DF76" s="12"/>
      <c r="DG76" s="12"/>
      <c r="DH76" s="12"/>
      <c r="DI76" s="12"/>
      <c r="DJ76" s="12"/>
      <c r="DK76" s="12"/>
      <c r="DL76" s="12"/>
      <c r="DM76" s="12"/>
      <c r="DN76" s="12"/>
      <c r="DO76" s="12"/>
      <c r="DP76" s="12"/>
      <c r="DQ76" s="12"/>
      <c r="DR76" s="12"/>
      <c r="DS76" s="12"/>
      <c r="DT76" s="12"/>
      <c r="DU76" s="12"/>
      <c r="DV76" s="12"/>
      <c r="DW76" s="12"/>
      <c r="DX76" s="12"/>
      <c r="DY76" s="12"/>
      <c r="DZ76" s="12"/>
      <c r="EA76" s="12"/>
      <c r="EB76" s="12"/>
      <c r="EC76" s="12"/>
      <c r="ED76" s="12"/>
      <c r="EE76" s="12"/>
      <c r="EF76" s="12"/>
      <c r="EG76" s="12"/>
      <c r="EH76" s="12"/>
      <c r="EI76" s="12"/>
      <c r="EJ76" s="12"/>
      <c r="EK76" s="12"/>
      <c r="EL76" s="12"/>
      <c r="EM76" s="12"/>
      <c r="EN76" s="12"/>
      <c r="EO76" s="12"/>
      <c r="EP76" s="12"/>
      <c r="EQ76" s="12"/>
      <c r="ER76" s="12"/>
      <c r="ES76" s="12"/>
      <c r="ET76" s="15"/>
    </row>
    <row r="77" spans="1:150" s="13" customFormat="1" ht="53.25" customHeight="1" thickBot="1">
      <c r="A77" s="119"/>
      <c r="B77" s="119"/>
      <c r="C77" s="82"/>
      <c r="D77" s="81"/>
      <c r="E77" s="80"/>
      <c r="F77" s="80"/>
      <c r="G77" s="23" t="str">
        <f>VLOOKUP(H77,Hoja1!A$1:G$445,2,0)</f>
        <v>Higiene Muscular</v>
      </c>
      <c r="H77" s="24" t="s">
        <v>483</v>
      </c>
      <c r="I77" s="23" t="str">
        <f>VLOOKUP(H77,Hoja1!A$2:G$445,3,0)</f>
        <v>Lesiones Musculoesqueléticas</v>
      </c>
      <c r="J77" s="18"/>
      <c r="K77" s="23" t="str">
        <f>VLOOKUP(H77,Hoja1!A$2:G$445,4,0)</f>
        <v>N/A</v>
      </c>
      <c r="L77" s="23" t="str">
        <f>VLOOKUP(H77,Hoja1!A$2:G$445,5,0)</f>
        <v>N/A</v>
      </c>
      <c r="M77" s="18">
        <v>2</v>
      </c>
      <c r="N77" s="19">
        <v>3</v>
      </c>
      <c r="O77" s="19">
        <v>10</v>
      </c>
      <c r="P77" s="26">
        <f t="shared" si="6"/>
        <v>6</v>
      </c>
      <c r="Q77" s="26">
        <f t="shared" si="7"/>
        <v>60</v>
      </c>
      <c r="R77" s="33" t="str">
        <f t="shared" si="8"/>
        <v>M-6</v>
      </c>
      <c r="S77" s="34" t="str">
        <f t="shared" si="9"/>
        <v>III</v>
      </c>
      <c r="T77" s="35" t="str">
        <f t="shared" si="10"/>
        <v>Mejorable</v>
      </c>
      <c r="U77" s="79"/>
      <c r="V77" s="23" t="str">
        <f>VLOOKUP(H77,Hoja1!A$2:G$445,6,0)</f>
        <v xml:space="preserve">Enfermedades Osteomusculares
</v>
      </c>
      <c r="W77" s="20"/>
      <c r="X77" s="20"/>
      <c r="Y77" s="20"/>
      <c r="Z77" s="17"/>
      <c r="AA77" s="22" t="str">
        <f>VLOOKUP(H77,Hoja1!A$2:G$445,7,0)</f>
        <v>Prevención en lesiones osteomusculares, líderes de pausas activas</v>
      </c>
      <c r="AB77" s="18" t="s">
        <v>1210</v>
      </c>
      <c r="AC77" s="77"/>
      <c r="AD77" s="14"/>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c r="BK77" s="12"/>
      <c r="BL77" s="12"/>
      <c r="BM77" s="12"/>
      <c r="BN77" s="12"/>
      <c r="BO77" s="12"/>
      <c r="BP77" s="12"/>
      <c r="BQ77" s="12"/>
      <c r="BR77" s="12"/>
      <c r="BS77" s="12"/>
      <c r="BT77" s="12"/>
      <c r="BU77" s="12"/>
      <c r="BV77" s="12"/>
      <c r="BW77" s="12"/>
      <c r="BX77" s="12"/>
      <c r="BY77" s="12"/>
      <c r="BZ77" s="12"/>
      <c r="CA77" s="12"/>
      <c r="CB77" s="12"/>
      <c r="CC77" s="12"/>
      <c r="CD77" s="12"/>
      <c r="CE77" s="12"/>
      <c r="CF77" s="12"/>
      <c r="CG77" s="12"/>
      <c r="CH77" s="12"/>
      <c r="CI77" s="12"/>
      <c r="CJ77" s="12"/>
      <c r="CK77" s="12"/>
      <c r="CL77" s="12"/>
      <c r="CM77" s="12"/>
      <c r="CN77" s="12"/>
      <c r="CO77" s="12"/>
      <c r="CP77" s="12"/>
      <c r="CQ77" s="12"/>
      <c r="CR77" s="12"/>
      <c r="CS77" s="12"/>
      <c r="CT77" s="12"/>
      <c r="CU77" s="12"/>
      <c r="CV77" s="12"/>
      <c r="CW77" s="12"/>
      <c r="CX77" s="12"/>
      <c r="CY77" s="12"/>
      <c r="CZ77" s="12"/>
      <c r="DA77" s="12"/>
      <c r="DB77" s="12"/>
      <c r="DC77" s="12"/>
      <c r="DD77" s="12"/>
      <c r="DE77" s="12"/>
      <c r="DF77" s="12"/>
      <c r="DG77" s="12"/>
      <c r="DH77" s="12"/>
      <c r="DI77" s="12"/>
      <c r="DJ77" s="12"/>
      <c r="DK77" s="12"/>
      <c r="DL77" s="12"/>
      <c r="DM77" s="12"/>
      <c r="DN77" s="12"/>
      <c r="DO77" s="12"/>
      <c r="DP77" s="12"/>
      <c r="DQ77" s="12"/>
      <c r="DR77" s="12"/>
      <c r="DS77" s="12"/>
      <c r="DT77" s="12"/>
      <c r="DU77" s="12"/>
      <c r="DV77" s="12"/>
      <c r="DW77" s="12"/>
      <c r="DX77" s="12"/>
      <c r="DY77" s="12"/>
      <c r="DZ77" s="12"/>
      <c r="EA77" s="12"/>
      <c r="EB77" s="12"/>
      <c r="EC77" s="12"/>
      <c r="ED77" s="12"/>
      <c r="EE77" s="12"/>
      <c r="EF77" s="12"/>
      <c r="EG77" s="12"/>
      <c r="EH77" s="12"/>
      <c r="EI77" s="12"/>
      <c r="EJ77" s="12"/>
      <c r="EK77" s="12"/>
      <c r="EL77" s="12"/>
      <c r="EM77" s="12"/>
      <c r="EN77" s="12"/>
      <c r="EO77" s="12"/>
      <c r="EP77" s="12"/>
      <c r="EQ77" s="12"/>
      <c r="ER77" s="12"/>
      <c r="ES77" s="12"/>
      <c r="ET77" s="15"/>
    </row>
    <row r="78" spans="1:150" s="13" customFormat="1" ht="41.25" thickBot="1">
      <c r="A78" s="119"/>
      <c r="B78" s="119"/>
      <c r="C78" s="82"/>
      <c r="D78" s="81"/>
      <c r="E78" s="80"/>
      <c r="F78" s="80"/>
      <c r="G78" s="23" t="str">
        <f>VLOOKUP(H78,Hoja1!A$1:G$445,2,0)</f>
        <v>Superficies de trabajo irregulares o deslizantes</v>
      </c>
      <c r="H78" s="24" t="s">
        <v>597</v>
      </c>
      <c r="I78" s="23" t="str">
        <f>VLOOKUP(H78,Hoja1!A$2:G$445,3,0)</f>
        <v>Caidas del mismo nivel, fracturas, golpe con objetos, caídas de objetos, obstrucción de rutas de evacuación</v>
      </c>
      <c r="J78" s="18"/>
      <c r="K78" s="23" t="str">
        <f>VLOOKUP(H78,Hoja1!A$2:G$445,4,0)</f>
        <v>N/A</v>
      </c>
      <c r="L78" s="23" t="str">
        <f>VLOOKUP(H78,Hoja1!A$2:G$445,5,0)</f>
        <v>N/A</v>
      </c>
      <c r="M78" s="18">
        <v>2</v>
      </c>
      <c r="N78" s="19">
        <v>3</v>
      </c>
      <c r="O78" s="19">
        <v>25</v>
      </c>
      <c r="P78" s="26">
        <f t="shared" si="6"/>
        <v>6</v>
      </c>
      <c r="Q78" s="26">
        <f t="shared" si="7"/>
        <v>150</v>
      </c>
      <c r="R78" s="33" t="str">
        <f t="shared" si="8"/>
        <v>M-6</v>
      </c>
      <c r="S78" s="34" t="str">
        <f t="shared" si="9"/>
        <v>II</v>
      </c>
      <c r="T78" s="35" t="str">
        <f t="shared" si="10"/>
        <v>No Aceptable o Aceptable Con Control Especifico</v>
      </c>
      <c r="U78" s="79"/>
      <c r="V78" s="23" t="str">
        <f>VLOOKUP(H78,Hoja1!A$2:G$445,6,0)</f>
        <v>Caídas de distinto nivel</v>
      </c>
      <c r="W78" s="20"/>
      <c r="X78" s="20"/>
      <c r="Y78" s="20"/>
      <c r="Z78" s="17"/>
      <c r="AA78" s="22" t="str">
        <f>VLOOKUP(H78,Hoja1!A$2:G$445,7,0)</f>
        <v>Pautas Básicas en orden y aseo en el lugar de trabajo, actos y condiciones inseguras</v>
      </c>
      <c r="AB78" s="18" t="s">
        <v>1202</v>
      </c>
      <c r="AC78" s="77"/>
      <c r="AD78" s="14"/>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c r="BK78" s="12"/>
      <c r="BL78" s="12"/>
      <c r="BM78" s="12"/>
      <c r="BN78" s="12"/>
      <c r="BO78" s="12"/>
      <c r="BP78" s="12"/>
      <c r="BQ78" s="12"/>
      <c r="BR78" s="12"/>
      <c r="BS78" s="12"/>
      <c r="BT78" s="12"/>
      <c r="BU78" s="12"/>
      <c r="BV78" s="12"/>
      <c r="BW78" s="12"/>
      <c r="BX78" s="12"/>
      <c r="BY78" s="12"/>
      <c r="BZ78" s="12"/>
      <c r="CA78" s="12"/>
      <c r="CB78" s="12"/>
      <c r="CC78" s="12"/>
      <c r="CD78" s="12"/>
      <c r="CE78" s="12"/>
      <c r="CF78" s="12"/>
      <c r="CG78" s="12"/>
      <c r="CH78" s="12"/>
      <c r="CI78" s="12"/>
      <c r="CJ78" s="12"/>
      <c r="CK78" s="12"/>
      <c r="CL78" s="12"/>
      <c r="CM78" s="12"/>
      <c r="CN78" s="12"/>
      <c r="CO78" s="12"/>
      <c r="CP78" s="12"/>
      <c r="CQ78" s="12"/>
      <c r="CR78" s="12"/>
      <c r="CS78" s="12"/>
      <c r="CT78" s="12"/>
      <c r="CU78" s="12"/>
      <c r="CV78" s="12"/>
      <c r="CW78" s="12"/>
      <c r="CX78" s="12"/>
      <c r="CY78" s="12"/>
      <c r="CZ78" s="12"/>
      <c r="DA78" s="12"/>
      <c r="DB78" s="12"/>
      <c r="DC78" s="12"/>
      <c r="DD78" s="12"/>
      <c r="DE78" s="12"/>
      <c r="DF78" s="12"/>
      <c r="DG78" s="12"/>
      <c r="DH78" s="12"/>
      <c r="DI78" s="12"/>
      <c r="DJ78" s="12"/>
      <c r="DK78" s="12"/>
      <c r="DL78" s="12"/>
      <c r="DM78" s="12"/>
      <c r="DN78" s="12"/>
      <c r="DO78" s="12"/>
      <c r="DP78" s="12"/>
      <c r="DQ78" s="12"/>
      <c r="DR78" s="12"/>
      <c r="DS78" s="12"/>
      <c r="DT78" s="12"/>
      <c r="DU78" s="12"/>
      <c r="DV78" s="12"/>
      <c r="DW78" s="12"/>
      <c r="DX78" s="12"/>
      <c r="DY78" s="12"/>
      <c r="DZ78" s="12"/>
      <c r="EA78" s="12"/>
      <c r="EB78" s="12"/>
      <c r="EC78" s="12"/>
      <c r="ED78" s="12"/>
      <c r="EE78" s="12"/>
      <c r="EF78" s="12"/>
      <c r="EG78" s="12"/>
      <c r="EH78" s="12"/>
      <c r="EI78" s="12"/>
      <c r="EJ78" s="12"/>
      <c r="EK78" s="12"/>
      <c r="EL78" s="12"/>
      <c r="EM78" s="12"/>
      <c r="EN78" s="12"/>
      <c r="EO78" s="12"/>
      <c r="EP78" s="12"/>
      <c r="EQ78" s="12"/>
      <c r="ER78" s="12"/>
      <c r="ES78" s="12"/>
      <c r="ET78" s="15"/>
    </row>
    <row r="79" spans="1:150" s="13" customFormat="1" ht="51.75" thickBot="1">
      <c r="A79" s="119"/>
      <c r="B79" s="119"/>
      <c r="C79" s="82"/>
      <c r="D79" s="81"/>
      <c r="E79" s="80"/>
      <c r="F79" s="80"/>
      <c r="G79" s="23" t="str">
        <f>VLOOKUP(H79,Hoja1!A$1:G$445,2,0)</f>
        <v>SISMOS, INCENDIOS, INUNDACIONES, TERREMOTOS, VENDAVALES, DERRUMBE</v>
      </c>
      <c r="H79" s="24" t="s">
        <v>62</v>
      </c>
      <c r="I79" s="23" t="str">
        <f>VLOOKUP(H79,Hoja1!A$2:G$445,3,0)</f>
        <v>SISMOS, INCENDIOS, INUNDACIONES, TERREMOTOS, VENDAVALES</v>
      </c>
      <c r="J79" s="18"/>
      <c r="K79" s="23" t="str">
        <f>VLOOKUP(H79,Hoja1!A$2:G$445,4,0)</f>
        <v>Inspecciones planeadas e inspecciones no planeadas, procedimientos de programas de seguridad y salud en el trabajo</v>
      </c>
      <c r="L79" s="23" t="str">
        <f>VLOOKUP(H79,Hoja1!A$2:G$445,5,0)</f>
        <v>BRIGADAS DE EMERGENCIAS</v>
      </c>
      <c r="M79" s="18">
        <v>2</v>
      </c>
      <c r="N79" s="19">
        <v>1</v>
      </c>
      <c r="O79" s="19">
        <v>100</v>
      </c>
      <c r="P79" s="26">
        <f t="shared" si="6"/>
        <v>2</v>
      </c>
      <c r="Q79" s="26">
        <f t="shared" si="7"/>
        <v>200</v>
      </c>
      <c r="R79" s="33" t="str">
        <f t="shared" si="8"/>
        <v>B-2</v>
      </c>
      <c r="S79" s="34" t="str">
        <f t="shared" si="9"/>
        <v>II</v>
      </c>
      <c r="T79" s="35" t="str">
        <f t="shared" si="10"/>
        <v>No Aceptable o Aceptable Con Control Especifico</v>
      </c>
      <c r="U79" s="75"/>
      <c r="V79" s="23" t="str">
        <f>VLOOKUP(H79,Hoja1!A$2:G$445,6,0)</f>
        <v>MUERTE</v>
      </c>
      <c r="W79" s="20"/>
      <c r="X79" s="20"/>
      <c r="Y79" s="20"/>
      <c r="Z79" s="17" t="s">
        <v>1204</v>
      </c>
      <c r="AA79" s="22" t="str">
        <f>VLOOKUP(H79,Hoja1!A$2:G$445,7,0)</f>
        <v>ENTRENAMIENTO DE LA BRIGADA; DIVULGACIÓN DE PLAN DE EMERGENCIA</v>
      </c>
      <c r="AB79" s="18" t="s">
        <v>1211</v>
      </c>
      <c r="AC79" s="78"/>
      <c r="AD79" s="14"/>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c r="BK79" s="12"/>
      <c r="BL79" s="12"/>
      <c r="BM79" s="12"/>
      <c r="BN79" s="12"/>
      <c r="BO79" s="12"/>
      <c r="BP79" s="12"/>
      <c r="BQ79" s="12"/>
      <c r="BR79" s="12"/>
      <c r="BS79" s="12"/>
      <c r="BT79" s="12"/>
      <c r="BU79" s="12"/>
      <c r="BV79" s="12"/>
      <c r="BW79" s="12"/>
      <c r="BX79" s="12"/>
      <c r="BY79" s="12"/>
      <c r="BZ79" s="12"/>
      <c r="CA79" s="12"/>
      <c r="CB79" s="12"/>
      <c r="CC79" s="12"/>
      <c r="CD79" s="12"/>
      <c r="CE79" s="12"/>
      <c r="CF79" s="12"/>
      <c r="CG79" s="12"/>
      <c r="CH79" s="12"/>
      <c r="CI79" s="12"/>
      <c r="CJ79" s="12"/>
      <c r="CK79" s="12"/>
      <c r="CL79" s="12"/>
      <c r="CM79" s="12"/>
      <c r="CN79" s="12"/>
      <c r="CO79" s="12"/>
      <c r="CP79" s="12"/>
      <c r="CQ79" s="12"/>
      <c r="CR79" s="12"/>
      <c r="CS79" s="12"/>
      <c r="CT79" s="12"/>
      <c r="CU79" s="12"/>
      <c r="CV79" s="12"/>
      <c r="CW79" s="12"/>
      <c r="CX79" s="12"/>
      <c r="CY79" s="12"/>
      <c r="CZ79" s="12"/>
      <c r="DA79" s="12"/>
      <c r="DB79" s="12"/>
      <c r="DC79" s="12"/>
      <c r="DD79" s="12"/>
      <c r="DE79" s="12"/>
      <c r="DF79" s="12"/>
      <c r="DG79" s="12"/>
      <c r="DH79" s="12"/>
      <c r="DI79" s="12"/>
      <c r="DJ79" s="12"/>
      <c r="DK79" s="12"/>
      <c r="DL79" s="12"/>
      <c r="DM79" s="12"/>
      <c r="DN79" s="12"/>
      <c r="DO79" s="12"/>
      <c r="DP79" s="12"/>
      <c r="DQ79" s="12"/>
      <c r="DR79" s="12"/>
      <c r="DS79" s="12"/>
      <c r="DT79" s="12"/>
      <c r="DU79" s="12"/>
      <c r="DV79" s="12"/>
      <c r="DW79" s="12"/>
      <c r="DX79" s="12"/>
      <c r="DY79" s="12"/>
      <c r="DZ79" s="12"/>
      <c r="EA79" s="12"/>
      <c r="EB79" s="12"/>
      <c r="EC79" s="12"/>
      <c r="ED79" s="12"/>
      <c r="EE79" s="12"/>
      <c r="EF79" s="12"/>
      <c r="EG79" s="12"/>
      <c r="EH79" s="12"/>
      <c r="EI79" s="12"/>
      <c r="EJ79" s="12"/>
      <c r="EK79" s="12"/>
      <c r="EL79" s="12"/>
      <c r="EM79" s="12"/>
      <c r="EN79" s="12"/>
      <c r="EO79" s="12"/>
      <c r="EP79" s="12"/>
      <c r="EQ79" s="12"/>
      <c r="ER79" s="12"/>
      <c r="ES79" s="12"/>
      <c r="ET79" s="15"/>
    </row>
    <row r="80" spans="1:150" s="13" customFormat="1" ht="51.75" thickBot="1">
      <c r="A80" s="119"/>
      <c r="B80" s="119"/>
      <c r="C80" s="84" t="str">
        <f>VLOOKUP(E80,Hoja2!A$2:C$82,2,0)</f>
        <v>Preparar el material y ejecutar las labores necesarias con el objetivo de dar cumplirniento de las actividades de la comision de topografia.</v>
      </c>
      <c r="D80" s="83" t="str">
        <f>VLOOKUP(E80,Hoja2!A$2:C$82,3,0)</f>
        <v>Preparar y transporter el material, elementos y herramientas necesarios. Ejecutar las actividades en terreno centrando y nivelando los instrumentos de topografia y equipos de reflexion. Ejecutar las actividades en terreno,  abriendo troches, preparando mezcla y fundiendo mohones, de acuerdo con las instrucciones recibidas. Realizar inspeccion a los pozos de aguas negras, Iluvias, rios, canos y quebradas. Informer al topografo sobre las actividades desarrolladas.</v>
      </c>
      <c r="E80" s="93" t="s">
        <v>1024</v>
      </c>
      <c r="F80" s="93" t="s">
        <v>1195</v>
      </c>
      <c r="G80" s="65" t="str">
        <f>VLOOKUP(H80,Hoja1!A$1:G$445,2,0)</f>
        <v>Bacteria</v>
      </c>
      <c r="H80" s="46" t="s">
        <v>108</v>
      </c>
      <c r="I80" s="65" t="str">
        <f>VLOOKUP(H80,Hoja1!A$2:G$445,3,0)</f>
        <v>Infecciones producidas por Bacterianas</v>
      </c>
      <c r="J80" s="55"/>
      <c r="K80" s="65" t="str">
        <f>VLOOKUP(H80,Hoja1!A$2:G$445,4,0)</f>
        <v>Inspecciones planeadas e inspecciones no planeadas, procedimientos de programas de seguridad y salud en el trabajo</v>
      </c>
      <c r="L80" s="65" t="str">
        <f>VLOOKUP(H80,Hoja1!A$2:G$445,5,0)</f>
        <v>Programa de vacunación, bota pantalon, overol, guantes, tapabocas, mascarillas con filtos</v>
      </c>
      <c r="M80" s="55">
        <v>2</v>
      </c>
      <c r="N80" s="56">
        <v>3</v>
      </c>
      <c r="O80" s="56">
        <v>10</v>
      </c>
      <c r="P80" s="48">
        <f t="shared" si="6"/>
        <v>6</v>
      </c>
      <c r="Q80" s="48">
        <f t="shared" si="7"/>
        <v>60</v>
      </c>
      <c r="R80" s="57" t="str">
        <f t="shared" si="8"/>
        <v>M-6</v>
      </c>
      <c r="S80" s="58" t="str">
        <f t="shared" si="9"/>
        <v>III</v>
      </c>
      <c r="T80" s="59" t="str">
        <f t="shared" si="10"/>
        <v>Mejorable</v>
      </c>
      <c r="U80" s="85">
        <v>2</v>
      </c>
      <c r="V80" s="65" t="str">
        <f>VLOOKUP(H80,Hoja1!A$2:G$445,6,0)</f>
        <v xml:space="preserve">Enfermedades Infectocontagiosas
</v>
      </c>
      <c r="W80" s="60"/>
      <c r="X80" s="60"/>
      <c r="Y80" s="60"/>
      <c r="Z80" s="61"/>
      <c r="AA80" s="53" t="str">
        <f>VLOOKUP(H80,Hoja1!A$2:G$445,7,0)</f>
        <v xml:space="preserve">Riesgo Biológico, Autocuidado y/o Uso y manejo adecuado de E.P.P.
</v>
      </c>
      <c r="AB80" s="85" t="s">
        <v>1216</v>
      </c>
      <c r="AC80" s="88" t="s">
        <v>1197</v>
      </c>
      <c r="AD80" s="14"/>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c r="BK80" s="12"/>
      <c r="BL80" s="12"/>
      <c r="BM80" s="12"/>
      <c r="BN80" s="12"/>
      <c r="BO80" s="12"/>
      <c r="BP80" s="12"/>
      <c r="BQ80" s="12"/>
      <c r="BR80" s="12"/>
      <c r="BS80" s="12"/>
      <c r="BT80" s="12"/>
      <c r="BU80" s="12"/>
      <c r="BV80" s="12"/>
      <c r="BW80" s="12"/>
      <c r="BX80" s="12"/>
      <c r="BY80" s="12"/>
      <c r="BZ80" s="12"/>
      <c r="CA80" s="12"/>
      <c r="CB80" s="12"/>
      <c r="CC80" s="12"/>
      <c r="CD80" s="12"/>
      <c r="CE80" s="12"/>
      <c r="CF80" s="12"/>
      <c r="CG80" s="12"/>
      <c r="CH80" s="12"/>
      <c r="CI80" s="12"/>
      <c r="CJ80" s="12"/>
      <c r="CK80" s="12"/>
      <c r="CL80" s="12"/>
      <c r="CM80" s="12"/>
      <c r="CN80" s="12"/>
      <c r="CO80" s="12"/>
      <c r="CP80" s="12"/>
      <c r="CQ80" s="12"/>
      <c r="CR80" s="12"/>
      <c r="CS80" s="12"/>
      <c r="CT80" s="12"/>
      <c r="CU80" s="12"/>
      <c r="CV80" s="12"/>
      <c r="CW80" s="12"/>
      <c r="CX80" s="12"/>
      <c r="CY80" s="12"/>
      <c r="CZ80" s="12"/>
      <c r="DA80" s="12"/>
      <c r="DB80" s="12"/>
      <c r="DC80" s="12"/>
      <c r="DD80" s="12"/>
      <c r="DE80" s="12"/>
      <c r="DF80" s="12"/>
      <c r="DG80" s="12"/>
      <c r="DH80" s="12"/>
      <c r="DI80" s="12"/>
      <c r="DJ80" s="12"/>
      <c r="DK80" s="12"/>
      <c r="DL80" s="12"/>
      <c r="DM80" s="12"/>
      <c r="DN80" s="12"/>
      <c r="DO80" s="12"/>
      <c r="DP80" s="12"/>
      <c r="DQ80" s="12"/>
      <c r="DR80" s="12"/>
      <c r="DS80" s="12"/>
      <c r="DT80" s="12"/>
      <c r="DU80" s="12"/>
      <c r="DV80" s="12"/>
      <c r="DW80" s="12"/>
      <c r="DX80" s="12"/>
      <c r="DY80" s="12"/>
      <c r="DZ80" s="12"/>
      <c r="EA80" s="12"/>
      <c r="EB80" s="12"/>
      <c r="EC80" s="12"/>
      <c r="ED80" s="12"/>
      <c r="EE80" s="12"/>
      <c r="EF80" s="12"/>
      <c r="EG80" s="12"/>
      <c r="EH80" s="12"/>
      <c r="EI80" s="12"/>
      <c r="EJ80" s="12"/>
      <c r="EK80" s="12"/>
      <c r="EL80" s="12"/>
      <c r="EM80" s="12"/>
      <c r="EN80" s="12"/>
      <c r="EO80" s="12"/>
      <c r="EP80" s="12"/>
      <c r="EQ80" s="12"/>
      <c r="ER80" s="12"/>
      <c r="ES80" s="12"/>
      <c r="ET80" s="15"/>
    </row>
    <row r="81" spans="1:150" s="13" customFormat="1" ht="51.75" thickBot="1">
      <c r="A81" s="119"/>
      <c r="B81" s="119"/>
      <c r="C81" s="84"/>
      <c r="D81" s="83"/>
      <c r="E81" s="93"/>
      <c r="F81" s="93"/>
      <c r="G81" s="65" t="str">
        <f>VLOOKUP(H81,Hoja1!A$1:G$445,2,0)</f>
        <v>Virus</v>
      </c>
      <c r="H81" s="46" t="s">
        <v>120</v>
      </c>
      <c r="I81" s="65" t="str">
        <f>VLOOKUP(H81,Hoja1!A$2:G$445,3,0)</f>
        <v>Infecciones Virales</v>
      </c>
      <c r="J81" s="55"/>
      <c r="K81" s="65" t="str">
        <f>VLOOKUP(H81,Hoja1!A$2:G$445,4,0)</f>
        <v>Inspecciones planeadas e inspecciones no planeadas, procedimientos de programas de seguridad y salud en el trabajo</v>
      </c>
      <c r="L81" s="65" t="str">
        <f>VLOOKUP(H81,Hoja1!A$2:G$445,5,0)</f>
        <v>Programa de vacunación, bota pantalon, overol, guantes, tapabocas, mascarillas con filtos</v>
      </c>
      <c r="M81" s="55">
        <v>2</v>
      </c>
      <c r="N81" s="56">
        <v>3</v>
      </c>
      <c r="O81" s="56">
        <v>10</v>
      </c>
      <c r="P81" s="48">
        <f t="shared" ref="P81:P107" si="11">M81*N81</f>
        <v>6</v>
      </c>
      <c r="Q81" s="48">
        <f t="shared" ref="Q81:Q107" si="12">O81*P81</f>
        <v>60</v>
      </c>
      <c r="R81" s="57" t="str">
        <f t="shared" ref="R81:R107" si="13">IF(P81=40,"MA-40",IF(P81=30,"MA-30",IF(P81=20,"A-20",IF(P81=10,"A-10",IF(P81=24,"MA-24",IF(P81=18,"A-18",IF(P81=12,"A-12",IF(P81=6,"M-6",IF(P81=8,"M-8",IF(P81=6,"M-6",IF(P81=4,"B-4",IF(P81=2,"B-2",))))))))))))</f>
        <v>M-6</v>
      </c>
      <c r="S81" s="58" t="str">
        <f t="shared" ref="S81:S107" si="14">IF(Q81&lt;=20,"IV",IF(Q81&lt;=120,"III",IF(Q81&lt;=500,"II",IF(Q81&lt;=4000,"I"))))</f>
        <v>III</v>
      </c>
      <c r="T81" s="59" t="str">
        <f t="shared" ref="T81:T107" si="15">IF(S81=0,"",IF(S81="IV","Aceptable",IF(S81="III","Mejorable",IF(S81="II","No Aceptable o Aceptable Con Control Especifico",IF(S81="I","No Aceptable","")))))</f>
        <v>Mejorable</v>
      </c>
      <c r="U81" s="86"/>
      <c r="V81" s="65" t="str">
        <f>VLOOKUP(H81,Hoja1!A$2:G$445,6,0)</f>
        <v xml:space="preserve">Enfermedades Infectocontagiosas
</v>
      </c>
      <c r="W81" s="60"/>
      <c r="X81" s="60"/>
      <c r="Y81" s="60"/>
      <c r="Z81" s="61"/>
      <c r="AA81" s="53" t="str">
        <f>VLOOKUP(H81,Hoja1!A$2:G$445,7,0)</f>
        <v xml:space="preserve">Riesgo Biológico, Autocuidado y/o Uso y manejo adecuado de E.P.P.
</v>
      </c>
      <c r="AB81" s="87"/>
      <c r="AC81" s="89"/>
      <c r="AD81" s="14"/>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12"/>
      <c r="BL81" s="12"/>
      <c r="BM81" s="12"/>
      <c r="BN81" s="12"/>
      <c r="BO81" s="12"/>
      <c r="BP81" s="12"/>
      <c r="BQ81" s="12"/>
      <c r="BR81" s="12"/>
      <c r="BS81" s="12"/>
      <c r="BT81" s="12"/>
      <c r="BU81" s="12"/>
      <c r="BV81" s="12"/>
      <c r="BW81" s="12"/>
      <c r="BX81" s="12"/>
      <c r="BY81" s="12"/>
      <c r="BZ81" s="12"/>
      <c r="CA81" s="12"/>
      <c r="CB81" s="12"/>
      <c r="CC81" s="12"/>
      <c r="CD81" s="12"/>
      <c r="CE81" s="12"/>
      <c r="CF81" s="12"/>
      <c r="CG81" s="12"/>
      <c r="CH81" s="12"/>
      <c r="CI81" s="12"/>
      <c r="CJ81" s="12"/>
      <c r="CK81" s="12"/>
      <c r="CL81" s="12"/>
      <c r="CM81" s="12"/>
      <c r="CN81" s="12"/>
      <c r="CO81" s="12"/>
      <c r="CP81" s="12"/>
      <c r="CQ81" s="12"/>
      <c r="CR81" s="12"/>
      <c r="CS81" s="12"/>
      <c r="CT81" s="12"/>
      <c r="CU81" s="12"/>
      <c r="CV81" s="12"/>
      <c r="CW81" s="12"/>
      <c r="CX81" s="12"/>
      <c r="CY81" s="12"/>
      <c r="CZ81" s="12"/>
      <c r="DA81" s="12"/>
      <c r="DB81" s="12"/>
      <c r="DC81" s="12"/>
      <c r="DD81" s="12"/>
      <c r="DE81" s="12"/>
      <c r="DF81" s="12"/>
      <c r="DG81" s="12"/>
      <c r="DH81" s="12"/>
      <c r="DI81" s="12"/>
      <c r="DJ81" s="12"/>
      <c r="DK81" s="12"/>
      <c r="DL81" s="12"/>
      <c r="DM81" s="12"/>
      <c r="DN81" s="12"/>
      <c r="DO81" s="12"/>
      <c r="DP81" s="12"/>
      <c r="DQ81" s="12"/>
      <c r="DR81" s="12"/>
      <c r="DS81" s="12"/>
      <c r="DT81" s="12"/>
      <c r="DU81" s="12"/>
      <c r="DV81" s="12"/>
      <c r="DW81" s="12"/>
      <c r="DX81" s="12"/>
      <c r="DY81" s="12"/>
      <c r="DZ81" s="12"/>
      <c r="EA81" s="12"/>
      <c r="EB81" s="12"/>
      <c r="EC81" s="12"/>
      <c r="ED81" s="12"/>
      <c r="EE81" s="12"/>
      <c r="EF81" s="12"/>
      <c r="EG81" s="12"/>
      <c r="EH81" s="12"/>
      <c r="EI81" s="12"/>
      <c r="EJ81" s="12"/>
      <c r="EK81" s="12"/>
      <c r="EL81" s="12"/>
      <c r="EM81" s="12"/>
      <c r="EN81" s="12"/>
      <c r="EO81" s="12"/>
      <c r="EP81" s="12"/>
      <c r="EQ81" s="12"/>
      <c r="ER81" s="12"/>
      <c r="ES81" s="12"/>
      <c r="ET81" s="15"/>
    </row>
    <row r="82" spans="1:150" s="13" customFormat="1" ht="51.75" thickBot="1">
      <c r="A82" s="119"/>
      <c r="B82" s="119"/>
      <c r="C82" s="84"/>
      <c r="D82" s="83"/>
      <c r="E82" s="93"/>
      <c r="F82" s="93"/>
      <c r="G82" s="65" t="str">
        <f>VLOOKUP(H82,Hoja1!A$1:G$445,2,0)</f>
        <v>INFRAROJA, ULTRAVIOLETA, VISIBLE, RADIOFRECUENCIA, MICROONDAS, LASER</v>
      </c>
      <c r="H82" s="46" t="s">
        <v>67</v>
      </c>
      <c r="I82" s="65" t="str">
        <f>VLOOKUP(H82,Hoja1!A$2:G$445,3,0)</f>
        <v>CÁNCER, LESIONES DÉRMICAS Y OCULARES</v>
      </c>
      <c r="J82" s="55"/>
      <c r="K82" s="65" t="str">
        <f>VLOOKUP(H82,Hoja1!A$2:G$445,4,0)</f>
        <v>Inspecciones planeadas e inspecciones no planeadas, procedimientos de programas de seguridad y salud en el trabajo</v>
      </c>
      <c r="L82" s="65" t="str">
        <f>VLOOKUP(H82,Hoja1!A$2:G$445,5,0)</f>
        <v>PROGRAMA BLOQUEADOR SOLAR</v>
      </c>
      <c r="M82" s="55">
        <v>2</v>
      </c>
      <c r="N82" s="56">
        <v>3</v>
      </c>
      <c r="O82" s="56">
        <v>10</v>
      </c>
      <c r="P82" s="48">
        <f t="shared" si="11"/>
        <v>6</v>
      </c>
      <c r="Q82" s="48">
        <f t="shared" si="12"/>
        <v>60</v>
      </c>
      <c r="R82" s="57" t="str">
        <f t="shared" si="13"/>
        <v>M-6</v>
      </c>
      <c r="S82" s="58" t="str">
        <f t="shared" si="14"/>
        <v>III</v>
      </c>
      <c r="T82" s="59" t="str">
        <f t="shared" si="15"/>
        <v>Mejorable</v>
      </c>
      <c r="U82" s="86"/>
      <c r="V82" s="65" t="str">
        <f>VLOOKUP(H82,Hoja1!A$2:G$445,6,0)</f>
        <v>CÁNCER</v>
      </c>
      <c r="W82" s="60"/>
      <c r="X82" s="60"/>
      <c r="Y82" s="60"/>
      <c r="Z82" s="61"/>
      <c r="AA82" s="53" t="str">
        <f>VLOOKUP(H82,Hoja1!A$2:G$445,7,0)</f>
        <v>N/A</v>
      </c>
      <c r="AB82" s="60" t="s">
        <v>1198</v>
      </c>
      <c r="AC82" s="89"/>
      <c r="AD82" s="14"/>
      <c r="AE82" s="12"/>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c r="BF82" s="12"/>
      <c r="BG82" s="12"/>
      <c r="BH82" s="12"/>
      <c r="BI82" s="12"/>
      <c r="BJ82" s="12"/>
      <c r="BK82" s="12"/>
      <c r="BL82" s="12"/>
      <c r="BM82" s="12"/>
      <c r="BN82" s="12"/>
      <c r="BO82" s="12"/>
      <c r="BP82" s="12"/>
      <c r="BQ82" s="12"/>
      <c r="BR82" s="12"/>
      <c r="BS82" s="12"/>
      <c r="BT82" s="12"/>
      <c r="BU82" s="12"/>
      <c r="BV82" s="12"/>
      <c r="BW82" s="12"/>
      <c r="BX82" s="12"/>
      <c r="BY82" s="12"/>
      <c r="BZ82" s="12"/>
      <c r="CA82" s="12"/>
      <c r="CB82" s="12"/>
      <c r="CC82" s="12"/>
      <c r="CD82" s="12"/>
      <c r="CE82" s="12"/>
      <c r="CF82" s="12"/>
      <c r="CG82" s="12"/>
      <c r="CH82" s="12"/>
      <c r="CI82" s="12"/>
      <c r="CJ82" s="12"/>
      <c r="CK82" s="12"/>
      <c r="CL82" s="12"/>
      <c r="CM82" s="12"/>
      <c r="CN82" s="12"/>
      <c r="CO82" s="12"/>
      <c r="CP82" s="12"/>
      <c r="CQ82" s="12"/>
      <c r="CR82" s="12"/>
      <c r="CS82" s="12"/>
      <c r="CT82" s="12"/>
      <c r="CU82" s="12"/>
      <c r="CV82" s="12"/>
      <c r="CW82" s="12"/>
      <c r="CX82" s="12"/>
      <c r="CY82" s="12"/>
      <c r="CZ82" s="12"/>
      <c r="DA82" s="12"/>
      <c r="DB82" s="12"/>
      <c r="DC82" s="12"/>
      <c r="DD82" s="12"/>
      <c r="DE82" s="12"/>
      <c r="DF82" s="12"/>
      <c r="DG82" s="12"/>
      <c r="DH82" s="12"/>
      <c r="DI82" s="12"/>
      <c r="DJ82" s="12"/>
      <c r="DK82" s="12"/>
      <c r="DL82" s="12"/>
      <c r="DM82" s="12"/>
      <c r="DN82" s="12"/>
      <c r="DO82" s="12"/>
      <c r="DP82" s="12"/>
      <c r="DQ82" s="12"/>
      <c r="DR82" s="12"/>
      <c r="DS82" s="12"/>
      <c r="DT82" s="12"/>
      <c r="DU82" s="12"/>
      <c r="DV82" s="12"/>
      <c r="DW82" s="12"/>
      <c r="DX82" s="12"/>
      <c r="DY82" s="12"/>
      <c r="DZ82" s="12"/>
      <c r="EA82" s="12"/>
      <c r="EB82" s="12"/>
      <c r="EC82" s="12"/>
      <c r="ED82" s="12"/>
      <c r="EE82" s="12"/>
      <c r="EF82" s="12"/>
      <c r="EG82" s="12"/>
      <c r="EH82" s="12"/>
      <c r="EI82" s="12"/>
      <c r="EJ82" s="12"/>
      <c r="EK82" s="12"/>
      <c r="EL82" s="12"/>
      <c r="EM82" s="12"/>
      <c r="EN82" s="12"/>
      <c r="EO82" s="12"/>
      <c r="EP82" s="12"/>
      <c r="EQ82" s="12"/>
      <c r="ER82" s="12"/>
      <c r="ES82" s="12"/>
      <c r="ET82" s="15"/>
    </row>
    <row r="83" spans="1:150" s="13" customFormat="1" ht="51.75" thickBot="1">
      <c r="A83" s="119"/>
      <c r="B83" s="119"/>
      <c r="C83" s="84"/>
      <c r="D83" s="83"/>
      <c r="E83" s="93"/>
      <c r="F83" s="93"/>
      <c r="G83" s="65" t="str">
        <f>VLOOKUP(H83,Hoja1!A$1:G$445,2,0)</f>
        <v>GASES Y VAPORES</v>
      </c>
      <c r="H83" s="46" t="s">
        <v>250</v>
      </c>
      <c r="I83" s="65" t="str">
        <f>VLOOKUP(H83,Hoja1!A$2:G$445,3,0)</f>
        <v xml:space="preserve"> LESIONES EN LA PIEL, IRRITACIÓN EN VÍAS  RESPIRATORIAS, MUERTE</v>
      </c>
      <c r="J83" s="55"/>
      <c r="K83" s="65" t="str">
        <f>VLOOKUP(H83,Hoja1!A$2:G$445,4,0)</f>
        <v>Inspecciones planeadas e inspecciones no planeadas, procedimientos de programas de seguridad y salud en el trabajo</v>
      </c>
      <c r="L83" s="65" t="str">
        <f>VLOOKUP(H83,Hoja1!A$2:G$445,5,0)</f>
        <v>EPP TAPABOCAS, CARETAS CON FILTROS</v>
      </c>
      <c r="M83" s="55">
        <v>2</v>
      </c>
      <c r="N83" s="56">
        <v>3</v>
      </c>
      <c r="O83" s="56">
        <v>10</v>
      </c>
      <c r="P83" s="48">
        <f t="shared" si="11"/>
        <v>6</v>
      </c>
      <c r="Q83" s="48">
        <f t="shared" si="12"/>
        <v>60</v>
      </c>
      <c r="R83" s="57" t="str">
        <f t="shared" si="13"/>
        <v>M-6</v>
      </c>
      <c r="S83" s="58" t="str">
        <f t="shared" si="14"/>
        <v>III</v>
      </c>
      <c r="T83" s="59" t="str">
        <f t="shared" si="15"/>
        <v>Mejorable</v>
      </c>
      <c r="U83" s="86"/>
      <c r="V83" s="65" t="str">
        <f>VLOOKUP(H83,Hoja1!A$2:G$445,6,0)</f>
        <v xml:space="preserve"> MUERTE</v>
      </c>
      <c r="W83" s="60"/>
      <c r="X83" s="60"/>
      <c r="Y83" s="60"/>
      <c r="Z83" s="61"/>
      <c r="AA83" s="53" t="str">
        <f>VLOOKUP(H83,Hoja1!A$2:G$445,7,0)</f>
        <v>USO Y MANEJO ADECUADO DE E.P.P.</v>
      </c>
      <c r="AB83" s="60" t="s">
        <v>1217</v>
      </c>
      <c r="AC83" s="89"/>
      <c r="AD83" s="14"/>
      <c r="AE83" s="12"/>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c r="BE83" s="12"/>
      <c r="BF83" s="12"/>
      <c r="BG83" s="12"/>
      <c r="BH83" s="12"/>
      <c r="BI83" s="12"/>
      <c r="BJ83" s="12"/>
      <c r="BK83" s="12"/>
      <c r="BL83" s="12"/>
      <c r="BM83" s="12"/>
      <c r="BN83" s="12"/>
      <c r="BO83" s="12"/>
      <c r="BP83" s="12"/>
      <c r="BQ83" s="12"/>
      <c r="BR83" s="12"/>
      <c r="BS83" s="12"/>
      <c r="BT83" s="12"/>
      <c r="BU83" s="12"/>
      <c r="BV83" s="12"/>
      <c r="BW83" s="12"/>
      <c r="BX83" s="12"/>
      <c r="BY83" s="12"/>
      <c r="BZ83" s="12"/>
      <c r="CA83" s="12"/>
      <c r="CB83" s="12"/>
      <c r="CC83" s="12"/>
      <c r="CD83" s="12"/>
      <c r="CE83" s="12"/>
      <c r="CF83" s="12"/>
      <c r="CG83" s="12"/>
      <c r="CH83" s="12"/>
      <c r="CI83" s="12"/>
      <c r="CJ83" s="12"/>
      <c r="CK83" s="12"/>
      <c r="CL83" s="12"/>
      <c r="CM83" s="12"/>
      <c r="CN83" s="12"/>
      <c r="CO83" s="12"/>
      <c r="CP83" s="12"/>
      <c r="CQ83" s="12"/>
      <c r="CR83" s="12"/>
      <c r="CS83" s="12"/>
      <c r="CT83" s="12"/>
      <c r="CU83" s="12"/>
      <c r="CV83" s="12"/>
      <c r="CW83" s="12"/>
      <c r="CX83" s="12"/>
      <c r="CY83" s="12"/>
      <c r="CZ83" s="12"/>
      <c r="DA83" s="12"/>
      <c r="DB83" s="12"/>
      <c r="DC83" s="12"/>
      <c r="DD83" s="12"/>
      <c r="DE83" s="12"/>
      <c r="DF83" s="12"/>
      <c r="DG83" s="12"/>
      <c r="DH83" s="12"/>
      <c r="DI83" s="12"/>
      <c r="DJ83" s="12"/>
      <c r="DK83" s="12"/>
      <c r="DL83" s="12"/>
      <c r="DM83" s="12"/>
      <c r="DN83" s="12"/>
      <c r="DO83" s="12"/>
      <c r="DP83" s="12"/>
      <c r="DQ83" s="12"/>
      <c r="DR83" s="12"/>
      <c r="DS83" s="12"/>
      <c r="DT83" s="12"/>
      <c r="DU83" s="12"/>
      <c r="DV83" s="12"/>
      <c r="DW83" s="12"/>
      <c r="DX83" s="12"/>
      <c r="DY83" s="12"/>
      <c r="DZ83" s="12"/>
      <c r="EA83" s="12"/>
      <c r="EB83" s="12"/>
      <c r="EC83" s="12"/>
      <c r="ED83" s="12"/>
      <c r="EE83" s="12"/>
      <c r="EF83" s="12"/>
      <c r="EG83" s="12"/>
      <c r="EH83" s="12"/>
      <c r="EI83" s="12"/>
      <c r="EJ83" s="12"/>
      <c r="EK83" s="12"/>
      <c r="EL83" s="12"/>
      <c r="EM83" s="12"/>
      <c r="EN83" s="12"/>
      <c r="EO83" s="12"/>
      <c r="EP83" s="12"/>
      <c r="EQ83" s="12"/>
      <c r="ER83" s="12"/>
      <c r="ES83" s="12"/>
      <c r="ET83" s="15"/>
    </row>
    <row r="84" spans="1:150" s="13" customFormat="1" ht="26.25" thickBot="1">
      <c r="A84" s="119"/>
      <c r="B84" s="119"/>
      <c r="C84" s="84"/>
      <c r="D84" s="83"/>
      <c r="E84" s="93"/>
      <c r="F84" s="93"/>
      <c r="G84" s="65" t="str">
        <f>VLOOKUP(H84,Hoja1!A$1:G$445,2,0)</f>
        <v>CONCENTRACIÓN EN ACTIVIDADES DE ALTO DESEMPEÑO MENTAL</v>
      </c>
      <c r="H84" s="46" t="s">
        <v>72</v>
      </c>
      <c r="I84" s="65" t="str">
        <f>VLOOKUP(H84,Hoja1!A$2:G$445,3,0)</f>
        <v>ESTRÉS, CEFALEA, IRRITABILIDAD</v>
      </c>
      <c r="J84" s="55"/>
      <c r="K84" s="65" t="str">
        <f>VLOOKUP(H84,Hoja1!A$2:G$445,4,0)</f>
        <v>N/A</v>
      </c>
      <c r="L84" s="65" t="str">
        <f>VLOOKUP(H84,Hoja1!A$2:G$445,5,0)</f>
        <v>PVE PSICOSOCIAL</v>
      </c>
      <c r="M84" s="55">
        <v>2</v>
      </c>
      <c r="N84" s="56">
        <v>3</v>
      </c>
      <c r="O84" s="56">
        <v>10</v>
      </c>
      <c r="P84" s="48">
        <f t="shared" si="11"/>
        <v>6</v>
      </c>
      <c r="Q84" s="48">
        <f t="shared" si="12"/>
        <v>60</v>
      </c>
      <c r="R84" s="57" t="str">
        <f t="shared" si="13"/>
        <v>M-6</v>
      </c>
      <c r="S84" s="58" t="str">
        <f t="shared" si="14"/>
        <v>III</v>
      </c>
      <c r="T84" s="59" t="str">
        <f t="shared" si="15"/>
        <v>Mejorable</v>
      </c>
      <c r="U84" s="86"/>
      <c r="V84" s="65" t="str">
        <f>VLOOKUP(H84,Hoja1!A$2:G$445,6,0)</f>
        <v>ESTRÉS</v>
      </c>
      <c r="W84" s="60"/>
      <c r="X84" s="60"/>
      <c r="Y84" s="60"/>
      <c r="Z84" s="61"/>
      <c r="AA84" s="53" t="str">
        <f>VLOOKUP(H84,Hoja1!A$2:G$445,7,0)</f>
        <v>N/A</v>
      </c>
      <c r="AB84" s="85" t="s">
        <v>1199</v>
      </c>
      <c r="AC84" s="89"/>
      <c r="AD84" s="14"/>
      <c r="AE84" s="12"/>
      <c r="AF84" s="12"/>
      <c r="AG84" s="12"/>
      <c r="AH84" s="12"/>
      <c r="AI84" s="12"/>
      <c r="AJ84" s="12"/>
      <c r="AK84" s="12"/>
      <c r="AL84" s="12"/>
      <c r="AM84" s="12"/>
      <c r="AN84" s="12"/>
      <c r="AO84" s="12"/>
      <c r="AP84" s="12"/>
      <c r="AQ84" s="12"/>
      <c r="AR84" s="12"/>
      <c r="AS84" s="12"/>
      <c r="AT84" s="12"/>
      <c r="AU84" s="12"/>
      <c r="AV84" s="12"/>
      <c r="AW84" s="12"/>
      <c r="AX84" s="12"/>
      <c r="AY84" s="12"/>
      <c r="AZ84" s="12"/>
      <c r="BA84" s="12"/>
      <c r="BB84" s="12"/>
      <c r="BC84" s="12"/>
      <c r="BD84" s="12"/>
      <c r="BE84" s="12"/>
      <c r="BF84" s="12"/>
      <c r="BG84" s="12"/>
      <c r="BH84" s="12"/>
      <c r="BI84" s="12"/>
      <c r="BJ84" s="12"/>
      <c r="BK84" s="12"/>
      <c r="BL84" s="12"/>
      <c r="BM84" s="12"/>
      <c r="BN84" s="12"/>
      <c r="BO84" s="12"/>
      <c r="BP84" s="12"/>
      <c r="BQ84" s="12"/>
      <c r="BR84" s="12"/>
      <c r="BS84" s="12"/>
      <c r="BT84" s="12"/>
      <c r="BU84" s="12"/>
      <c r="BV84" s="12"/>
      <c r="BW84" s="12"/>
      <c r="BX84" s="12"/>
      <c r="BY84" s="12"/>
      <c r="BZ84" s="12"/>
      <c r="CA84" s="12"/>
      <c r="CB84" s="12"/>
      <c r="CC84" s="12"/>
      <c r="CD84" s="12"/>
      <c r="CE84" s="12"/>
      <c r="CF84" s="12"/>
      <c r="CG84" s="12"/>
      <c r="CH84" s="12"/>
      <c r="CI84" s="12"/>
      <c r="CJ84" s="12"/>
      <c r="CK84" s="12"/>
      <c r="CL84" s="12"/>
      <c r="CM84" s="12"/>
      <c r="CN84" s="12"/>
      <c r="CO84" s="12"/>
      <c r="CP84" s="12"/>
      <c r="CQ84" s="12"/>
      <c r="CR84" s="12"/>
      <c r="CS84" s="12"/>
      <c r="CT84" s="12"/>
      <c r="CU84" s="12"/>
      <c r="CV84" s="12"/>
      <c r="CW84" s="12"/>
      <c r="CX84" s="12"/>
      <c r="CY84" s="12"/>
      <c r="CZ84" s="12"/>
      <c r="DA84" s="12"/>
      <c r="DB84" s="12"/>
      <c r="DC84" s="12"/>
      <c r="DD84" s="12"/>
      <c r="DE84" s="12"/>
      <c r="DF84" s="12"/>
      <c r="DG84" s="12"/>
      <c r="DH84" s="12"/>
      <c r="DI84" s="12"/>
      <c r="DJ84" s="12"/>
      <c r="DK84" s="12"/>
      <c r="DL84" s="12"/>
      <c r="DM84" s="12"/>
      <c r="DN84" s="12"/>
      <c r="DO84" s="12"/>
      <c r="DP84" s="12"/>
      <c r="DQ84" s="12"/>
      <c r="DR84" s="12"/>
      <c r="DS84" s="12"/>
      <c r="DT84" s="12"/>
      <c r="DU84" s="12"/>
      <c r="DV84" s="12"/>
      <c r="DW84" s="12"/>
      <c r="DX84" s="12"/>
      <c r="DY84" s="12"/>
      <c r="DZ84" s="12"/>
      <c r="EA84" s="12"/>
      <c r="EB84" s="12"/>
      <c r="EC84" s="12"/>
      <c r="ED84" s="12"/>
      <c r="EE84" s="12"/>
      <c r="EF84" s="12"/>
      <c r="EG84" s="12"/>
      <c r="EH84" s="12"/>
      <c r="EI84" s="12"/>
      <c r="EJ84" s="12"/>
      <c r="EK84" s="12"/>
      <c r="EL84" s="12"/>
      <c r="EM84" s="12"/>
      <c r="EN84" s="12"/>
      <c r="EO84" s="12"/>
      <c r="EP84" s="12"/>
      <c r="EQ84" s="12"/>
      <c r="ER84" s="12"/>
      <c r="ES84" s="12"/>
      <c r="ET84" s="15"/>
    </row>
    <row r="85" spans="1:150" s="13" customFormat="1" ht="15.75" thickBot="1">
      <c r="A85" s="119"/>
      <c r="B85" s="119"/>
      <c r="C85" s="84"/>
      <c r="D85" s="83"/>
      <c r="E85" s="93"/>
      <c r="F85" s="93"/>
      <c r="G85" s="65" t="str">
        <f>VLOOKUP(H85,Hoja1!A$1:G$445,2,0)</f>
        <v>NATURALEZA DE LA TAREA</v>
      </c>
      <c r="H85" s="46" t="s">
        <v>76</v>
      </c>
      <c r="I85" s="65" t="str">
        <f>VLOOKUP(H85,Hoja1!A$2:G$445,3,0)</f>
        <v>ESTRÉS,  TRANSTORNOS DEL SUEÑO</v>
      </c>
      <c r="J85" s="55"/>
      <c r="K85" s="65" t="str">
        <f>VLOOKUP(H85,Hoja1!A$2:G$445,4,0)</f>
        <v>N/A</v>
      </c>
      <c r="L85" s="65" t="str">
        <f>VLOOKUP(H85,Hoja1!A$2:G$445,5,0)</f>
        <v>PVE PSICOSOCIAL</v>
      </c>
      <c r="M85" s="55">
        <v>2</v>
      </c>
      <c r="N85" s="56">
        <v>3</v>
      </c>
      <c r="O85" s="56">
        <v>10</v>
      </c>
      <c r="P85" s="48">
        <f t="shared" si="11"/>
        <v>6</v>
      </c>
      <c r="Q85" s="48">
        <f t="shared" si="12"/>
        <v>60</v>
      </c>
      <c r="R85" s="57" t="str">
        <f t="shared" si="13"/>
        <v>M-6</v>
      </c>
      <c r="S85" s="58" t="str">
        <f t="shared" si="14"/>
        <v>III</v>
      </c>
      <c r="T85" s="59" t="str">
        <f t="shared" si="15"/>
        <v>Mejorable</v>
      </c>
      <c r="U85" s="86"/>
      <c r="V85" s="65" t="str">
        <f>VLOOKUP(H85,Hoja1!A$2:G$445,6,0)</f>
        <v>ESTRÉS</v>
      </c>
      <c r="W85" s="60"/>
      <c r="X85" s="60"/>
      <c r="Y85" s="60"/>
      <c r="Z85" s="61"/>
      <c r="AA85" s="53" t="str">
        <f>VLOOKUP(H85,Hoja1!A$2:G$445,7,0)</f>
        <v>N/A</v>
      </c>
      <c r="AB85" s="86"/>
      <c r="AC85" s="89"/>
      <c r="AD85" s="14"/>
      <c r="AE85" s="12"/>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c r="BD85" s="12"/>
      <c r="BE85" s="12"/>
      <c r="BF85" s="12"/>
      <c r="BG85" s="12"/>
      <c r="BH85" s="12"/>
      <c r="BI85" s="12"/>
      <c r="BJ85" s="12"/>
      <c r="BK85" s="12"/>
      <c r="BL85" s="12"/>
      <c r="BM85" s="12"/>
      <c r="BN85" s="12"/>
      <c r="BO85" s="12"/>
      <c r="BP85" s="12"/>
      <c r="BQ85" s="12"/>
      <c r="BR85" s="12"/>
      <c r="BS85" s="12"/>
      <c r="BT85" s="12"/>
      <c r="BU85" s="12"/>
      <c r="BV85" s="12"/>
      <c r="BW85" s="12"/>
      <c r="BX85" s="12"/>
      <c r="BY85" s="12"/>
      <c r="BZ85" s="12"/>
      <c r="CA85" s="12"/>
      <c r="CB85" s="12"/>
      <c r="CC85" s="12"/>
      <c r="CD85" s="12"/>
      <c r="CE85" s="12"/>
      <c r="CF85" s="12"/>
      <c r="CG85" s="12"/>
      <c r="CH85" s="12"/>
      <c r="CI85" s="12"/>
      <c r="CJ85" s="12"/>
      <c r="CK85" s="12"/>
      <c r="CL85" s="12"/>
      <c r="CM85" s="12"/>
      <c r="CN85" s="12"/>
      <c r="CO85" s="12"/>
      <c r="CP85" s="12"/>
      <c r="CQ85" s="12"/>
      <c r="CR85" s="12"/>
      <c r="CS85" s="12"/>
      <c r="CT85" s="12"/>
      <c r="CU85" s="12"/>
      <c r="CV85" s="12"/>
      <c r="CW85" s="12"/>
      <c r="CX85" s="12"/>
      <c r="CY85" s="12"/>
      <c r="CZ85" s="12"/>
      <c r="DA85" s="12"/>
      <c r="DB85" s="12"/>
      <c r="DC85" s="12"/>
      <c r="DD85" s="12"/>
      <c r="DE85" s="12"/>
      <c r="DF85" s="12"/>
      <c r="DG85" s="12"/>
      <c r="DH85" s="12"/>
      <c r="DI85" s="12"/>
      <c r="DJ85" s="12"/>
      <c r="DK85" s="12"/>
      <c r="DL85" s="12"/>
      <c r="DM85" s="12"/>
      <c r="DN85" s="12"/>
      <c r="DO85" s="12"/>
      <c r="DP85" s="12"/>
      <c r="DQ85" s="12"/>
      <c r="DR85" s="12"/>
      <c r="DS85" s="12"/>
      <c r="DT85" s="12"/>
      <c r="DU85" s="12"/>
      <c r="DV85" s="12"/>
      <c r="DW85" s="12"/>
      <c r="DX85" s="12"/>
      <c r="DY85" s="12"/>
      <c r="DZ85" s="12"/>
      <c r="EA85" s="12"/>
      <c r="EB85" s="12"/>
      <c r="EC85" s="12"/>
      <c r="ED85" s="12"/>
      <c r="EE85" s="12"/>
      <c r="EF85" s="12"/>
      <c r="EG85" s="12"/>
      <c r="EH85" s="12"/>
      <c r="EI85" s="12"/>
      <c r="EJ85" s="12"/>
      <c r="EK85" s="12"/>
      <c r="EL85" s="12"/>
      <c r="EM85" s="12"/>
      <c r="EN85" s="12"/>
      <c r="EO85" s="12"/>
      <c r="EP85" s="12"/>
      <c r="EQ85" s="12"/>
      <c r="ER85" s="12"/>
      <c r="ES85" s="12"/>
      <c r="ET85" s="15"/>
    </row>
    <row r="86" spans="1:150" s="13" customFormat="1" ht="26.25" thickBot="1">
      <c r="A86" s="119"/>
      <c r="B86" s="119"/>
      <c r="C86" s="84"/>
      <c r="D86" s="83"/>
      <c r="E86" s="93"/>
      <c r="F86" s="93"/>
      <c r="G86" s="65" t="str">
        <f>VLOOKUP(H86,Hoja1!A$1:G$445,2,0)</f>
        <v xml:space="preserve"> ALTA CONCENTRACIÓN</v>
      </c>
      <c r="H86" s="46" t="s">
        <v>88</v>
      </c>
      <c r="I86" s="65" t="str">
        <f>VLOOKUP(H86,Hoja1!A$2:G$445,3,0)</f>
        <v>ESTRÉS, DEPRESIÓN, TRANSTORNOS DEL SUEÑO, AUSENCIA DE ATENCIÓN</v>
      </c>
      <c r="J86" s="55"/>
      <c r="K86" s="65" t="str">
        <f>VLOOKUP(H86,Hoja1!A$2:G$445,4,0)</f>
        <v>N/A</v>
      </c>
      <c r="L86" s="65" t="str">
        <f>VLOOKUP(H86,Hoja1!A$2:G$445,5,0)</f>
        <v>PVE PSICOSOCIAL</v>
      </c>
      <c r="M86" s="55">
        <v>2</v>
      </c>
      <c r="N86" s="56">
        <v>3</v>
      </c>
      <c r="O86" s="56">
        <v>10</v>
      </c>
      <c r="P86" s="48">
        <f t="shared" si="11"/>
        <v>6</v>
      </c>
      <c r="Q86" s="48">
        <f t="shared" si="12"/>
        <v>60</v>
      </c>
      <c r="R86" s="57" t="str">
        <f t="shared" si="13"/>
        <v>M-6</v>
      </c>
      <c r="S86" s="58" t="str">
        <f t="shared" si="14"/>
        <v>III</v>
      </c>
      <c r="T86" s="59" t="str">
        <f t="shared" si="15"/>
        <v>Mejorable</v>
      </c>
      <c r="U86" s="86"/>
      <c r="V86" s="65" t="str">
        <f>VLOOKUP(H86,Hoja1!A$2:G$445,6,0)</f>
        <v>ESTRÉS, ALTERACIÓN DEL SISTEMA NERVIOSO</v>
      </c>
      <c r="W86" s="60"/>
      <c r="X86" s="60"/>
      <c r="Y86" s="60"/>
      <c r="Z86" s="61"/>
      <c r="AA86" s="53" t="str">
        <f>VLOOKUP(H86,Hoja1!A$2:G$445,7,0)</f>
        <v>N/A</v>
      </c>
      <c r="AB86" s="87"/>
      <c r="AC86" s="89"/>
      <c r="AD86" s="14"/>
      <c r="AE86" s="12"/>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c r="BE86" s="12"/>
      <c r="BF86" s="12"/>
      <c r="BG86" s="12"/>
      <c r="BH86" s="12"/>
      <c r="BI86" s="12"/>
      <c r="BJ86" s="12"/>
      <c r="BK86" s="12"/>
      <c r="BL86" s="12"/>
      <c r="BM86" s="12"/>
      <c r="BN86" s="12"/>
      <c r="BO86" s="12"/>
      <c r="BP86" s="12"/>
      <c r="BQ86" s="12"/>
      <c r="BR86" s="12"/>
      <c r="BS86" s="12"/>
      <c r="BT86" s="12"/>
      <c r="BU86" s="12"/>
      <c r="BV86" s="12"/>
      <c r="BW86" s="12"/>
      <c r="BX86" s="12"/>
      <c r="BY86" s="12"/>
      <c r="BZ86" s="12"/>
      <c r="CA86" s="12"/>
      <c r="CB86" s="12"/>
      <c r="CC86" s="12"/>
      <c r="CD86" s="12"/>
      <c r="CE86" s="12"/>
      <c r="CF86" s="12"/>
      <c r="CG86" s="12"/>
      <c r="CH86" s="12"/>
      <c r="CI86" s="12"/>
      <c r="CJ86" s="12"/>
      <c r="CK86" s="12"/>
      <c r="CL86" s="12"/>
      <c r="CM86" s="12"/>
      <c r="CN86" s="12"/>
      <c r="CO86" s="12"/>
      <c r="CP86" s="12"/>
      <c r="CQ86" s="12"/>
      <c r="CR86" s="12"/>
      <c r="CS86" s="12"/>
      <c r="CT86" s="12"/>
      <c r="CU86" s="12"/>
      <c r="CV86" s="12"/>
      <c r="CW86" s="12"/>
      <c r="CX86" s="12"/>
      <c r="CY86" s="12"/>
      <c r="CZ86" s="12"/>
      <c r="DA86" s="12"/>
      <c r="DB86" s="12"/>
      <c r="DC86" s="12"/>
      <c r="DD86" s="12"/>
      <c r="DE86" s="12"/>
      <c r="DF86" s="12"/>
      <c r="DG86" s="12"/>
      <c r="DH86" s="12"/>
      <c r="DI86" s="12"/>
      <c r="DJ86" s="12"/>
      <c r="DK86" s="12"/>
      <c r="DL86" s="12"/>
      <c r="DM86" s="12"/>
      <c r="DN86" s="12"/>
      <c r="DO86" s="12"/>
      <c r="DP86" s="12"/>
      <c r="DQ86" s="12"/>
      <c r="DR86" s="12"/>
      <c r="DS86" s="12"/>
      <c r="DT86" s="12"/>
      <c r="DU86" s="12"/>
      <c r="DV86" s="12"/>
      <c r="DW86" s="12"/>
      <c r="DX86" s="12"/>
      <c r="DY86" s="12"/>
      <c r="DZ86" s="12"/>
      <c r="EA86" s="12"/>
      <c r="EB86" s="12"/>
      <c r="EC86" s="12"/>
      <c r="ED86" s="12"/>
      <c r="EE86" s="12"/>
      <c r="EF86" s="12"/>
      <c r="EG86" s="12"/>
      <c r="EH86" s="12"/>
      <c r="EI86" s="12"/>
      <c r="EJ86" s="12"/>
      <c r="EK86" s="12"/>
      <c r="EL86" s="12"/>
      <c r="EM86" s="12"/>
      <c r="EN86" s="12"/>
      <c r="EO86" s="12"/>
      <c r="EP86" s="12"/>
      <c r="EQ86" s="12"/>
      <c r="ER86" s="12"/>
      <c r="ES86" s="12"/>
      <c r="ET86" s="15"/>
    </row>
    <row r="87" spans="1:150" s="13" customFormat="1" ht="51.75" thickBot="1">
      <c r="A87" s="119"/>
      <c r="B87" s="119"/>
      <c r="C87" s="84"/>
      <c r="D87" s="83"/>
      <c r="E87" s="93"/>
      <c r="F87" s="93"/>
      <c r="G87" s="65" t="str">
        <f>VLOOKUP(H87,Hoja1!A$1:G$445,2,0)</f>
        <v>Forzadas, Prolongadas</v>
      </c>
      <c r="H87" s="46" t="s">
        <v>40</v>
      </c>
      <c r="I87" s="65" t="str">
        <f>VLOOKUP(H87,Hoja1!A$2:G$445,3,0)</f>
        <v xml:space="preserve">Lesiones osteomusculares, lesiones osteoarticulares
</v>
      </c>
      <c r="J87" s="55"/>
      <c r="K87" s="65" t="str">
        <f>VLOOKUP(H87,Hoja1!A$2:G$445,4,0)</f>
        <v>Inspecciones planeadas e inspecciones no planeadas, procedimientos de programas de seguridad y salud en el trabajo</v>
      </c>
      <c r="L87" s="65" t="str">
        <f>VLOOKUP(H87,Hoja1!A$2:G$445,5,0)</f>
        <v>PVE Biomecánico, programa pausas activas, exámenes periódicos, recomendaciones, control de posturas</v>
      </c>
      <c r="M87" s="55">
        <v>2</v>
      </c>
      <c r="N87" s="56">
        <v>3</v>
      </c>
      <c r="O87" s="56">
        <v>25</v>
      </c>
      <c r="P87" s="48">
        <f t="shared" si="11"/>
        <v>6</v>
      </c>
      <c r="Q87" s="48">
        <f t="shared" si="12"/>
        <v>150</v>
      </c>
      <c r="R87" s="57" t="str">
        <f t="shared" si="13"/>
        <v>M-6</v>
      </c>
      <c r="S87" s="58" t="str">
        <f t="shared" si="14"/>
        <v>II</v>
      </c>
      <c r="T87" s="59" t="str">
        <f t="shared" si="15"/>
        <v>No Aceptable o Aceptable Con Control Especifico</v>
      </c>
      <c r="U87" s="86"/>
      <c r="V87" s="65" t="str">
        <f>VLOOKUP(H87,Hoja1!A$2:G$445,6,0)</f>
        <v>Enfermedades Osteomusculares</v>
      </c>
      <c r="W87" s="60"/>
      <c r="X87" s="60"/>
      <c r="Y87" s="60"/>
      <c r="Z87" s="61"/>
      <c r="AA87" s="53" t="str">
        <f>VLOOKUP(H87,Hoja1!A$2:G$445,7,0)</f>
        <v>Prevención en lesiones osteomusculares, líderes de pausas activas</v>
      </c>
      <c r="AB87" s="60" t="s">
        <v>1210</v>
      </c>
      <c r="AC87" s="89"/>
      <c r="AD87" s="14"/>
      <c r="AE87" s="12"/>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c r="BE87" s="12"/>
      <c r="BF87" s="12"/>
      <c r="BG87" s="12"/>
      <c r="BH87" s="12"/>
      <c r="BI87" s="12"/>
      <c r="BJ87" s="12"/>
      <c r="BK87" s="12"/>
      <c r="BL87" s="12"/>
      <c r="BM87" s="12"/>
      <c r="BN87" s="12"/>
      <c r="BO87" s="12"/>
      <c r="BP87" s="12"/>
      <c r="BQ87" s="12"/>
      <c r="BR87" s="12"/>
      <c r="BS87" s="12"/>
      <c r="BT87" s="12"/>
      <c r="BU87" s="12"/>
      <c r="BV87" s="12"/>
      <c r="BW87" s="12"/>
      <c r="BX87" s="12"/>
      <c r="BY87" s="12"/>
      <c r="BZ87" s="12"/>
      <c r="CA87" s="12"/>
      <c r="CB87" s="12"/>
      <c r="CC87" s="12"/>
      <c r="CD87" s="12"/>
      <c r="CE87" s="12"/>
      <c r="CF87" s="12"/>
      <c r="CG87" s="12"/>
      <c r="CH87" s="12"/>
      <c r="CI87" s="12"/>
      <c r="CJ87" s="12"/>
      <c r="CK87" s="12"/>
      <c r="CL87" s="12"/>
      <c r="CM87" s="12"/>
      <c r="CN87" s="12"/>
      <c r="CO87" s="12"/>
      <c r="CP87" s="12"/>
      <c r="CQ87" s="12"/>
      <c r="CR87" s="12"/>
      <c r="CS87" s="12"/>
      <c r="CT87" s="12"/>
      <c r="CU87" s="12"/>
      <c r="CV87" s="12"/>
      <c r="CW87" s="12"/>
      <c r="CX87" s="12"/>
      <c r="CY87" s="12"/>
      <c r="CZ87" s="12"/>
      <c r="DA87" s="12"/>
      <c r="DB87" s="12"/>
      <c r="DC87" s="12"/>
      <c r="DD87" s="12"/>
      <c r="DE87" s="12"/>
      <c r="DF87" s="12"/>
      <c r="DG87" s="12"/>
      <c r="DH87" s="12"/>
      <c r="DI87" s="12"/>
      <c r="DJ87" s="12"/>
      <c r="DK87" s="12"/>
      <c r="DL87" s="12"/>
      <c r="DM87" s="12"/>
      <c r="DN87" s="12"/>
      <c r="DO87" s="12"/>
      <c r="DP87" s="12"/>
      <c r="DQ87" s="12"/>
      <c r="DR87" s="12"/>
      <c r="DS87" s="12"/>
      <c r="DT87" s="12"/>
      <c r="DU87" s="12"/>
      <c r="DV87" s="12"/>
      <c r="DW87" s="12"/>
      <c r="DX87" s="12"/>
      <c r="DY87" s="12"/>
      <c r="DZ87" s="12"/>
      <c r="EA87" s="12"/>
      <c r="EB87" s="12"/>
      <c r="EC87" s="12"/>
      <c r="ED87" s="12"/>
      <c r="EE87" s="12"/>
      <c r="EF87" s="12"/>
      <c r="EG87" s="12"/>
      <c r="EH87" s="12"/>
      <c r="EI87" s="12"/>
      <c r="EJ87" s="12"/>
      <c r="EK87" s="12"/>
      <c r="EL87" s="12"/>
      <c r="EM87" s="12"/>
      <c r="EN87" s="12"/>
      <c r="EO87" s="12"/>
      <c r="EP87" s="12"/>
      <c r="EQ87" s="12"/>
      <c r="ER87" s="12"/>
      <c r="ES87" s="12"/>
      <c r="ET87" s="15"/>
    </row>
    <row r="88" spans="1:150" s="13" customFormat="1" ht="51.75" thickBot="1">
      <c r="A88" s="119"/>
      <c r="B88" s="119"/>
      <c r="C88" s="84"/>
      <c r="D88" s="83"/>
      <c r="E88" s="93"/>
      <c r="F88" s="93"/>
      <c r="G88" s="65" t="str">
        <f>VLOOKUP(H88,Hoja1!A$1:G$445,2,0)</f>
        <v>Movimientos repetitivos, Miembros Superiores</v>
      </c>
      <c r="H88" s="46" t="s">
        <v>47</v>
      </c>
      <c r="I88" s="65" t="str">
        <f>VLOOKUP(H88,Hoja1!A$2:G$445,3,0)</f>
        <v>Lesiones Musculoesqueléticas</v>
      </c>
      <c r="J88" s="55"/>
      <c r="K88" s="65" t="str">
        <f>VLOOKUP(H88,Hoja1!A$2:G$445,4,0)</f>
        <v>N/A</v>
      </c>
      <c r="L88" s="65" t="str">
        <f>VLOOKUP(H88,Hoja1!A$2:G$445,5,0)</f>
        <v>PVE BIomécanico, programa pausas activas, examenes periódicos, recomendaicones, control de posturas</v>
      </c>
      <c r="M88" s="55">
        <v>2</v>
      </c>
      <c r="N88" s="56">
        <v>3</v>
      </c>
      <c r="O88" s="56">
        <v>25</v>
      </c>
      <c r="P88" s="48">
        <f t="shared" si="11"/>
        <v>6</v>
      </c>
      <c r="Q88" s="48">
        <f t="shared" si="12"/>
        <v>150</v>
      </c>
      <c r="R88" s="57" t="str">
        <f t="shared" si="13"/>
        <v>M-6</v>
      </c>
      <c r="S88" s="58" t="str">
        <f t="shared" si="14"/>
        <v>II</v>
      </c>
      <c r="T88" s="59" t="str">
        <f t="shared" si="15"/>
        <v>No Aceptable o Aceptable Con Control Especifico</v>
      </c>
      <c r="U88" s="86"/>
      <c r="V88" s="65" t="str">
        <f>VLOOKUP(H88,Hoja1!A$2:G$445,6,0)</f>
        <v>Enfermedades musculoesqueleticas</v>
      </c>
      <c r="W88" s="60"/>
      <c r="X88" s="60"/>
      <c r="Y88" s="60"/>
      <c r="Z88" s="61"/>
      <c r="AA88" s="53" t="str">
        <f>VLOOKUP(H88,Hoja1!A$2:G$445,7,0)</f>
        <v>Prevención en lesiones osteomusculares, líderes de pausas activas</v>
      </c>
      <c r="AB88" s="60" t="s">
        <v>1210</v>
      </c>
      <c r="AC88" s="89"/>
      <c r="AD88" s="14"/>
      <c r="AE88" s="12"/>
      <c r="AF88" s="12"/>
      <c r="AG88" s="12"/>
      <c r="AH88" s="12"/>
      <c r="AI88" s="12"/>
      <c r="AJ88" s="12"/>
      <c r="AK88" s="12"/>
      <c r="AL88" s="12"/>
      <c r="AM88" s="12"/>
      <c r="AN88" s="12"/>
      <c r="AO88" s="12"/>
      <c r="AP88" s="12"/>
      <c r="AQ88" s="12"/>
      <c r="AR88" s="12"/>
      <c r="AS88" s="12"/>
      <c r="AT88" s="12"/>
      <c r="AU88" s="12"/>
      <c r="AV88" s="12"/>
      <c r="AW88" s="12"/>
      <c r="AX88" s="12"/>
      <c r="AY88" s="12"/>
      <c r="AZ88" s="12"/>
      <c r="BA88" s="12"/>
      <c r="BB88" s="12"/>
      <c r="BC88" s="12"/>
      <c r="BD88" s="12"/>
      <c r="BE88" s="12"/>
      <c r="BF88" s="12"/>
      <c r="BG88" s="12"/>
      <c r="BH88" s="12"/>
      <c r="BI88" s="12"/>
      <c r="BJ88" s="12"/>
      <c r="BK88" s="12"/>
      <c r="BL88" s="12"/>
      <c r="BM88" s="12"/>
      <c r="BN88" s="12"/>
      <c r="BO88" s="12"/>
      <c r="BP88" s="12"/>
      <c r="BQ88" s="12"/>
      <c r="BR88" s="12"/>
      <c r="BS88" s="12"/>
      <c r="BT88" s="12"/>
      <c r="BU88" s="12"/>
      <c r="BV88" s="12"/>
      <c r="BW88" s="12"/>
      <c r="BX88" s="12"/>
      <c r="BY88" s="12"/>
      <c r="BZ88" s="12"/>
      <c r="CA88" s="12"/>
      <c r="CB88" s="12"/>
      <c r="CC88" s="12"/>
      <c r="CD88" s="12"/>
      <c r="CE88" s="12"/>
      <c r="CF88" s="12"/>
      <c r="CG88" s="12"/>
      <c r="CH88" s="12"/>
      <c r="CI88" s="12"/>
      <c r="CJ88" s="12"/>
      <c r="CK88" s="12"/>
      <c r="CL88" s="12"/>
      <c r="CM88" s="12"/>
      <c r="CN88" s="12"/>
      <c r="CO88" s="12"/>
      <c r="CP88" s="12"/>
      <c r="CQ88" s="12"/>
      <c r="CR88" s="12"/>
      <c r="CS88" s="12"/>
      <c r="CT88" s="12"/>
      <c r="CU88" s="12"/>
      <c r="CV88" s="12"/>
      <c r="CW88" s="12"/>
      <c r="CX88" s="12"/>
      <c r="CY88" s="12"/>
      <c r="CZ88" s="12"/>
      <c r="DA88" s="12"/>
      <c r="DB88" s="12"/>
      <c r="DC88" s="12"/>
      <c r="DD88" s="12"/>
      <c r="DE88" s="12"/>
      <c r="DF88" s="12"/>
      <c r="DG88" s="12"/>
      <c r="DH88" s="12"/>
      <c r="DI88" s="12"/>
      <c r="DJ88" s="12"/>
      <c r="DK88" s="12"/>
      <c r="DL88" s="12"/>
      <c r="DM88" s="12"/>
      <c r="DN88" s="12"/>
      <c r="DO88" s="12"/>
      <c r="DP88" s="12"/>
      <c r="DQ88" s="12"/>
      <c r="DR88" s="12"/>
      <c r="DS88" s="12"/>
      <c r="DT88" s="12"/>
      <c r="DU88" s="12"/>
      <c r="DV88" s="12"/>
      <c r="DW88" s="12"/>
      <c r="DX88" s="12"/>
      <c r="DY88" s="12"/>
      <c r="DZ88" s="12"/>
      <c r="EA88" s="12"/>
      <c r="EB88" s="12"/>
      <c r="EC88" s="12"/>
      <c r="ED88" s="12"/>
      <c r="EE88" s="12"/>
      <c r="EF88" s="12"/>
      <c r="EG88" s="12"/>
      <c r="EH88" s="12"/>
      <c r="EI88" s="12"/>
      <c r="EJ88" s="12"/>
      <c r="EK88" s="12"/>
      <c r="EL88" s="12"/>
      <c r="EM88" s="12"/>
      <c r="EN88" s="12"/>
      <c r="EO88" s="12"/>
      <c r="EP88" s="12"/>
      <c r="EQ88" s="12"/>
      <c r="ER88" s="12"/>
      <c r="ES88" s="12"/>
      <c r="ET88" s="15"/>
    </row>
    <row r="89" spans="1:150" s="13" customFormat="1" ht="51.75" thickBot="1">
      <c r="A89" s="119"/>
      <c r="B89" s="119"/>
      <c r="C89" s="84"/>
      <c r="D89" s="83"/>
      <c r="E89" s="93"/>
      <c r="F89" s="93"/>
      <c r="G89" s="65" t="str">
        <f>VLOOKUP(H89,Hoja1!A$1:G$445,2,0)</f>
        <v>Atropellamiento, Envestir</v>
      </c>
      <c r="H89" s="46" t="s">
        <v>1187</v>
      </c>
      <c r="I89" s="65" t="str">
        <f>VLOOKUP(H89,Hoja1!A$2:G$445,3,0)</f>
        <v>Lesiones, pérdidas materiales, muerte</v>
      </c>
      <c r="J89" s="55"/>
      <c r="K89" s="65" t="str">
        <f>VLOOKUP(H89,Hoja1!A$2:G$445,4,0)</f>
        <v>Inspecciones planeadas e inspecciones no planeadas, procedimientos de programas de seguridad y salud en el trabajo</v>
      </c>
      <c r="L89" s="65" t="str">
        <f>VLOOKUP(H89,Hoja1!A$2:G$445,5,0)</f>
        <v>Programa de seguridad vial, señalización</v>
      </c>
      <c r="M89" s="55">
        <v>2</v>
      </c>
      <c r="N89" s="56">
        <v>3</v>
      </c>
      <c r="O89" s="56">
        <v>60</v>
      </c>
      <c r="P89" s="48">
        <f t="shared" si="11"/>
        <v>6</v>
      </c>
      <c r="Q89" s="48">
        <f t="shared" si="12"/>
        <v>360</v>
      </c>
      <c r="R89" s="57" t="str">
        <f t="shared" si="13"/>
        <v>M-6</v>
      </c>
      <c r="S89" s="58" t="str">
        <f t="shared" si="14"/>
        <v>II</v>
      </c>
      <c r="T89" s="59" t="str">
        <f t="shared" si="15"/>
        <v>No Aceptable o Aceptable Con Control Especifico</v>
      </c>
      <c r="U89" s="86"/>
      <c r="V89" s="65" t="str">
        <f>VLOOKUP(H89,Hoja1!A$2:G$445,6,0)</f>
        <v>Muerte</v>
      </c>
      <c r="W89" s="60"/>
      <c r="X89" s="60"/>
      <c r="Y89" s="60"/>
      <c r="Z89" s="61"/>
      <c r="AA89" s="53" t="str">
        <f>VLOOKUP(H89,Hoja1!A$2:G$445,7,0)</f>
        <v>Seguridad vial y manejo defensivo, aseguramiento de áreas de trabajo</v>
      </c>
      <c r="AB89" s="60" t="s">
        <v>1201</v>
      </c>
      <c r="AC89" s="89"/>
      <c r="AD89" s="14"/>
      <c r="AE89" s="12"/>
      <c r="AF89" s="12"/>
      <c r="AG89" s="12"/>
      <c r="AH89" s="12"/>
      <c r="AI89" s="12"/>
      <c r="AJ89" s="12"/>
      <c r="AK89" s="12"/>
      <c r="AL89" s="12"/>
      <c r="AM89" s="12"/>
      <c r="AN89" s="12"/>
      <c r="AO89" s="12"/>
      <c r="AP89" s="12"/>
      <c r="AQ89" s="12"/>
      <c r="AR89" s="12"/>
      <c r="AS89" s="12"/>
      <c r="AT89" s="12"/>
      <c r="AU89" s="12"/>
      <c r="AV89" s="12"/>
      <c r="AW89" s="12"/>
      <c r="AX89" s="12"/>
      <c r="AY89" s="12"/>
      <c r="AZ89" s="12"/>
      <c r="BA89" s="12"/>
      <c r="BB89" s="12"/>
      <c r="BC89" s="12"/>
      <c r="BD89" s="12"/>
      <c r="BE89" s="12"/>
      <c r="BF89" s="12"/>
      <c r="BG89" s="12"/>
      <c r="BH89" s="12"/>
      <c r="BI89" s="12"/>
      <c r="BJ89" s="12"/>
      <c r="BK89" s="12"/>
      <c r="BL89" s="12"/>
      <c r="BM89" s="12"/>
      <c r="BN89" s="12"/>
      <c r="BO89" s="12"/>
      <c r="BP89" s="12"/>
      <c r="BQ89" s="12"/>
      <c r="BR89" s="12"/>
      <c r="BS89" s="12"/>
      <c r="BT89" s="12"/>
      <c r="BU89" s="12"/>
      <c r="BV89" s="12"/>
      <c r="BW89" s="12"/>
      <c r="BX89" s="12"/>
      <c r="BY89" s="12"/>
      <c r="BZ89" s="12"/>
      <c r="CA89" s="12"/>
      <c r="CB89" s="12"/>
      <c r="CC89" s="12"/>
      <c r="CD89" s="12"/>
      <c r="CE89" s="12"/>
      <c r="CF89" s="12"/>
      <c r="CG89" s="12"/>
      <c r="CH89" s="12"/>
      <c r="CI89" s="12"/>
      <c r="CJ89" s="12"/>
      <c r="CK89" s="12"/>
      <c r="CL89" s="12"/>
      <c r="CM89" s="12"/>
      <c r="CN89" s="12"/>
      <c r="CO89" s="12"/>
      <c r="CP89" s="12"/>
      <c r="CQ89" s="12"/>
      <c r="CR89" s="12"/>
      <c r="CS89" s="12"/>
      <c r="CT89" s="12"/>
      <c r="CU89" s="12"/>
      <c r="CV89" s="12"/>
      <c r="CW89" s="12"/>
      <c r="CX89" s="12"/>
      <c r="CY89" s="12"/>
      <c r="CZ89" s="12"/>
      <c r="DA89" s="12"/>
      <c r="DB89" s="12"/>
      <c r="DC89" s="12"/>
      <c r="DD89" s="12"/>
      <c r="DE89" s="12"/>
      <c r="DF89" s="12"/>
      <c r="DG89" s="12"/>
      <c r="DH89" s="12"/>
      <c r="DI89" s="12"/>
      <c r="DJ89" s="12"/>
      <c r="DK89" s="12"/>
      <c r="DL89" s="12"/>
      <c r="DM89" s="12"/>
      <c r="DN89" s="12"/>
      <c r="DO89" s="12"/>
      <c r="DP89" s="12"/>
      <c r="DQ89" s="12"/>
      <c r="DR89" s="12"/>
      <c r="DS89" s="12"/>
      <c r="DT89" s="12"/>
      <c r="DU89" s="12"/>
      <c r="DV89" s="12"/>
      <c r="DW89" s="12"/>
      <c r="DX89" s="12"/>
      <c r="DY89" s="12"/>
      <c r="DZ89" s="12"/>
      <c r="EA89" s="12"/>
      <c r="EB89" s="12"/>
      <c r="EC89" s="12"/>
      <c r="ED89" s="12"/>
      <c r="EE89" s="12"/>
      <c r="EF89" s="12"/>
      <c r="EG89" s="12"/>
      <c r="EH89" s="12"/>
      <c r="EI89" s="12"/>
      <c r="EJ89" s="12"/>
      <c r="EK89" s="12"/>
      <c r="EL89" s="12"/>
      <c r="EM89" s="12"/>
      <c r="EN89" s="12"/>
      <c r="EO89" s="12"/>
      <c r="EP89" s="12"/>
      <c r="EQ89" s="12"/>
      <c r="ER89" s="12"/>
      <c r="ES89" s="12"/>
      <c r="ET89" s="15"/>
    </row>
    <row r="90" spans="1:150" s="13" customFormat="1" ht="41.25" thickBot="1">
      <c r="A90" s="119"/>
      <c r="B90" s="119"/>
      <c r="C90" s="84"/>
      <c r="D90" s="83"/>
      <c r="E90" s="93"/>
      <c r="F90" s="93"/>
      <c r="G90" s="65" t="str">
        <f>VLOOKUP(H90,Hoja1!A$1:G$445,2,0)</f>
        <v>Superficies de trabajo irregulares o deslizantes</v>
      </c>
      <c r="H90" s="46" t="s">
        <v>597</v>
      </c>
      <c r="I90" s="65" t="str">
        <f>VLOOKUP(H90,Hoja1!A$2:G$445,3,0)</f>
        <v>Caidas del mismo nivel, fracturas, golpe con objetos, caídas de objetos, obstrucción de rutas de evacuación</v>
      </c>
      <c r="J90" s="55"/>
      <c r="K90" s="65" t="str">
        <f>VLOOKUP(H90,Hoja1!A$2:G$445,4,0)</f>
        <v>N/A</v>
      </c>
      <c r="L90" s="65" t="str">
        <f>VLOOKUP(H90,Hoja1!A$2:G$445,5,0)</f>
        <v>N/A</v>
      </c>
      <c r="M90" s="55">
        <v>2</v>
      </c>
      <c r="N90" s="56">
        <v>3</v>
      </c>
      <c r="O90" s="56">
        <v>25</v>
      </c>
      <c r="P90" s="48">
        <f t="shared" si="11"/>
        <v>6</v>
      </c>
      <c r="Q90" s="48">
        <f t="shared" si="12"/>
        <v>150</v>
      </c>
      <c r="R90" s="57" t="str">
        <f t="shared" si="13"/>
        <v>M-6</v>
      </c>
      <c r="S90" s="58" t="str">
        <f t="shared" si="14"/>
        <v>II</v>
      </c>
      <c r="T90" s="59" t="str">
        <f t="shared" si="15"/>
        <v>No Aceptable o Aceptable Con Control Especifico</v>
      </c>
      <c r="U90" s="86"/>
      <c r="V90" s="65" t="str">
        <f>VLOOKUP(H90,Hoja1!A$2:G$445,6,0)</f>
        <v>Caídas de distinto nivel</v>
      </c>
      <c r="W90" s="60"/>
      <c r="X90" s="60"/>
      <c r="Y90" s="60"/>
      <c r="Z90" s="61"/>
      <c r="AA90" s="53" t="str">
        <f>VLOOKUP(H90,Hoja1!A$2:G$445,7,0)</f>
        <v>Pautas Básicas en orden y aseo en el lugar de trabajo, actos y condiciones inseguras</v>
      </c>
      <c r="AB90" s="60" t="s">
        <v>1202</v>
      </c>
      <c r="AC90" s="89"/>
      <c r="AD90" s="14"/>
      <c r="AE90" s="12"/>
      <c r="AF90" s="12"/>
      <c r="AG90" s="12"/>
      <c r="AH90" s="12"/>
      <c r="AI90" s="12"/>
      <c r="AJ90" s="12"/>
      <c r="AK90" s="12"/>
      <c r="AL90" s="12"/>
      <c r="AM90" s="12"/>
      <c r="AN90" s="12"/>
      <c r="AO90" s="12"/>
      <c r="AP90" s="12"/>
      <c r="AQ90" s="12"/>
      <c r="AR90" s="12"/>
      <c r="AS90" s="12"/>
      <c r="AT90" s="12"/>
      <c r="AU90" s="12"/>
      <c r="AV90" s="12"/>
      <c r="AW90" s="12"/>
      <c r="AX90" s="12"/>
      <c r="AY90" s="12"/>
      <c r="AZ90" s="12"/>
      <c r="BA90" s="12"/>
      <c r="BB90" s="12"/>
      <c r="BC90" s="12"/>
      <c r="BD90" s="12"/>
      <c r="BE90" s="12"/>
      <c r="BF90" s="12"/>
      <c r="BG90" s="12"/>
      <c r="BH90" s="12"/>
      <c r="BI90" s="12"/>
      <c r="BJ90" s="12"/>
      <c r="BK90" s="12"/>
      <c r="BL90" s="12"/>
      <c r="BM90" s="12"/>
      <c r="BN90" s="12"/>
      <c r="BO90" s="12"/>
      <c r="BP90" s="12"/>
      <c r="BQ90" s="12"/>
      <c r="BR90" s="12"/>
      <c r="BS90" s="12"/>
      <c r="BT90" s="12"/>
      <c r="BU90" s="12"/>
      <c r="BV90" s="12"/>
      <c r="BW90" s="12"/>
      <c r="BX90" s="12"/>
      <c r="BY90" s="12"/>
      <c r="BZ90" s="12"/>
      <c r="CA90" s="12"/>
      <c r="CB90" s="12"/>
      <c r="CC90" s="12"/>
      <c r="CD90" s="12"/>
      <c r="CE90" s="12"/>
      <c r="CF90" s="12"/>
      <c r="CG90" s="12"/>
      <c r="CH90" s="12"/>
      <c r="CI90" s="12"/>
      <c r="CJ90" s="12"/>
      <c r="CK90" s="12"/>
      <c r="CL90" s="12"/>
      <c r="CM90" s="12"/>
      <c r="CN90" s="12"/>
      <c r="CO90" s="12"/>
      <c r="CP90" s="12"/>
      <c r="CQ90" s="12"/>
      <c r="CR90" s="12"/>
      <c r="CS90" s="12"/>
      <c r="CT90" s="12"/>
      <c r="CU90" s="12"/>
      <c r="CV90" s="12"/>
      <c r="CW90" s="12"/>
      <c r="CX90" s="12"/>
      <c r="CY90" s="12"/>
      <c r="CZ90" s="12"/>
      <c r="DA90" s="12"/>
      <c r="DB90" s="12"/>
      <c r="DC90" s="12"/>
      <c r="DD90" s="12"/>
      <c r="DE90" s="12"/>
      <c r="DF90" s="12"/>
      <c r="DG90" s="12"/>
      <c r="DH90" s="12"/>
      <c r="DI90" s="12"/>
      <c r="DJ90" s="12"/>
      <c r="DK90" s="12"/>
      <c r="DL90" s="12"/>
      <c r="DM90" s="12"/>
      <c r="DN90" s="12"/>
      <c r="DO90" s="12"/>
      <c r="DP90" s="12"/>
      <c r="DQ90" s="12"/>
      <c r="DR90" s="12"/>
      <c r="DS90" s="12"/>
      <c r="DT90" s="12"/>
      <c r="DU90" s="12"/>
      <c r="DV90" s="12"/>
      <c r="DW90" s="12"/>
      <c r="DX90" s="12"/>
      <c r="DY90" s="12"/>
      <c r="DZ90" s="12"/>
      <c r="EA90" s="12"/>
      <c r="EB90" s="12"/>
      <c r="EC90" s="12"/>
      <c r="ED90" s="12"/>
      <c r="EE90" s="12"/>
      <c r="EF90" s="12"/>
      <c r="EG90" s="12"/>
      <c r="EH90" s="12"/>
      <c r="EI90" s="12"/>
      <c r="EJ90" s="12"/>
      <c r="EK90" s="12"/>
      <c r="EL90" s="12"/>
      <c r="EM90" s="12"/>
      <c r="EN90" s="12"/>
      <c r="EO90" s="12"/>
      <c r="EP90" s="12"/>
      <c r="EQ90" s="12"/>
      <c r="ER90" s="12"/>
      <c r="ES90" s="12"/>
      <c r="ET90" s="15"/>
    </row>
    <row r="91" spans="1:150" s="13" customFormat="1" ht="64.5" thickBot="1">
      <c r="A91" s="119"/>
      <c r="B91" s="119"/>
      <c r="C91" s="84"/>
      <c r="D91" s="83"/>
      <c r="E91" s="93"/>
      <c r="F91" s="93"/>
      <c r="G91" s="65" t="str">
        <f>VLOOKUP(H91,Hoja1!A$1:G$445,2,0)</f>
        <v>Atraco, golpiza, atentados y secuestrados</v>
      </c>
      <c r="H91" s="46" t="s">
        <v>57</v>
      </c>
      <c r="I91" s="65" t="str">
        <f>VLOOKUP(H91,Hoja1!A$2:G$445,3,0)</f>
        <v>Estrés, golpes, Secuestros</v>
      </c>
      <c r="J91" s="55"/>
      <c r="K91" s="65" t="str">
        <f>VLOOKUP(H91,Hoja1!A$2:G$445,4,0)</f>
        <v>Inspecciones planeadas e inspecciones no planeadas, procedimientos de programas de seguridad y salud en el trabajo</v>
      </c>
      <c r="L91" s="65" t="str">
        <f>VLOOKUP(H91,Hoja1!A$2:G$445,5,0)</f>
        <v xml:space="preserve">Uniformes Corporativos, Caquetas corporativas, Carnetización
</v>
      </c>
      <c r="M91" s="55">
        <v>2</v>
      </c>
      <c r="N91" s="56">
        <v>3</v>
      </c>
      <c r="O91" s="56">
        <v>60</v>
      </c>
      <c r="P91" s="48">
        <f t="shared" si="11"/>
        <v>6</v>
      </c>
      <c r="Q91" s="48">
        <f t="shared" si="12"/>
        <v>360</v>
      </c>
      <c r="R91" s="57" t="str">
        <f t="shared" si="13"/>
        <v>M-6</v>
      </c>
      <c r="S91" s="58" t="str">
        <f t="shared" si="14"/>
        <v>II</v>
      </c>
      <c r="T91" s="59" t="str">
        <f t="shared" si="15"/>
        <v>No Aceptable o Aceptable Con Control Especifico</v>
      </c>
      <c r="U91" s="86"/>
      <c r="V91" s="65" t="str">
        <f>VLOOKUP(H91,Hoja1!A$2:G$445,6,0)</f>
        <v>Secuestros</v>
      </c>
      <c r="W91" s="60"/>
      <c r="X91" s="60"/>
      <c r="Y91" s="60"/>
      <c r="Z91" s="61"/>
      <c r="AA91" s="53" t="str">
        <f>VLOOKUP(H91,Hoja1!A$2:G$445,7,0)</f>
        <v>N/A</v>
      </c>
      <c r="AB91" s="60" t="s">
        <v>1203</v>
      </c>
      <c r="AC91" s="89"/>
      <c r="AD91" s="14"/>
      <c r="AE91" s="12"/>
      <c r="AF91" s="12"/>
      <c r="AG91" s="12"/>
      <c r="AH91" s="12"/>
      <c r="AI91" s="12"/>
      <c r="AJ91" s="12"/>
      <c r="AK91" s="12"/>
      <c r="AL91" s="12"/>
      <c r="AM91" s="12"/>
      <c r="AN91" s="12"/>
      <c r="AO91" s="12"/>
      <c r="AP91" s="12"/>
      <c r="AQ91" s="12"/>
      <c r="AR91" s="12"/>
      <c r="AS91" s="12"/>
      <c r="AT91" s="12"/>
      <c r="AU91" s="12"/>
      <c r="AV91" s="12"/>
      <c r="AW91" s="12"/>
      <c r="AX91" s="12"/>
      <c r="AY91" s="12"/>
      <c r="AZ91" s="12"/>
      <c r="BA91" s="12"/>
      <c r="BB91" s="12"/>
      <c r="BC91" s="12"/>
      <c r="BD91" s="12"/>
      <c r="BE91" s="12"/>
      <c r="BF91" s="12"/>
      <c r="BG91" s="12"/>
      <c r="BH91" s="12"/>
      <c r="BI91" s="12"/>
      <c r="BJ91" s="12"/>
      <c r="BK91" s="12"/>
      <c r="BL91" s="12"/>
      <c r="BM91" s="12"/>
      <c r="BN91" s="12"/>
      <c r="BO91" s="12"/>
      <c r="BP91" s="12"/>
      <c r="BQ91" s="12"/>
      <c r="BR91" s="12"/>
      <c r="BS91" s="12"/>
      <c r="BT91" s="12"/>
      <c r="BU91" s="12"/>
      <c r="BV91" s="12"/>
      <c r="BW91" s="12"/>
      <c r="BX91" s="12"/>
      <c r="BY91" s="12"/>
      <c r="BZ91" s="12"/>
      <c r="CA91" s="12"/>
      <c r="CB91" s="12"/>
      <c r="CC91" s="12"/>
      <c r="CD91" s="12"/>
      <c r="CE91" s="12"/>
      <c r="CF91" s="12"/>
      <c r="CG91" s="12"/>
      <c r="CH91" s="12"/>
      <c r="CI91" s="12"/>
      <c r="CJ91" s="12"/>
      <c r="CK91" s="12"/>
      <c r="CL91" s="12"/>
      <c r="CM91" s="12"/>
      <c r="CN91" s="12"/>
      <c r="CO91" s="12"/>
      <c r="CP91" s="12"/>
      <c r="CQ91" s="12"/>
      <c r="CR91" s="12"/>
      <c r="CS91" s="12"/>
      <c r="CT91" s="12"/>
      <c r="CU91" s="12"/>
      <c r="CV91" s="12"/>
      <c r="CW91" s="12"/>
      <c r="CX91" s="12"/>
      <c r="CY91" s="12"/>
      <c r="CZ91" s="12"/>
      <c r="DA91" s="12"/>
      <c r="DB91" s="12"/>
      <c r="DC91" s="12"/>
      <c r="DD91" s="12"/>
      <c r="DE91" s="12"/>
      <c r="DF91" s="12"/>
      <c r="DG91" s="12"/>
      <c r="DH91" s="12"/>
      <c r="DI91" s="12"/>
      <c r="DJ91" s="12"/>
      <c r="DK91" s="12"/>
      <c r="DL91" s="12"/>
      <c r="DM91" s="12"/>
      <c r="DN91" s="12"/>
      <c r="DO91" s="12"/>
      <c r="DP91" s="12"/>
      <c r="DQ91" s="12"/>
      <c r="DR91" s="12"/>
      <c r="DS91" s="12"/>
      <c r="DT91" s="12"/>
      <c r="DU91" s="12"/>
      <c r="DV91" s="12"/>
      <c r="DW91" s="12"/>
      <c r="DX91" s="12"/>
      <c r="DY91" s="12"/>
      <c r="DZ91" s="12"/>
      <c r="EA91" s="12"/>
      <c r="EB91" s="12"/>
      <c r="EC91" s="12"/>
      <c r="ED91" s="12"/>
      <c r="EE91" s="12"/>
      <c r="EF91" s="12"/>
      <c r="EG91" s="12"/>
      <c r="EH91" s="12"/>
      <c r="EI91" s="12"/>
      <c r="EJ91" s="12"/>
      <c r="EK91" s="12"/>
      <c r="EL91" s="12"/>
      <c r="EM91" s="12"/>
      <c r="EN91" s="12"/>
      <c r="EO91" s="12"/>
      <c r="EP91" s="12"/>
      <c r="EQ91" s="12"/>
      <c r="ER91" s="12"/>
      <c r="ES91" s="12"/>
      <c r="ET91" s="15"/>
    </row>
    <row r="92" spans="1:150" s="13" customFormat="1" ht="90" thickBot="1">
      <c r="A92" s="119"/>
      <c r="B92" s="119"/>
      <c r="C92" s="84"/>
      <c r="D92" s="83"/>
      <c r="E92" s="93"/>
      <c r="F92" s="93"/>
      <c r="G92" s="65" t="str">
        <f>VLOOKUP(H92,Hoja1!A$1:G$445,2,0)</f>
        <v>MANTENIMIENTO DE PUENTE GRUAS, LIMPIEZA DE CANALES, MANTENIMIENTO DE INSTALACIONES LOCATIVAS, MANTENIMIENTO Y REPARACIÓN DE POZOS</v>
      </c>
      <c r="H92" s="46" t="s">
        <v>624</v>
      </c>
      <c r="I92" s="65" t="str">
        <f>VLOOKUP(H92,Hoja1!A$2:G$445,3,0)</f>
        <v>LESIONES, FRACTURAS, MUERTE</v>
      </c>
      <c r="J92" s="55"/>
      <c r="K92" s="65" t="str">
        <f>VLOOKUP(H92,Hoja1!A$2:G$445,4,0)</f>
        <v>Inspecciones planeadas e inspecciones no planeadas, procedimientos de programas de seguridad y salud en el trabajo</v>
      </c>
      <c r="L92" s="65" t="str">
        <f>VLOOKUP(H92,Hoja1!A$2:G$445,5,0)</f>
        <v>EPP</v>
      </c>
      <c r="M92" s="55">
        <v>2</v>
      </c>
      <c r="N92" s="56">
        <v>3</v>
      </c>
      <c r="O92" s="56">
        <v>60</v>
      </c>
      <c r="P92" s="48">
        <f t="shared" si="11"/>
        <v>6</v>
      </c>
      <c r="Q92" s="48">
        <f t="shared" si="12"/>
        <v>360</v>
      </c>
      <c r="R92" s="57" t="str">
        <f t="shared" si="13"/>
        <v>M-6</v>
      </c>
      <c r="S92" s="58" t="str">
        <f t="shared" si="14"/>
        <v>II</v>
      </c>
      <c r="T92" s="59" t="str">
        <f t="shared" si="15"/>
        <v>No Aceptable o Aceptable Con Control Especifico</v>
      </c>
      <c r="U92" s="86"/>
      <c r="V92" s="65" t="str">
        <f>VLOOKUP(H92,Hoja1!A$2:G$445,6,0)</f>
        <v>MUERTE</v>
      </c>
      <c r="W92" s="60"/>
      <c r="X92" s="60"/>
      <c r="Y92" s="60"/>
      <c r="Z92" s="61"/>
      <c r="AA92" s="53" t="str">
        <f>VLOOKUP(H92,Hoja1!A$2:G$445,7,0)</f>
        <v>CERTIFICACIÓN Y/O ENTRENAMIENTO EN TRABAJO SEGURO EN ALTURAS; DILGENCIAMIENTO DE PERMISO DE TRABAJO; USO Y MANEJO ADECUADO DE E.P.P.; ARME Y DESARME DE ANDAMIOS</v>
      </c>
      <c r="AB92" s="60" t="s">
        <v>1219</v>
      </c>
      <c r="AC92" s="89"/>
      <c r="AD92" s="14"/>
      <c r="AE92" s="12"/>
      <c r="AF92" s="12"/>
      <c r="AG92" s="12"/>
      <c r="AH92" s="12"/>
      <c r="AI92" s="12"/>
      <c r="AJ92" s="12"/>
      <c r="AK92" s="12"/>
      <c r="AL92" s="12"/>
      <c r="AM92" s="12"/>
      <c r="AN92" s="12"/>
      <c r="AO92" s="12"/>
      <c r="AP92" s="12"/>
      <c r="AQ92" s="12"/>
      <c r="AR92" s="12"/>
      <c r="AS92" s="12"/>
      <c r="AT92" s="12"/>
      <c r="AU92" s="12"/>
      <c r="AV92" s="12"/>
      <c r="AW92" s="12"/>
      <c r="AX92" s="12"/>
      <c r="AY92" s="12"/>
      <c r="AZ92" s="12"/>
      <c r="BA92" s="12"/>
      <c r="BB92" s="12"/>
      <c r="BC92" s="12"/>
      <c r="BD92" s="12"/>
      <c r="BE92" s="12"/>
      <c r="BF92" s="12"/>
      <c r="BG92" s="12"/>
      <c r="BH92" s="12"/>
      <c r="BI92" s="12"/>
      <c r="BJ92" s="12"/>
      <c r="BK92" s="12"/>
      <c r="BL92" s="12"/>
      <c r="BM92" s="12"/>
      <c r="BN92" s="12"/>
      <c r="BO92" s="12"/>
      <c r="BP92" s="12"/>
      <c r="BQ92" s="12"/>
      <c r="BR92" s="12"/>
      <c r="BS92" s="12"/>
      <c r="BT92" s="12"/>
      <c r="BU92" s="12"/>
      <c r="BV92" s="12"/>
      <c r="BW92" s="12"/>
      <c r="BX92" s="12"/>
      <c r="BY92" s="12"/>
      <c r="BZ92" s="12"/>
      <c r="CA92" s="12"/>
      <c r="CB92" s="12"/>
      <c r="CC92" s="12"/>
      <c r="CD92" s="12"/>
      <c r="CE92" s="12"/>
      <c r="CF92" s="12"/>
      <c r="CG92" s="12"/>
      <c r="CH92" s="12"/>
      <c r="CI92" s="12"/>
      <c r="CJ92" s="12"/>
      <c r="CK92" s="12"/>
      <c r="CL92" s="12"/>
      <c r="CM92" s="12"/>
      <c r="CN92" s="12"/>
      <c r="CO92" s="12"/>
      <c r="CP92" s="12"/>
      <c r="CQ92" s="12"/>
      <c r="CR92" s="12"/>
      <c r="CS92" s="12"/>
      <c r="CT92" s="12"/>
      <c r="CU92" s="12"/>
      <c r="CV92" s="12"/>
      <c r="CW92" s="12"/>
      <c r="CX92" s="12"/>
      <c r="CY92" s="12"/>
      <c r="CZ92" s="12"/>
      <c r="DA92" s="12"/>
      <c r="DB92" s="12"/>
      <c r="DC92" s="12"/>
      <c r="DD92" s="12"/>
      <c r="DE92" s="12"/>
      <c r="DF92" s="12"/>
      <c r="DG92" s="12"/>
      <c r="DH92" s="12"/>
      <c r="DI92" s="12"/>
      <c r="DJ92" s="12"/>
      <c r="DK92" s="12"/>
      <c r="DL92" s="12"/>
      <c r="DM92" s="12"/>
      <c r="DN92" s="12"/>
      <c r="DO92" s="12"/>
      <c r="DP92" s="12"/>
      <c r="DQ92" s="12"/>
      <c r="DR92" s="12"/>
      <c r="DS92" s="12"/>
      <c r="DT92" s="12"/>
      <c r="DU92" s="12"/>
      <c r="DV92" s="12"/>
      <c r="DW92" s="12"/>
      <c r="DX92" s="12"/>
      <c r="DY92" s="12"/>
      <c r="DZ92" s="12"/>
      <c r="EA92" s="12"/>
      <c r="EB92" s="12"/>
      <c r="EC92" s="12"/>
      <c r="ED92" s="12"/>
      <c r="EE92" s="12"/>
      <c r="EF92" s="12"/>
      <c r="EG92" s="12"/>
      <c r="EH92" s="12"/>
      <c r="EI92" s="12"/>
      <c r="EJ92" s="12"/>
      <c r="EK92" s="12"/>
      <c r="EL92" s="12"/>
      <c r="EM92" s="12"/>
      <c r="EN92" s="12"/>
      <c r="EO92" s="12"/>
      <c r="EP92" s="12"/>
      <c r="EQ92" s="12"/>
      <c r="ER92" s="12"/>
      <c r="ES92" s="12"/>
      <c r="ET92" s="15"/>
    </row>
    <row r="93" spans="1:150" s="13" customFormat="1" ht="51.75" thickBot="1">
      <c r="A93" s="119"/>
      <c r="B93" s="119"/>
      <c r="C93" s="84"/>
      <c r="D93" s="83"/>
      <c r="E93" s="93"/>
      <c r="F93" s="93"/>
      <c r="G93" s="65" t="str">
        <f>VLOOKUP(H93,Hoja1!A$1:G$445,2,0)</f>
        <v>SISMOS, INCENDIOS, INUNDACIONES, TERREMOTOS, VENDAVALES, DERRUMBE</v>
      </c>
      <c r="H93" s="46" t="s">
        <v>62</v>
      </c>
      <c r="I93" s="65" t="str">
        <f>VLOOKUP(H93,Hoja1!A$2:G$445,3,0)</f>
        <v>SISMOS, INCENDIOS, INUNDACIONES, TERREMOTOS, VENDAVALES</v>
      </c>
      <c r="J93" s="55"/>
      <c r="K93" s="65" t="str">
        <f>VLOOKUP(H93,Hoja1!A$2:G$445,4,0)</f>
        <v>Inspecciones planeadas e inspecciones no planeadas, procedimientos de programas de seguridad y salud en el trabajo</v>
      </c>
      <c r="L93" s="65" t="str">
        <f>VLOOKUP(H93,Hoja1!A$2:G$445,5,0)</f>
        <v>BRIGADAS DE EMERGENCIAS</v>
      </c>
      <c r="M93" s="55">
        <v>2</v>
      </c>
      <c r="N93" s="56">
        <v>1</v>
      </c>
      <c r="O93" s="56">
        <v>100</v>
      </c>
      <c r="P93" s="48">
        <f t="shared" si="11"/>
        <v>2</v>
      </c>
      <c r="Q93" s="48">
        <f t="shared" si="12"/>
        <v>200</v>
      </c>
      <c r="R93" s="57" t="str">
        <f t="shared" si="13"/>
        <v>B-2</v>
      </c>
      <c r="S93" s="58" t="str">
        <f t="shared" si="14"/>
        <v>II</v>
      </c>
      <c r="T93" s="59" t="str">
        <f t="shared" si="15"/>
        <v>No Aceptable o Aceptable Con Control Especifico</v>
      </c>
      <c r="U93" s="87"/>
      <c r="V93" s="65" t="str">
        <f>VLOOKUP(H93,Hoja1!A$2:G$445,6,0)</f>
        <v>MUERTE</v>
      </c>
      <c r="W93" s="60"/>
      <c r="X93" s="60"/>
      <c r="Y93" s="60"/>
      <c r="Z93" s="61" t="s">
        <v>1204</v>
      </c>
      <c r="AA93" s="53" t="str">
        <f>VLOOKUP(H93,Hoja1!A$2:G$445,7,0)</f>
        <v>ENTRENAMIENTO DE LA BRIGADA; DIVULGACIÓN DE PLAN DE EMERGENCIA</v>
      </c>
      <c r="AB93" s="60" t="s">
        <v>1211</v>
      </c>
      <c r="AC93" s="90"/>
      <c r="AD93" s="14"/>
      <c r="AE93" s="12"/>
      <c r="AF93" s="12"/>
      <c r="AG93" s="12"/>
      <c r="AH93" s="12"/>
      <c r="AI93" s="12"/>
      <c r="AJ93" s="12"/>
      <c r="AK93" s="12"/>
      <c r="AL93" s="12"/>
      <c r="AM93" s="12"/>
      <c r="AN93" s="12"/>
      <c r="AO93" s="12"/>
      <c r="AP93" s="12"/>
      <c r="AQ93" s="12"/>
      <c r="AR93" s="12"/>
      <c r="AS93" s="12"/>
      <c r="AT93" s="12"/>
      <c r="AU93" s="12"/>
      <c r="AV93" s="12"/>
      <c r="AW93" s="12"/>
      <c r="AX93" s="12"/>
      <c r="AY93" s="12"/>
      <c r="AZ93" s="12"/>
      <c r="BA93" s="12"/>
      <c r="BB93" s="12"/>
      <c r="BC93" s="12"/>
      <c r="BD93" s="12"/>
      <c r="BE93" s="12"/>
      <c r="BF93" s="12"/>
      <c r="BG93" s="12"/>
      <c r="BH93" s="12"/>
      <c r="BI93" s="12"/>
      <c r="BJ93" s="12"/>
      <c r="BK93" s="12"/>
      <c r="BL93" s="12"/>
      <c r="BM93" s="12"/>
      <c r="BN93" s="12"/>
      <c r="BO93" s="12"/>
      <c r="BP93" s="12"/>
      <c r="BQ93" s="12"/>
      <c r="BR93" s="12"/>
      <c r="BS93" s="12"/>
      <c r="BT93" s="12"/>
      <c r="BU93" s="12"/>
      <c r="BV93" s="12"/>
      <c r="BW93" s="12"/>
      <c r="BX93" s="12"/>
      <c r="BY93" s="12"/>
      <c r="BZ93" s="12"/>
      <c r="CA93" s="12"/>
      <c r="CB93" s="12"/>
      <c r="CC93" s="12"/>
      <c r="CD93" s="12"/>
      <c r="CE93" s="12"/>
      <c r="CF93" s="12"/>
      <c r="CG93" s="12"/>
      <c r="CH93" s="12"/>
      <c r="CI93" s="12"/>
      <c r="CJ93" s="12"/>
      <c r="CK93" s="12"/>
      <c r="CL93" s="12"/>
      <c r="CM93" s="12"/>
      <c r="CN93" s="12"/>
      <c r="CO93" s="12"/>
      <c r="CP93" s="12"/>
      <c r="CQ93" s="12"/>
      <c r="CR93" s="12"/>
      <c r="CS93" s="12"/>
      <c r="CT93" s="12"/>
      <c r="CU93" s="12"/>
      <c r="CV93" s="12"/>
      <c r="CW93" s="12"/>
      <c r="CX93" s="12"/>
      <c r="CY93" s="12"/>
      <c r="CZ93" s="12"/>
      <c r="DA93" s="12"/>
      <c r="DB93" s="12"/>
      <c r="DC93" s="12"/>
      <c r="DD93" s="12"/>
      <c r="DE93" s="12"/>
      <c r="DF93" s="12"/>
      <c r="DG93" s="12"/>
      <c r="DH93" s="12"/>
      <c r="DI93" s="12"/>
      <c r="DJ93" s="12"/>
      <c r="DK93" s="12"/>
      <c r="DL93" s="12"/>
      <c r="DM93" s="12"/>
      <c r="DN93" s="12"/>
      <c r="DO93" s="12"/>
      <c r="DP93" s="12"/>
      <c r="DQ93" s="12"/>
      <c r="DR93" s="12"/>
      <c r="DS93" s="12"/>
      <c r="DT93" s="12"/>
      <c r="DU93" s="12"/>
      <c r="DV93" s="12"/>
      <c r="DW93" s="12"/>
      <c r="DX93" s="12"/>
      <c r="DY93" s="12"/>
      <c r="DZ93" s="12"/>
      <c r="EA93" s="12"/>
      <c r="EB93" s="12"/>
      <c r="EC93" s="12"/>
      <c r="ED93" s="12"/>
      <c r="EE93" s="12"/>
      <c r="EF93" s="12"/>
      <c r="EG93" s="12"/>
      <c r="EH93" s="12"/>
      <c r="EI93" s="12"/>
      <c r="EJ93" s="12"/>
      <c r="EK93" s="12"/>
      <c r="EL93" s="12"/>
      <c r="EM93" s="12"/>
      <c r="EN93" s="12"/>
      <c r="EO93" s="12"/>
      <c r="EP93" s="12"/>
      <c r="EQ93" s="12"/>
      <c r="ER93" s="12"/>
      <c r="ES93" s="12"/>
      <c r="ET93" s="15"/>
    </row>
    <row r="94" spans="1:150" s="13" customFormat="1" ht="51.75" thickBot="1">
      <c r="A94" s="119"/>
      <c r="B94" s="119"/>
      <c r="C94" s="82" t="s">
        <v>1222</v>
      </c>
      <c r="D94" s="81" t="s">
        <v>1223</v>
      </c>
      <c r="E94" s="80" t="s">
        <v>1079</v>
      </c>
      <c r="F94" s="80" t="s">
        <v>1195</v>
      </c>
      <c r="G94" s="23" t="str">
        <f>VLOOKUP(H94,Hoja1!A$1:G$445,2,0)</f>
        <v>Bacteria</v>
      </c>
      <c r="H94" s="24" t="s">
        <v>108</v>
      </c>
      <c r="I94" s="23" t="str">
        <f>VLOOKUP(H94,Hoja1!A$2:G$445,3,0)</f>
        <v>Infecciones producidas por Bacterianas</v>
      </c>
      <c r="J94" s="18"/>
      <c r="K94" s="23" t="str">
        <f>VLOOKUP(H94,Hoja1!A$2:G$445,4,0)</f>
        <v>Inspecciones planeadas e inspecciones no planeadas, procedimientos de programas de seguridad y salud en el trabajo</v>
      </c>
      <c r="L94" s="23" t="str">
        <f>VLOOKUP(H94,Hoja1!A$2:G$445,5,0)</f>
        <v>Programa de vacunación, bota pantalon, overol, guantes, tapabocas, mascarillas con filtos</v>
      </c>
      <c r="M94" s="18">
        <v>2</v>
      </c>
      <c r="N94" s="19">
        <v>3</v>
      </c>
      <c r="O94" s="19">
        <v>10</v>
      </c>
      <c r="P94" s="26">
        <f t="shared" si="11"/>
        <v>6</v>
      </c>
      <c r="Q94" s="26">
        <f t="shared" si="12"/>
        <v>60</v>
      </c>
      <c r="R94" s="33" t="str">
        <f t="shared" si="13"/>
        <v>M-6</v>
      </c>
      <c r="S94" s="34" t="str">
        <f t="shared" si="14"/>
        <v>III</v>
      </c>
      <c r="T94" s="35" t="str">
        <f t="shared" si="15"/>
        <v>Mejorable</v>
      </c>
      <c r="U94" s="74">
        <v>3</v>
      </c>
      <c r="V94" s="23" t="str">
        <f>VLOOKUP(H94,Hoja1!A$2:G$445,6,0)</f>
        <v xml:space="preserve">Enfermedades Infectocontagiosas
</v>
      </c>
      <c r="W94" s="20"/>
      <c r="X94" s="20"/>
      <c r="Y94" s="20"/>
      <c r="Z94" s="17"/>
      <c r="AA94" s="22" t="str">
        <f>VLOOKUP(H94,Hoja1!A$2:G$445,7,0)</f>
        <v xml:space="preserve">Riesgo Biológico, Autocuidado y/o Uso y manejo adecuado de E.P.P.
</v>
      </c>
      <c r="AB94" s="74" t="s">
        <v>1216</v>
      </c>
      <c r="AC94" s="76" t="s">
        <v>1197</v>
      </c>
      <c r="AD94" s="14"/>
      <c r="AE94" s="12"/>
      <c r="AF94" s="12"/>
      <c r="AG94" s="12"/>
      <c r="AH94" s="12"/>
      <c r="AI94" s="12"/>
      <c r="AJ94" s="12"/>
      <c r="AK94" s="12"/>
      <c r="AL94" s="12"/>
      <c r="AM94" s="12"/>
      <c r="AN94" s="12"/>
      <c r="AO94" s="12"/>
      <c r="AP94" s="12"/>
      <c r="AQ94" s="12"/>
      <c r="AR94" s="12"/>
      <c r="AS94" s="12"/>
      <c r="AT94" s="12"/>
      <c r="AU94" s="12"/>
      <c r="AV94" s="12"/>
      <c r="AW94" s="12"/>
      <c r="AX94" s="12"/>
      <c r="AY94" s="12"/>
      <c r="AZ94" s="12"/>
      <c r="BA94" s="12"/>
      <c r="BB94" s="12"/>
      <c r="BC94" s="12"/>
      <c r="BD94" s="12"/>
      <c r="BE94" s="12"/>
      <c r="BF94" s="12"/>
      <c r="BG94" s="12"/>
      <c r="BH94" s="12"/>
      <c r="BI94" s="12"/>
      <c r="BJ94" s="12"/>
      <c r="BK94" s="12"/>
      <c r="BL94" s="12"/>
      <c r="BM94" s="12"/>
      <c r="BN94" s="12"/>
      <c r="BO94" s="12"/>
      <c r="BP94" s="12"/>
      <c r="BQ94" s="12"/>
      <c r="BR94" s="12"/>
      <c r="BS94" s="12"/>
      <c r="BT94" s="12"/>
      <c r="BU94" s="12"/>
      <c r="BV94" s="12"/>
      <c r="BW94" s="12"/>
      <c r="BX94" s="12"/>
      <c r="BY94" s="12"/>
      <c r="BZ94" s="12"/>
      <c r="CA94" s="12"/>
      <c r="CB94" s="12"/>
      <c r="CC94" s="12"/>
      <c r="CD94" s="12"/>
      <c r="CE94" s="12"/>
      <c r="CF94" s="12"/>
      <c r="CG94" s="12"/>
      <c r="CH94" s="12"/>
      <c r="CI94" s="12"/>
      <c r="CJ94" s="12"/>
      <c r="CK94" s="12"/>
      <c r="CL94" s="12"/>
      <c r="CM94" s="12"/>
      <c r="CN94" s="12"/>
      <c r="CO94" s="12"/>
      <c r="CP94" s="12"/>
      <c r="CQ94" s="12"/>
      <c r="CR94" s="12"/>
      <c r="CS94" s="12"/>
      <c r="CT94" s="12"/>
      <c r="CU94" s="12"/>
      <c r="CV94" s="12"/>
      <c r="CW94" s="12"/>
      <c r="CX94" s="12"/>
      <c r="CY94" s="12"/>
      <c r="CZ94" s="12"/>
      <c r="DA94" s="12"/>
      <c r="DB94" s="12"/>
      <c r="DC94" s="12"/>
      <c r="DD94" s="12"/>
      <c r="DE94" s="12"/>
      <c r="DF94" s="12"/>
      <c r="DG94" s="12"/>
      <c r="DH94" s="12"/>
      <c r="DI94" s="12"/>
      <c r="DJ94" s="12"/>
      <c r="DK94" s="12"/>
      <c r="DL94" s="12"/>
      <c r="DM94" s="12"/>
      <c r="DN94" s="12"/>
      <c r="DO94" s="12"/>
      <c r="DP94" s="12"/>
      <c r="DQ94" s="12"/>
      <c r="DR94" s="12"/>
      <c r="DS94" s="12"/>
      <c r="DT94" s="12"/>
      <c r="DU94" s="12"/>
      <c r="DV94" s="12"/>
      <c r="DW94" s="12"/>
      <c r="DX94" s="12"/>
      <c r="DY94" s="12"/>
      <c r="DZ94" s="12"/>
      <c r="EA94" s="12"/>
      <c r="EB94" s="12"/>
      <c r="EC94" s="12"/>
      <c r="ED94" s="12"/>
      <c r="EE94" s="12"/>
      <c r="EF94" s="12"/>
      <c r="EG94" s="12"/>
      <c r="EH94" s="12"/>
      <c r="EI94" s="12"/>
      <c r="EJ94" s="12"/>
      <c r="EK94" s="12"/>
      <c r="EL94" s="12"/>
      <c r="EM94" s="12"/>
      <c r="EN94" s="12"/>
      <c r="EO94" s="12"/>
      <c r="EP94" s="12"/>
      <c r="EQ94" s="12"/>
      <c r="ER94" s="12"/>
      <c r="ES94" s="12"/>
      <c r="ET94" s="15"/>
    </row>
    <row r="95" spans="1:150" s="13" customFormat="1" ht="51.75" thickBot="1">
      <c r="A95" s="119"/>
      <c r="B95" s="119"/>
      <c r="C95" s="82"/>
      <c r="D95" s="81"/>
      <c r="E95" s="80"/>
      <c r="F95" s="80"/>
      <c r="G95" s="23" t="str">
        <f>VLOOKUP(H95,Hoja1!A$1:G$445,2,0)</f>
        <v>Virus</v>
      </c>
      <c r="H95" s="24" t="s">
        <v>120</v>
      </c>
      <c r="I95" s="23" t="str">
        <f>VLOOKUP(H95,Hoja1!A$2:G$445,3,0)</f>
        <v>Infecciones Virales</v>
      </c>
      <c r="J95" s="18"/>
      <c r="K95" s="23" t="str">
        <f>VLOOKUP(H95,Hoja1!A$2:G$445,4,0)</f>
        <v>Inspecciones planeadas e inspecciones no planeadas, procedimientos de programas de seguridad y salud en el trabajo</v>
      </c>
      <c r="L95" s="23" t="str">
        <f>VLOOKUP(H95,Hoja1!A$2:G$445,5,0)</f>
        <v>Programa de vacunación, bota pantalon, overol, guantes, tapabocas, mascarillas con filtos</v>
      </c>
      <c r="M95" s="18">
        <v>2</v>
      </c>
      <c r="N95" s="19">
        <v>3</v>
      </c>
      <c r="O95" s="19">
        <v>10</v>
      </c>
      <c r="P95" s="26">
        <f t="shared" si="11"/>
        <v>6</v>
      </c>
      <c r="Q95" s="26">
        <f t="shared" si="12"/>
        <v>60</v>
      </c>
      <c r="R95" s="33" t="str">
        <f t="shared" si="13"/>
        <v>M-6</v>
      </c>
      <c r="S95" s="34" t="str">
        <f t="shared" si="14"/>
        <v>III</v>
      </c>
      <c r="T95" s="35" t="str">
        <f t="shared" si="15"/>
        <v>Mejorable</v>
      </c>
      <c r="U95" s="79"/>
      <c r="V95" s="23" t="str">
        <f>VLOOKUP(H95,Hoja1!A$2:G$445,6,0)</f>
        <v xml:space="preserve">Enfermedades Infectocontagiosas
</v>
      </c>
      <c r="W95" s="20"/>
      <c r="X95" s="20"/>
      <c r="Y95" s="20"/>
      <c r="Z95" s="17"/>
      <c r="AA95" s="22" t="str">
        <f>VLOOKUP(H95,Hoja1!A$2:G$445,7,0)</f>
        <v xml:space="preserve">Riesgo Biológico, Autocuidado y/o Uso y manejo adecuado de E.P.P.
</v>
      </c>
      <c r="AB95" s="75"/>
      <c r="AC95" s="77"/>
      <c r="AD95" s="14"/>
      <c r="AE95" s="12"/>
      <c r="AF95" s="12"/>
      <c r="AG95" s="12"/>
      <c r="AH95" s="12"/>
      <c r="AI95" s="12"/>
      <c r="AJ95" s="12"/>
      <c r="AK95" s="12"/>
      <c r="AL95" s="12"/>
      <c r="AM95" s="12"/>
      <c r="AN95" s="12"/>
      <c r="AO95" s="12"/>
      <c r="AP95" s="12"/>
      <c r="AQ95" s="12"/>
      <c r="AR95" s="12"/>
      <c r="AS95" s="12"/>
      <c r="AT95" s="12"/>
      <c r="AU95" s="12"/>
      <c r="AV95" s="12"/>
      <c r="AW95" s="12"/>
      <c r="AX95" s="12"/>
      <c r="AY95" s="12"/>
      <c r="AZ95" s="12"/>
      <c r="BA95" s="12"/>
      <c r="BB95" s="12"/>
      <c r="BC95" s="12"/>
      <c r="BD95" s="12"/>
      <c r="BE95" s="12"/>
      <c r="BF95" s="12"/>
      <c r="BG95" s="12"/>
      <c r="BH95" s="12"/>
      <c r="BI95" s="12"/>
      <c r="BJ95" s="12"/>
      <c r="BK95" s="12"/>
      <c r="BL95" s="12"/>
      <c r="BM95" s="12"/>
      <c r="BN95" s="12"/>
      <c r="BO95" s="12"/>
      <c r="BP95" s="12"/>
      <c r="BQ95" s="12"/>
      <c r="BR95" s="12"/>
      <c r="BS95" s="12"/>
      <c r="BT95" s="12"/>
      <c r="BU95" s="12"/>
      <c r="BV95" s="12"/>
      <c r="BW95" s="12"/>
      <c r="BX95" s="12"/>
      <c r="BY95" s="12"/>
      <c r="BZ95" s="12"/>
      <c r="CA95" s="12"/>
      <c r="CB95" s="12"/>
      <c r="CC95" s="12"/>
      <c r="CD95" s="12"/>
      <c r="CE95" s="12"/>
      <c r="CF95" s="12"/>
      <c r="CG95" s="12"/>
      <c r="CH95" s="12"/>
      <c r="CI95" s="12"/>
      <c r="CJ95" s="12"/>
      <c r="CK95" s="12"/>
      <c r="CL95" s="12"/>
      <c r="CM95" s="12"/>
      <c r="CN95" s="12"/>
      <c r="CO95" s="12"/>
      <c r="CP95" s="12"/>
      <c r="CQ95" s="12"/>
      <c r="CR95" s="12"/>
      <c r="CS95" s="12"/>
      <c r="CT95" s="12"/>
      <c r="CU95" s="12"/>
      <c r="CV95" s="12"/>
      <c r="CW95" s="12"/>
      <c r="CX95" s="12"/>
      <c r="CY95" s="12"/>
      <c r="CZ95" s="12"/>
      <c r="DA95" s="12"/>
      <c r="DB95" s="12"/>
      <c r="DC95" s="12"/>
      <c r="DD95" s="12"/>
      <c r="DE95" s="12"/>
      <c r="DF95" s="12"/>
      <c r="DG95" s="12"/>
      <c r="DH95" s="12"/>
      <c r="DI95" s="12"/>
      <c r="DJ95" s="12"/>
      <c r="DK95" s="12"/>
      <c r="DL95" s="12"/>
      <c r="DM95" s="12"/>
      <c r="DN95" s="12"/>
      <c r="DO95" s="12"/>
      <c r="DP95" s="12"/>
      <c r="DQ95" s="12"/>
      <c r="DR95" s="12"/>
      <c r="DS95" s="12"/>
      <c r="DT95" s="12"/>
      <c r="DU95" s="12"/>
      <c r="DV95" s="12"/>
      <c r="DW95" s="12"/>
      <c r="DX95" s="12"/>
      <c r="DY95" s="12"/>
      <c r="DZ95" s="12"/>
      <c r="EA95" s="12"/>
      <c r="EB95" s="12"/>
      <c r="EC95" s="12"/>
      <c r="ED95" s="12"/>
      <c r="EE95" s="12"/>
      <c r="EF95" s="12"/>
      <c r="EG95" s="12"/>
      <c r="EH95" s="12"/>
      <c r="EI95" s="12"/>
      <c r="EJ95" s="12"/>
      <c r="EK95" s="12"/>
      <c r="EL95" s="12"/>
      <c r="EM95" s="12"/>
      <c r="EN95" s="12"/>
      <c r="EO95" s="12"/>
      <c r="EP95" s="12"/>
      <c r="EQ95" s="12"/>
      <c r="ER95" s="12"/>
      <c r="ES95" s="12"/>
      <c r="ET95" s="15"/>
    </row>
    <row r="96" spans="1:150" s="13" customFormat="1" ht="51.75" thickBot="1">
      <c r="A96" s="119"/>
      <c r="B96" s="119"/>
      <c r="C96" s="82"/>
      <c r="D96" s="81"/>
      <c r="E96" s="80"/>
      <c r="F96" s="80"/>
      <c r="G96" s="23" t="str">
        <f>VLOOKUP(H96,Hoja1!A$1:G$445,2,0)</f>
        <v>INFRAROJA, ULTRAVIOLETA, VISIBLE, RADIOFRECUENCIA, MICROONDAS, LASER</v>
      </c>
      <c r="H96" s="24" t="s">
        <v>67</v>
      </c>
      <c r="I96" s="23" t="str">
        <f>VLOOKUP(H96,Hoja1!A$2:G$445,3,0)</f>
        <v>CÁNCER, LESIONES DÉRMICAS Y OCULARES</v>
      </c>
      <c r="J96" s="18"/>
      <c r="K96" s="23" t="str">
        <f>VLOOKUP(H96,Hoja1!A$2:G$445,4,0)</f>
        <v>Inspecciones planeadas e inspecciones no planeadas, procedimientos de programas de seguridad y salud en el trabajo</v>
      </c>
      <c r="L96" s="23" t="str">
        <f>VLOOKUP(H96,Hoja1!A$2:G$445,5,0)</f>
        <v>PROGRAMA BLOQUEADOR SOLAR</v>
      </c>
      <c r="M96" s="18">
        <v>2</v>
      </c>
      <c r="N96" s="19">
        <v>3</v>
      </c>
      <c r="O96" s="19">
        <v>10</v>
      </c>
      <c r="P96" s="26">
        <f t="shared" si="11"/>
        <v>6</v>
      </c>
      <c r="Q96" s="26">
        <f t="shared" si="12"/>
        <v>60</v>
      </c>
      <c r="R96" s="33" t="str">
        <f t="shared" si="13"/>
        <v>M-6</v>
      </c>
      <c r="S96" s="34" t="str">
        <f t="shared" si="14"/>
        <v>III</v>
      </c>
      <c r="T96" s="35" t="str">
        <f t="shared" si="15"/>
        <v>Mejorable</v>
      </c>
      <c r="U96" s="79"/>
      <c r="V96" s="23" t="str">
        <f>VLOOKUP(H96,Hoja1!A$2:G$445,6,0)</f>
        <v>CÁNCER</v>
      </c>
      <c r="W96" s="20"/>
      <c r="X96" s="20"/>
      <c r="Y96" s="20"/>
      <c r="Z96" s="17"/>
      <c r="AA96" s="22" t="str">
        <f>VLOOKUP(H96,Hoja1!A$2:G$445,7,0)</f>
        <v>N/A</v>
      </c>
      <c r="AB96" s="20" t="s">
        <v>1198</v>
      </c>
      <c r="AC96" s="77"/>
      <c r="AD96" s="14"/>
      <c r="AE96" s="12"/>
      <c r="AF96" s="12"/>
      <c r="AG96" s="12"/>
      <c r="AH96" s="12"/>
      <c r="AI96" s="12"/>
      <c r="AJ96" s="12"/>
      <c r="AK96" s="12"/>
      <c r="AL96" s="12"/>
      <c r="AM96" s="12"/>
      <c r="AN96" s="12"/>
      <c r="AO96" s="12"/>
      <c r="AP96" s="12"/>
      <c r="AQ96" s="12"/>
      <c r="AR96" s="12"/>
      <c r="AS96" s="12"/>
      <c r="AT96" s="12"/>
      <c r="AU96" s="12"/>
      <c r="AV96" s="12"/>
      <c r="AW96" s="12"/>
      <c r="AX96" s="12"/>
      <c r="AY96" s="12"/>
      <c r="AZ96" s="12"/>
      <c r="BA96" s="12"/>
      <c r="BB96" s="12"/>
      <c r="BC96" s="12"/>
      <c r="BD96" s="12"/>
      <c r="BE96" s="12"/>
      <c r="BF96" s="12"/>
      <c r="BG96" s="12"/>
      <c r="BH96" s="12"/>
      <c r="BI96" s="12"/>
      <c r="BJ96" s="12"/>
      <c r="BK96" s="12"/>
      <c r="BL96" s="12"/>
      <c r="BM96" s="12"/>
      <c r="BN96" s="12"/>
      <c r="BO96" s="12"/>
      <c r="BP96" s="12"/>
      <c r="BQ96" s="12"/>
      <c r="BR96" s="12"/>
      <c r="BS96" s="12"/>
      <c r="BT96" s="12"/>
      <c r="BU96" s="12"/>
      <c r="BV96" s="12"/>
      <c r="BW96" s="12"/>
      <c r="BX96" s="12"/>
      <c r="BY96" s="12"/>
      <c r="BZ96" s="12"/>
      <c r="CA96" s="12"/>
      <c r="CB96" s="12"/>
      <c r="CC96" s="12"/>
      <c r="CD96" s="12"/>
      <c r="CE96" s="12"/>
      <c r="CF96" s="12"/>
      <c r="CG96" s="12"/>
      <c r="CH96" s="12"/>
      <c r="CI96" s="12"/>
      <c r="CJ96" s="12"/>
      <c r="CK96" s="12"/>
      <c r="CL96" s="12"/>
      <c r="CM96" s="12"/>
      <c r="CN96" s="12"/>
      <c r="CO96" s="12"/>
      <c r="CP96" s="12"/>
      <c r="CQ96" s="12"/>
      <c r="CR96" s="12"/>
      <c r="CS96" s="12"/>
      <c r="CT96" s="12"/>
      <c r="CU96" s="12"/>
      <c r="CV96" s="12"/>
      <c r="CW96" s="12"/>
      <c r="CX96" s="12"/>
      <c r="CY96" s="12"/>
      <c r="CZ96" s="12"/>
      <c r="DA96" s="12"/>
      <c r="DB96" s="12"/>
      <c r="DC96" s="12"/>
      <c r="DD96" s="12"/>
      <c r="DE96" s="12"/>
      <c r="DF96" s="12"/>
      <c r="DG96" s="12"/>
      <c r="DH96" s="12"/>
      <c r="DI96" s="12"/>
      <c r="DJ96" s="12"/>
      <c r="DK96" s="12"/>
      <c r="DL96" s="12"/>
      <c r="DM96" s="12"/>
      <c r="DN96" s="12"/>
      <c r="DO96" s="12"/>
      <c r="DP96" s="12"/>
      <c r="DQ96" s="12"/>
      <c r="DR96" s="12"/>
      <c r="DS96" s="12"/>
      <c r="DT96" s="12"/>
      <c r="DU96" s="12"/>
      <c r="DV96" s="12"/>
      <c r="DW96" s="12"/>
      <c r="DX96" s="12"/>
      <c r="DY96" s="12"/>
      <c r="DZ96" s="12"/>
      <c r="EA96" s="12"/>
      <c r="EB96" s="12"/>
      <c r="EC96" s="12"/>
      <c r="ED96" s="12"/>
      <c r="EE96" s="12"/>
      <c r="EF96" s="12"/>
      <c r="EG96" s="12"/>
      <c r="EH96" s="12"/>
      <c r="EI96" s="12"/>
      <c r="EJ96" s="12"/>
      <c r="EK96" s="12"/>
      <c r="EL96" s="12"/>
      <c r="EM96" s="12"/>
      <c r="EN96" s="12"/>
      <c r="EO96" s="12"/>
      <c r="EP96" s="12"/>
      <c r="EQ96" s="12"/>
      <c r="ER96" s="12"/>
      <c r="ES96" s="12"/>
      <c r="ET96" s="15"/>
    </row>
    <row r="97" spans="1:150" s="13" customFormat="1" ht="51.75" thickBot="1">
      <c r="A97" s="119"/>
      <c r="B97" s="119"/>
      <c r="C97" s="82"/>
      <c r="D97" s="81"/>
      <c r="E97" s="80"/>
      <c r="F97" s="80"/>
      <c r="G97" s="23" t="str">
        <f>VLOOKUP(H97,Hoja1!A$1:G$445,2,0)</f>
        <v>GASES Y VAPORES</v>
      </c>
      <c r="H97" s="24" t="s">
        <v>250</v>
      </c>
      <c r="I97" s="23" t="str">
        <f>VLOOKUP(H97,Hoja1!A$2:G$445,3,0)</f>
        <v xml:space="preserve"> LESIONES EN LA PIEL, IRRITACIÓN EN VÍAS  RESPIRATORIAS, MUERTE</v>
      </c>
      <c r="J97" s="18"/>
      <c r="K97" s="23" t="str">
        <f>VLOOKUP(H97,Hoja1!A$2:G$445,4,0)</f>
        <v>Inspecciones planeadas e inspecciones no planeadas, procedimientos de programas de seguridad y salud en el trabajo</v>
      </c>
      <c r="L97" s="23" t="str">
        <f>VLOOKUP(H97,Hoja1!A$2:G$445,5,0)</f>
        <v>EPP TAPABOCAS, CARETAS CON FILTROS</v>
      </c>
      <c r="M97" s="18">
        <v>2</v>
      </c>
      <c r="N97" s="19">
        <v>3</v>
      </c>
      <c r="O97" s="19">
        <v>10</v>
      </c>
      <c r="P97" s="26">
        <f t="shared" si="11"/>
        <v>6</v>
      </c>
      <c r="Q97" s="26">
        <f t="shared" si="12"/>
        <v>60</v>
      </c>
      <c r="R97" s="33" t="str">
        <f t="shared" si="13"/>
        <v>M-6</v>
      </c>
      <c r="S97" s="34" t="str">
        <f t="shared" si="14"/>
        <v>III</v>
      </c>
      <c r="T97" s="35" t="str">
        <f t="shared" si="15"/>
        <v>Mejorable</v>
      </c>
      <c r="U97" s="79"/>
      <c r="V97" s="23" t="str">
        <f>VLOOKUP(H97,Hoja1!A$2:G$445,6,0)</f>
        <v xml:space="preserve"> MUERTE</v>
      </c>
      <c r="W97" s="20"/>
      <c r="X97" s="20"/>
      <c r="Y97" s="20"/>
      <c r="Z97" s="17"/>
      <c r="AA97" s="22" t="str">
        <f>VLOOKUP(H97,Hoja1!A$2:G$445,7,0)</f>
        <v>USO Y MANEJO ADECUADO DE E.P.P.</v>
      </c>
      <c r="AB97" s="20" t="s">
        <v>1217</v>
      </c>
      <c r="AC97" s="77"/>
      <c r="AD97" s="14"/>
      <c r="AE97" s="12"/>
      <c r="AF97" s="12"/>
      <c r="AG97" s="12"/>
      <c r="AH97" s="12"/>
      <c r="AI97" s="12"/>
      <c r="AJ97" s="12"/>
      <c r="AK97" s="12"/>
      <c r="AL97" s="12"/>
      <c r="AM97" s="12"/>
      <c r="AN97" s="12"/>
      <c r="AO97" s="12"/>
      <c r="AP97" s="12"/>
      <c r="AQ97" s="12"/>
      <c r="AR97" s="12"/>
      <c r="AS97" s="12"/>
      <c r="AT97" s="12"/>
      <c r="AU97" s="12"/>
      <c r="AV97" s="12"/>
      <c r="AW97" s="12"/>
      <c r="AX97" s="12"/>
      <c r="AY97" s="12"/>
      <c r="AZ97" s="12"/>
      <c r="BA97" s="12"/>
      <c r="BB97" s="12"/>
      <c r="BC97" s="12"/>
      <c r="BD97" s="12"/>
      <c r="BE97" s="12"/>
      <c r="BF97" s="12"/>
      <c r="BG97" s="12"/>
      <c r="BH97" s="12"/>
      <c r="BI97" s="12"/>
      <c r="BJ97" s="12"/>
      <c r="BK97" s="12"/>
      <c r="BL97" s="12"/>
      <c r="BM97" s="12"/>
      <c r="BN97" s="12"/>
      <c r="BO97" s="12"/>
      <c r="BP97" s="12"/>
      <c r="BQ97" s="12"/>
      <c r="BR97" s="12"/>
      <c r="BS97" s="12"/>
      <c r="BT97" s="12"/>
      <c r="BU97" s="12"/>
      <c r="BV97" s="12"/>
      <c r="BW97" s="12"/>
      <c r="BX97" s="12"/>
      <c r="BY97" s="12"/>
      <c r="BZ97" s="12"/>
      <c r="CA97" s="12"/>
      <c r="CB97" s="12"/>
      <c r="CC97" s="12"/>
      <c r="CD97" s="12"/>
      <c r="CE97" s="12"/>
      <c r="CF97" s="12"/>
      <c r="CG97" s="12"/>
      <c r="CH97" s="12"/>
      <c r="CI97" s="12"/>
      <c r="CJ97" s="12"/>
      <c r="CK97" s="12"/>
      <c r="CL97" s="12"/>
      <c r="CM97" s="12"/>
      <c r="CN97" s="12"/>
      <c r="CO97" s="12"/>
      <c r="CP97" s="12"/>
      <c r="CQ97" s="12"/>
      <c r="CR97" s="12"/>
      <c r="CS97" s="12"/>
      <c r="CT97" s="12"/>
      <c r="CU97" s="12"/>
      <c r="CV97" s="12"/>
      <c r="CW97" s="12"/>
      <c r="CX97" s="12"/>
      <c r="CY97" s="12"/>
      <c r="CZ97" s="12"/>
      <c r="DA97" s="12"/>
      <c r="DB97" s="12"/>
      <c r="DC97" s="12"/>
      <c r="DD97" s="12"/>
      <c r="DE97" s="12"/>
      <c r="DF97" s="12"/>
      <c r="DG97" s="12"/>
      <c r="DH97" s="12"/>
      <c r="DI97" s="12"/>
      <c r="DJ97" s="12"/>
      <c r="DK97" s="12"/>
      <c r="DL97" s="12"/>
      <c r="DM97" s="12"/>
      <c r="DN97" s="12"/>
      <c r="DO97" s="12"/>
      <c r="DP97" s="12"/>
      <c r="DQ97" s="12"/>
      <c r="DR97" s="12"/>
      <c r="DS97" s="12"/>
      <c r="DT97" s="12"/>
      <c r="DU97" s="12"/>
      <c r="DV97" s="12"/>
      <c r="DW97" s="12"/>
      <c r="DX97" s="12"/>
      <c r="DY97" s="12"/>
      <c r="DZ97" s="12"/>
      <c r="EA97" s="12"/>
      <c r="EB97" s="12"/>
      <c r="EC97" s="12"/>
      <c r="ED97" s="12"/>
      <c r="EE97" s="12"/>
      <c r="EF97" s="12"/>
      <c r="EG97" s="12"/>
      <c r="EH97" s="12"/>
      <c r="EI97" s="12"/>
      <c r="EJ97" s="12"/>
      <c r="EK97" s="12"/>
      <c r="EL97" s="12"/>
      <c r="EM97" s="12"/>
      <c r="EN97" s="12"/>
      <c r="EO97" s="12"/>
      <c r="EP97" s="12"/>
      <c r="EQ97" s="12"/>
      <c r="ER97" s="12"/>
      <c r="ES97" s="12"/>
      <c r="ET97" s="15"/>
    </row>
    <row r="98" spans="1:150" s="13" customFormat="1" ht="26.25" thickBot="1">
      <c r="A98" s="119"/>
      <c r="B98" s="119"/>
      <c r="C98" s="82"/>
      <c r="D98" s="81"/>
      <c r="E98" s="80"/>
      <c r="F98" s="80"/>
      <c r="G98" s="23" t="str">
        <f>VLOOKUP(H98,Hoja1!A$1:G$445,2,0)</f>
        <v>CONCENTRACIÓN EN ACTIVIDADES DE ALTO DESEMPEÑO MENTAL</v>
      </c>
      <c r="H98" s="24" t="s">
        <v>72</v>
      </c>
      <c r="I98" s="23" t="str">
        <f>VLOOKUP(H98,Hoja1!A$2:G$445,3,0)</f>
        <v>ESTRÉS, CEFALEA, IRRITABILIDAD</v>
      </c>
      <c r="J98" s="18"/>
      <c r="K98" s="23" t="str">
        <f>VLOOKUP(H98,Hoja1!A$2:G$445,4,0)</f>
        <v>N/A</v>
      </c>
      <c r="L98" s="23" t="str">
        <f>VLOOKUP(H98,Hoja1!A$2:G$445,5,0)</f>
        <v>PVE PSICOSOCIAL</v>
      </c>
      <c r="M98" s="18">
        <v>2</v>
      </c>
      <c r="N98" s="19">
        <v>3</v>
      </c>
      <c r="O98" s="19">
        <v>10</v>
      </c>
      <c r="P98" s="26">
        <f t="shared" si="11"/>
        <v>6</v>
      </c>
      <c r="Q98" s="26">
        <f t="shared" si="12"/>
        <v>60</v>
      </c>
      <c r="R98" s="33" t="str">
        <f t="shared" si="13"/>
        <v>M-6</v>
      </c>
      <c r="S98" s="34" t="str">
        <f t="shared" si="14"/>
        <v>III</v>
      </c>
      <c r="T98" s="35" t="str">
        <f t="shared" si="15"/>
        <v>Mejorable</v>
      </c>
      <c r="U98" s="79"/>
      <c r="V98" s="23" t="str">
        <f>VLOOKUP(H98,Hoja1!A$2:G$445,6,0)</f>
        <v>ESTRÉS</v>
      </c>
      <c r="W98" s="20"/>
      <c r="X98" s="20"/>
      <c r="Y98" s="20"/>
      <c r="Z98" s="17"/>
      <c r="AA98" s="22" t="str">
        <f>VLOOKUP(H98,Hoja1!A$2:G$445,7,0)</f>
        <v>N/A</v>
      </c>
      <c r="AB98" s="74" t="s">
        <v>1199</v>
      </c>
      <c r="AC98" s="77"/>
      <c r="AD98" s="14"/>
      <c r="AE98" s="12"/>
      <c r="AF98" s="12"/>
      <c r="AG98" s="12"/>
      <c r="AH98" s="12"/>
      <c r="AI98" s="12"/>
      <c r="AJ98" s="12"/>
      <c r="AK98" s="12"/>
      <c r="AL98" s="12"/>
      <c r="AM98" s="12"/>
      <c r="AN98" s="12"/>
      <c r="AO98" s="12"/>
      <c r="AP98" s="12"/>
      <c r="AQ98" s="12"/>
      <c r="AR98" s="12"/>
      <c r="AS98" s="12"/>
      <c r="AT98" s="12"/>
      <c r="AU98" s="12"/>
      <c r="AV98" s="12"/>
      <c r="AW98" s="12"/>
      <c r="AX98" s="12"/>
      <c r="AY98" s="12"/>
      <c r="AZ98" s="12"/>
      <c r="BA98" s="12"/>
      <c r="BB98" s="12"/>
      <c r="BC98" s="12"/>
      <c r="BD98" s="12"/>
      <c r="BE98" s="12"/>
      <c r="BF98" s="12"/>
      <c r="BG98" s="12"/>
      <c r="BH98" s="12"/>
      <c r="BI98" s="12"/>
      <c r="BJ98" s="12"/>
      <c r="BK98" s="12"/>
      <c r="BL98" s="12"/>
      <c r="BM98" s="12"/>
      <c r="BN98" s="12"/>
      <c r="BO98" s="12"/>
      <c r="BP98" s="12"/>
      <c r="BQ98" s="12"/>
      <c r="BR98" s="12"/>
      <c r="BS98" s="12"/>
      <c r="BT98" s="12"/>
      <c r="BU98" s="12"/>
      <c r="BV98" s="12"/>
      <c r="BW98" s="12"/>
      <c r="BX98" s="12"/>
      <c r="BY98" s="12"/>
      <c r="BZ98" s="12"/>
      <c r="CA98" s="12"/>
      <c r="CB98" s="12"/>
      <c r="CC98" s="12"/>
      <c r="CD98" s="12"/>
      <c r="CE98" s="12"/>
      <c r="CF98" s="12"/>
      <c r="CG98" s="12"/>
      <c r="CH98" s="12"/>
      <c r="CI98" s="12"/>
      <c r="CJ98" s="12"/>
      <c r="CK98" s="12"/>
      <c r="CL98" s="12"/>
      <c r="CM98" s="12"/>
      <c r="CN98" s="12"/>
      <c r="CO98" s="12"/>
      <c r="CP98" s="12"/>
      <c r="CQ98" s="12"/>
      <c r="CR98" s="12"/>
      <c r="CS98" s="12"/>
      <c r="CT98" s="12"/>
      <c r="CU98" s="12"/>
      <c r="CV98" s="12"/>
      <c r="CW98" s="12"/>
      <c r="CX98" s="12"/>
      <c r="CY98" s="12"/>
      <c r="CZ98" s="12"/>
      <c r="DA98" s="12"/>
      <c r="DB98" s="12"/>
      <c r="DC98" s="12"/>
      <c r="DD98" s="12"/>
      <c r="DE98" s="12"/>
      <c r="DF98" s="12"/>
      <c r="DG98" s="12"/>
      <c r="DH98" s="12"/>
      <c r="DI98" s="12"/>
      <c r="DJ98" s="12"/>
      <c r="DK98" s="12"/>
      <c r="DL98" s="12"/>
      <c r="DM98" s="12"/>
      <c r="DN98" s="12"/>
      <c r="DO98" s="12"/>
      <c r="DP98" s="12"/>
      <c r="DQ98" s="12"/>
      <c r="DR98" s="12"/>
      <c r="DS98" s="12"/>
      <c r="DT98" s="12"/>
      <c r="DU98" s="12"/>
      <c r="DV98" s="12"/>
      <c r="DW98" s="12"/>
      <c r="DX98" s="12"/>
      <c r="DY98" s="12"/>
      <c r="DZ98" s="12"/>
      <c r="EA98" s="12"/>
      <c r="EB98" s="12"/>
      <c r="EC98" s="12"/>
      <c r="ED98" s="12"/>
      <c r="EE98" s="12"/>
      <c r="EF98" s="12"/>
      <c r="EG98" s="12"/>
      <c r="EH98" s="12"/>
      <c r="EI98" s="12"/>
      <c r="EJ98" s="12"/>
      <c r="EK98" s="12"/>
      <c r="EL98" s="12"/>
      <c r="EM98" s="12"/>
      <c r="EN98" s="12"/>
      <c r="EO98" s="12"/>
      <c r="EP98" s="12"/>
      <c r="EQ98" s="12"/>
      <c r="ER98" s="12"/>
      <c r="ES98" s="12"/>
      <c r="ET98" s="15"/>
    </row>
    <row r="99" spans="1:150" s="13" customFormat="1" ht="15.75" thickBot="1">
      <c r="A99" s="119"/>
      <c r="B99" s="119"/>
      <c r="C99" s="82"/>
      <c r="D99" s="81"/>
      <c r="E99" s="80"/>
      <c r="F99" s="80"/>
      <c r="G99" s="23" t="str">
        <f>VLOOKUP(H99,Hoja1!A$1:G$445,2,0)</f>
        <v>NATURALEZA DE LA TAREA</v>
      </c>
      <c r="H99" s="24" t="s">
        <v>76</v>
      </c>
      <c r="I99" s="23" t="str">
        <f>VLOOKUP(H99,Hoja1!A$2:G$445,3,0)</f>
        <v>ESTRÉS,  TRANSTORNOS DEL SUEÑO</v>
      </c>
      <c r="J99" s="18"/>
      <c r="K99" s="23" t="str">
        <f>VLOOKUP(H99,Hoja1!A$2:G$445,4,0)</f>
        <v>N/A</v>
      </c>
      <c r="L99" s="23" t="str">
        <f>VLOOKUP(H99,Hoja1!A$2:G$445,5,0)</f>
        <v>PVE PSICOSOCIAL</v>
      </c>
      <c r="M99" s="18">
        <v>2</v>
      </c>
      <c r="N99" s="19">
        <v>3</v>
      </c>
      <c r="O99" s="19">
        <v>10</v>
      </c>
      <c r="P99" s="26">
        <f t="shared" si="11"/>
        <v>6</v>
      </c>
      <c r="Q99" s="26">
        <f t="shared" si="12"/>
        <v>60</v>
      </c>
      <c r="R99" s="33" t="str">
        <f t="shared" si="13"/>
        <v>M-6</v>
      </c>
      <c r="S99" s="34" t="str">
        <f t="shared" si="14"/>
        <v>III</v>
      </c>
      <c r="T99" s="35" t="str">
        <f t="shared" si="15"/>
        <v>Mejorable</v>
      </c>
      <c r="U99" s="79"/>
      <c r="V99" s="23" t="str">
        <f>VLOOKUP(H99,Hoja1!A$2:G$445,6,0)</f>
        <v>ESTRÉS</v>
      </c>
      <c r="W99" s="20"/>
      <c r="X99" s="20"/>
      <c r="Y99" s="20"/>
      <c r="Z99" s="17"/>
      <c r="AA99" s="22" t="str">
        <f>VLOOKUP(H99,Hoja1!A$2:G$445,7,0)</f>
        <v>N/A</v>
      </c>
      <c r="AB99" s="79"/>
      <c r="AC99" s="77"/>
      <c r="AD99" s="14"/>
      <c r="AE99" s="12"/>
      <c r="AF99" s="12"/>
      <c r="AG99" s="12"/>
      <c r="AH99" s="12"/>
      <c r="AI99" s="12"/>
      <c r="AJ99" s="12"/>
      <c r="AK99" s="12"/>
      <c r="AL99" s="12"/>
      <c r="AM99" s="12"/>
      <c r="AN99" s="12"/>
      <c r="AO99" s="12"/>
      <c r="AP99" s="12"/>
      <c r="AQ99" s="12"/>
      <c r="AR99" s="12"/>
      <c r="AS99" s="12"/>
      <c r="AT99" s="12"/>
      <c r="AU99" s="12"/>
      <c r="AV99" s="12"/>
      <c r="AW99" s="12"/>
      <c r="AX99" s="12"/>
      <c r="AY99" s="12"/>
      <c r="AZ99" s="12"/>
      <c r="BA99" s="12"/>
      <c r="BB99" s="12"/>
      <c r="BC99" s="12"/>
      <c r="BD99" s="12"/>
      <c r="BE99" s="12"/>
      <c r="BF99" s="12"/>
      <c r="BG99" s="12"/>
      <c r="BH99" s="12"/>
      <c r="BI99" s="12"/>
      <c r="BJ99" s="12"/>
      <c r="BK99" s="12"/>
      <c r="BL99" s="12"/>
      <c r="BM99" s="12"/>
      <c r="BN99" s="12"/>
      <c r="BO99" s="12"/>
      <c r="BP99" s="12"/>
      <c r="BQ99" s="12"/>
      <c r="BR99" s="12"/>
      <c r="BS99" s="12"/>
      <c r="BT99" s="12"/>
      <c r="BU99" s="12"/>
      <c r="BV99" s="12"/>
      <c r="BW99" s="12"/>
      <c r="BX99" s="12"/>
      <c r="BY99" s="12"/>
      <c r="BZ99" s="12"/>
      <c r="CA99" s="12"/>
      <c r="CB99" s="12"/>
      <c r="CC99" s="12"/>
      <c r="CD99" s="12"/>
      <c r="CE99" s="12"/>
      <c r="CF99" s="12"/>
      <c r="CG99" s="12"/>
      <c r="CH99" s="12"/>
      <c r="CI99" s="12"/>
      <c r="CJ99" s="12"/>
      <c r="CK99" s="12"/>
      <c r="CL99" s="12"/>
      <c r="CM99" s="12"/>
      <c r="CN99" s="12"/>
      <c r="CO99" s="12"/>
      <c r="CP99" s="12"/>
      <c r="CQ99" s="12"/>
      <c r="CR99" s="12"/>
      <c r="CS99" s="12"/>
      <c r="CT99" s="12"/>
      <c r="CU99" s="12"/>
      <c r="CV99" s="12"/>
      <c r="CW99" s="12"/>
      <c r="CX99" s="12"/>
      <c r="CY99" s="12"/>
      <c r="CZ99" s="12"/>
      <c r="DA99" s="12"/>
      <c r="DB99" s="12"/>
      <c r="DC99" s="12"/>
      <c r="DD99" s="12"/>
      <c r="DE99" s="12"/>
      <c r="DF99" s="12"/>
      <c r="DG99" s="12"/>
      <c r="DH99" s="12"/>
      <c r="DI99" s="12"/>
      <c r="DJ99" s="12"/>
      <c r="DK99" s="12"/>
      <c r="DL99" s="12"/>
      <c r="DM99" s="12"/>
      <c r="DN99" s="12"/>
      <c r="DO99" s="12"/>
      <c r="DP99" s="12"/>
      <c r="DQ99" s="12"/>
      <c r="DR99" s="12"/>
      <c r="DS99" s="12"/>
      <c r="DT99" s="12"/>
      <c r="DU99" s="12"/>
      <c r="DV99" s="12"/>
      <c r="DW99" s="12"/>
      <c r="DX99" s="12"/>
      <c r="DY99" s="12"/>
      <c r="DZ99" s="12"/>
      <c r="EA99" s="12"/>
      <c r="EB99" s="12"/>
      <c r="EC99" s="12"/>
      <c r="ED99" s="12"/>
      <c r="EE99" s="12"/>
      <c r="EF99" s="12"/>
      <c r="EG99" s="12"/>
      <c r="EH99" s="12"/>
      <c r="EI99" s="12"/>
      <c r="EJ99" s="12"/>
      <c r="EK99" s="12"/>
      <c r="EL99" s="12"/>
      <c r="EM99" s="12"/>
      <c r="EN99" s="12"/>
      <c r="EO99" s="12"/>
      <c r="EP99" s="12"/>
      <c r="EQ99" s="12"/>
      <c r="ER99" s="12"/>
      <c r="ES99" s="12"/>
      <c r="ET99" s="15"/>
    </row>
    <row r="100" spans="1:150" s="13" customFormat="1" ht="26.25" thickBot="1">
      <c r="A100" s="119"/>
      <c r="B100" s="119"/>
      <c r="C100" s="82"/>
      <c r="D100" s="81"/>
      <c r="E100" s="80"/>
      <c r="F100" s="80"/>
      <c r="G100" s="23" t="str">
        <f>VLOOKUP(H100,Hoja1!A$1:G$445,2,0)</f>
        <v xml:space="preserve"> ALTA CONCENTRACIÓN</v>
      </c>
      <c r="H100" s="24" t="s">
        <v>88</v>
      </c>
      <c r="I100" s="23" t="str">
        <f>VLOOKUP(H100,Hoja1!A$2:G$445,3,0)</f>
        <v>ESTRÉS, DEPRESIÓN, TRANSTORNOS DEL SUEÑO, AUSENCIA DE ATENCIÓN</v>
      </c>
      <c r="J100" s="18"/>
      <c r="K100" s="23" t="str">
        <f>VLOOKUP(H100,Hoja1!A$2:G$445,4,0)</f>
        <v>N/A</v>
      </c>
      <c r="L100" s="23" t="str">
        <f>VLOOKUP(H100,Hoja1!A$2:G$445,5,0)</f>
        <v>PVE PSICOSOCIAL</v>
      </c>
      <c r="M100" s="18">
        <v>2</v>
      </c>
      <c r="N100" s="19">
        <v>3</v>
      </c>
      <c r="O100" s="19">
        <v>10</v>
      </c>
      <c r="P100" s="26">
        <f t="shared" si="11"/>
        <v>6</v>
      </c>
      <c r="Q100" s="26">
        <f t="shared" si="12"/>
        <v>60</v>
      </c>
      <c r="R100" s="33" t="str">
        <f t="shared" si="13"/>
        <v>M-6</v>
      </c>
      <c r="S100" s="34" t="str">
        <f t="shared" si="14"/>
        <v>III</v>
      </c>
      <c r="T100" s="35" t="str">
        <f t="shared" si="15"/>
        <v>Mejorable</v>
      </c>
      <c r="U100" s="79"/>
      <c r="V100" s="23" t="str">
        <f>VLOOKUP(H100,Hoja1!A$2:G$445,6,0)</f>
        <v>ESTRÉS, ALTERACIÓN DEL SISTEMA NERVIOSO</v>
      </c>
      <c r="W100" s="20"/>
      <c r="X100" s="20"/>
      <c r="Y100" s="20"/>
      <c r="Z100" s="17"/>
      <c r="AA100" s="22" t="str">
        <f>VLOOKUP(H100,Hoja1!A$2:G$445,7,0)</f>
        <v>N/A</v>
      </c>
      <c r="AB100" s="75"/>
      <c r="AC100" s="77"/>
      <c r="AD100" s="14"/>
      <c r="AE100" s="12"/>
      <c r="AF100" s="12"/>
      <c r="AG100" s="12"/>
      <c r="AH100" s="12"/>
      <c r="AI100" s="12"/>
      <c r="AJ100" s="12"/>
      <c r="AK100" s="12"/>
      <c r="AL100" s="12"/>
      <c r="AM100" s="12"/>
      <c r="AN100" s="12"/>
      <c r="AO100" s="12"/>
      <c r="AP100" s="12"/>
      <c r="AQ100" s="12"/>
      <c r="AR100" s="12"/>
      <c r="AS100" s="12"/>
      <c r="AT100" s="12"/>
      <c r="AU100" s="12"/>
      <c r="AV100" s="12"/>
      <c r="AW100" s="12"/>
      <c r="AX100" s="12"/>
      <c r="AY100" s="12"/>
      <c r="AZ100" s="12"/>
      <c r="BA100" s="12"/>
      <c r="BB100" s="12"/>
      <c r="BC100" s="12"/>
      <c r="BD100" s="12"/>
      <c r="BE100" s="12"/>
      <c r="BF100" s="12"/>
      <c r="BG100" s="12"/>
      <c r="BH100" s="12"/>
      <c r="BI100" s="12"/>
      <c r="BJ100" s="12"/>
      <c r="BK100" s="12"/>
      <c r="BL100" s="12"/>
      <c r="BM100" s="12"/>
      <c r="BN100" s="12"/>
      <c r="BO100" s="12"/>
      <c r="BP100" s="12"/>
      <c r="BQ100" s="12"/>
      <c r="BR100" s="12"/>
      <c r="BS100" s="12"/>
      <c r="BT100" s="12"/>
      <c r="BU100" s="12"/>
      <c r="BV100" s="12"/>
      <c r="BW100" s="12"/>
      <c r="BX100" s="12"/>
      <c r="BY100" s="12"/>
      <c r="BZ100" s="12"/>
      <c r="CA100" s="12"/>
      <c r="CB100" s="12"/>
      <c r="CC100" s="12"/>
      <c r="CD100" s="12"/>
      <c r="CE100" s="12"/>
      <c r="CF100" s="12"/>
      <c r="CG100" s="12"/>
      <c r="CH100" s="12"/>
      <c r="CI100" s="12"/>
      <c r="CJ100" s="12"/>
      <c r="CK100" s="12"/>
      <c r="CL100" s="12"/>
      <c r="CM100" s="12"/>
      <c r="CN100" s="12"/>
      <c r="CO100" s="12"/>
      <c r="CP100" s="12"/>
      <c r="CQ100" s="12"/>
      <c r="CR100" s="12"/>
      <c r="CS100" s="12"/>
      <c r="CT100" s="12"/>
      <c r="CU100" s="12"/>
      <c r="CV100" s="12"/>
      <c r="CW100" s="12"/>
      <c r="CX100" s="12"/>
      <c r="CY100" s="12"/>
      <c r="CZ100" s="12"/>
      <c r="DA100" s="12"/>
      <c r="DB100" s="12"/>
      <c r="DC100" s="12"/>
      <c r="DD100" s="12"/>
      <c r="DE100" s="12"/>
      <c r="DF100" s="12"/>
      <c r="DG100" s="12"/>
      <c r="DH100" s="12"/>
      <c r="DI100" s="12"/>
      <c r="DJ100" s="12"/>
      <c r="DK100" s="12"/>
      <c r="DL100" s="12"/>
      <c r="DM100" s="12"/>
      <c r="DN100" s="12"/>
      <c r="DO100" s="12"/>
      <c r="DP100" s="12"/>
      <c r="DQ100" s="12"/>
      <c r="DR100" s="12"/>
      <c r="DS100" s="12"/>
      <c r="DT100" s="12"/>
      <c r="DU100" s="12"/>
      <c r="DV100" s="12"/>
      <c r="DW100" s="12"/>
      <c r="DX100" s="12"/>
      <c r="DY100" s="12"/>
      <c r="DZ100" s="12"/>
      <c r="EA100" s="12"/>
      <c r="EB100" s="12"/>
      <c r="EC100" s="12"/>
      <c r="ED100" s="12"/>
      <c r="EE100" s="12"/>
      <c r="EF100" s="12"/>
      <c r="EG100" s="12"/>
      <c r="EH100" s="12"/>
      <c r="EI100" s="12"/>
      <c r="EJ100" s="12"/>
      <c r="EK100" s="12"/>
      <c r="EL100" s="12"/>
      <c r="EM100" s="12"/>
      <c r="EN100" s="12"/>
      <c r="EO100" s="12"/>
      <c r="EP100" s="12"/>
      <c r="EQ100" s="12"/>
      <c r="ER100" s="12"/>
      <c r="ES100" s="12"/>
      <c r="ET100" s="15"/>
    </row>
    <row r="101" spans="1:150" s="13" customFormat="1" ht="51.75" thickBot="1">
      <c r="A101" s="119"/>
      <c r="B101" s="119"/>
      <c r="C101" s="82"/>
      <c r="D101" s="81"/>
      <c r="E101" s="80"/>
      <c r="F101" s="80"/>
      <c r="G101" s="23" t="str">
        <f>VLOOKUP(H101,Hoja1!A$1:G$445,2,0)</f>
        <v>Forzadas, Prolongadas</v>
      </c>
      <c r="H101" s="24" t="s">
        <v>40</v>
      </c>
      <c r="I101" s="23" t="str">
        <f>VLOOKUP(H101,Hoja1!A$2:G$445,3,0)</f>
        <v xml:space="preserve">Lesiones osteomusculares, lesiones osteoarticulares
</v>
      </c>
      <c r="J101" s="18"/>
      <c r="K101" s="23" t="str">
        <f>VLOOKUP(H101,Hoja1!A$2:G$445,4,0)</f>
        <v>Inspecciones planeadas e inspecciones no planeadas, procedimientos de programas de seguridad y salud en el trabajo</v>
      </c>
      <c r="L101" s="23" t="str">
        <f>VLOOKUP(H101,Hoja1!A$2:G$445,5,0)</f>
        <v>PVE Biomecánico, programa pausas activas, exámenes periódicos, recomendaciones, control de posturas</v>
      </c>
      <c r="M101" s="18">
        <v>2</v>
      </c>
      <c r="N101" s="19">
        <v>3</v>
      </c>
      <c r="O101" s="19">
        <v>25</v>
      </c>
      <c r="P101" s="26">
        <f t="shared" si="11"/>
        <v>6</v>
      </c>
      <c r="Q101" s="26">
        <f t="shared" si="12"/>
        <v>150</v>
      </c>
      <c r="R101" s="33" t="str">
        <f t="shared" si="13"/>
        <v>M-6</v>
      </c>
      <c r="S101" s="34" t="str">
        <f t="shared" si="14"/>
        <v>II</v>
      </c>
      <c r="T101" s="35" t="str">
        <f t="shared" si="15"/>
        <v>No Aceptable o Aceptable Con Control Especifico</v>
      </c>
      <c r="U101" s="79"/>
      <c r="V101" s="23" t="str">
        <f>VLOOKUP(H101,Hoja1!A$2:G$445,6,0)</f>
        <v>Enfermedades Osteomusculares</v>
      </c>
      <c r="W101" s="20"/>
      <c r="X101" s="20"/>
      <c r="Y101" s="20"/>
      <c r="Z101" s="17"/>
      <c r="AA101" s="22" t="str">
        <f>VLOOKUP(H101,Hoja1!A$2:G$445,7,0)</f>
        <v>Prevención en lesiones osteomusculares, líderes de pausas activas</v>
      </c>
      <c r="AB101" s="20" t="s">
        <v>1210</v>
      </c>
      <c r="AC101" s="77"/>
      <c r="AD101" s="14"/>
      <c r="AE101" s="12"/>
      <c r="AF101" s="12"/>
      <c r="AG101" s="12"/>
      <c r="AH101" s="12"/>
      <c r="AI101" s="12"/>
      <c r="AJ101" s="12"/>
      <c r="AK101" s="12"/>
      <c r="AL101" s="12"/>
      <c r="AM101" s="12"/>
      <c r="AN101" s="12"/>
      <c r="AO101" s="12"/>
      <c r="AP101" s="12"/>
      <c r="AQ101" s="12"/>
      <c r="AR101" s="12"/>
      <c r="AS101" s="12"/>
      <c r="AT101" s="12"/>
      <c r="AU101" s="12"/>
      <c r="AV101" s="12"/>
      <c r="AW101" s="12"/>
      <c r="AX101" s="12"/>
      <c r="AY101" s="12"/>
      <c r="AZ101" s="12"/>
      <c r="BA101" s="12"/>
      <c r="BB101" s="12"/>
      <c r="BC101" s="12"/>
      <c r="BD101" s="12"/>
      <c r="BE101" s="12"/>
      <c r="BF101" s="12"/>
      <c r="BG101" s="12"/>
      <c r="BH101" s="12"/>
      <c r="BI101" s="12"/>
      <c r="BJ101" s="12"/>
      <c r="BK101" s="12"/>
      <c r="BL101" s="12"/>
      <c r="BM101" s="12"/>
      <c r="BN101" s="12"/>
      <c r="BO101" s="12"/>
      <c r="BP101" s="12"/>
      <c r="BQ101" s="12"/>
      <c r="BR101" s="12"/>
      <c r="BS101" s="12"/>
      <c r="BT101" s="12"/>
      <c r="BU101" s="12"/>
      <c r="BV101" s="12"/>
      <c r="BW101" s="12"/>
      <c r="BX101" s="12"/>
      <c r="BY101" s="12"/>
      <c r="BZ101" s="12"/>
      <c r="CA101" s="12"/>
      <c r="CB101" s="12"/>
      <c r="CC101" s="12"/>
      <c r="CD101" s="12"/>
      <c r="CE101" s="12"/>
      <c r="CF101" s="12"/>
      <c r="CG101" s="12"/>
      <c r="CH101" s="12"/>
      <c r="CI101" s="12"/>
      <c r="CJ101" s="12"/>
      <c r="CK101" s="12"/>
      <c r="CL101" s="12"/>
      <c r="CM101" s="12"/>
      <c r="CN101" s="12"/>
      <c r="CO101" s="12"/>
      <c r="CP101" s="12"/>
      <c r="CQ101" s="12"/>
      <c r="CR101" s="12"/>
      <c r="CS101" s="12"/>
      <c r="CT101" s="12"/>
      <c r="CU101" s="12"/>
      <c r="CV101" s="12"/>
      <c r="CW101" s="12"/>
      <c r="CX101" s="12"/>
      <c r="CY101" s="12"/>
      <c r="CZ101" s="12"/>
      <c r="DA101" s="12"/>
      <c r="DB101" s="12"/>
      <c r="DC101" s="12"/>
      <c r="DD101" s="12"/>
      <c r="DE101" s="12"/>
      <c r="DF101" s="12"/>
      <c r="DG101" s="12"/>
      <c r="DH101" s="12"/>
      <c r="DI101" s="12"/>
      <c r="DJ101" s="12"/>
      <c r="DK101" s="12"/>
      <c r="DL101" s="12"/>
      <c r="DM101" s="12"/>
      <c r="DN101" s="12"/>
      <c r="DO101" s="12"/>
      <c r="DP101" s="12"/>
      <c r="DQ101" s="12"/>
      <c r="DR101" s="12"/>
      <c r="DS101" s="12"/>
      <c r="DT101" s="12"/>
      <c r="DU101" s="12"/>
      <c r="DV101" s="12"/>
      <c r="DW101" s="12"/>
      <c r="DX101" s="12"/>
      <c r="DY101" s="12"/>
      <c r="DZ101" s="12"/>
      <c r="EA101" s="12"/>
      <c r="EB101" s="12"/>
      <c r="EC101" s="12"/>
      <c r="ED101" s="12"/>
      <c r="EE101" s="12"/>
      <c r="EF101" s="12"/>
      <c r="EG101" s="12"/>
      <c r="EH101" s="12"/>
      <c r="EI101" s="12"/>
      <c r="EJ101" s="12"/>
      <c r="EK101" s="12"/>
      <c r="EL101" s="12"/>
      <c r="EM101" s="12"/>
      <c r="EN101" s="12"/>
      <c r="EO101" s="12"/>
      <c r="EP101" s="12"/>
      <c r="EQ101" s="12"/>
      <c r="ER101" s="12"/>
      <c r="ES101" s="12"/>
      <c r="ET101" s="15"/>
    </row>
    <row r="102" spans="1:150" s="13" customFormat="1" ht="51.75" thickBot="1">
      <c r="A102" s="119"/>
      <c r="B102" s="119"/>
      <c r="C102" s="82"/>
      <c r="D102" s="81"/>
      <c r="E102" s="80"/>
      <c r="F102" s="80"/>
      <c r="G102" s="23" t="str">
        <f>VLOOKUP(H102,Hoja1!A$1:G$445,2,0)</f>
        <v>Movimientos repetitivos, Miembros Superiores</v>
      </c>
      <c r="H102" s="24" t="s">
        <v>47</v>
      </c>
      <c r="I102" s="23" t="str">
        <f>VLOOKUP(H102,Hoja1!A$2:G$445,3,0)</f>
        <v>Lesiones Musculoesqueléticas</v>
      </c>
      <c r="J102" s="18"/>
      <c r="K102" s="23" t="str">
        <f>VLOOKUP(H102,Hoja1!A$2:G$445,4,0)</f>
        <v>N/A</v>
      </c>
      <c r="L102" s="23" t="str">
        <f>VLOOKUP(H102,Hoja1!A$2:G$445,5,0)</f>
        <v>PVE BIomécanico, programa pausas activas, examenes periódicos, recomendaicones, control de posturas</v>
      </c>
      <c r="M102" s="18">
        <v>2</v>
      </c>
      <c r="N102" s="19">
        <v>3</v>
      </c>
      <c r="O102" s="19">
        <v>25</v>
      </c>
      <c r="P102" s="26">
        <f t="shared" si="11"/>
        <v>6</v>
      </c>
      <c r="Q102" s="26">
        <f t="shared" si="12"/>
        <v>150</v>
      </c>
      <c r="R102" s="33" t="str">
        <f t="shared" si="13"/>
        <v>M-6</v>
      </c>
      <c r="S102" s="34" t="str">
        <f t="shared" si="14"/>
        <v>II</v>
      </c>
      <c r="T102" s="35" t="str">
        <f t="shared" si="15"/>
        <v>No Aceptable o Aceptable Con Control Especifico</v>
      </c>
      <c r="U102" s="79"/>
      <c r="V102" s="23" t="str">
        <f>VLOOKUP(H102,Hoja1!A$2:G$445,6,0)</f>
        <v>Enfermedades musculoesqueleticas</v>
      </c>
      <c r="W102" s="20"/>
      <c r="X102" s="20"/>
      <c r="Y102" s="20"/>
      <c r="Z102" s="17"/>
      <c r="AA102" s="22" t="str">
        <f>VLOOKUP(H102,Hoja1!A$2:G$445,7,0)</f>
        <v>Prevención en lesiones osteomusculares, líderes de pausas activas</v>
      </c>
      <c r="AB102" s="20" t="s">
        <v>1210</v>
      </c>
      <c r="AC102" s="77"/>
      <c r="AD102" s="14"/>
      <c r="AE102" s="12"/>
      <c r="AF102" s="12"/>
      <c r="AG102" s="12"/>
      <c r="AH102" s="12"/>
      <c r="AI102" s="12"/>
      <c r="AJ102" s="12"/>
      <c r="AK102" s="12"/>
      <c r="AL102" s="12"/>
      <c r="AM102" s="12"/>
      <c r="AN102" s="12"/>
      <c r="AO102" s="12"/>
      <c r="AP102" s="12"/>
      <c r="AQ102" s="12"/>
      <c r="AR102" s="12"/>
      <c r="AS102" s="12"/>
      <c r="AT102" s="12"/>
      <c r="AU102" s="12"/>
      <c r="AV102" s="12"/>
      <c r="AW102" s="12"/>
      <c r="AX102" s="12"/>
      <c r="AY102" s="12"/>
      <c r="AZ102" s="12"/>
      <c r="BA102" s="12"/>
      <c r="BB102" s="12"/>
      <c r="BC102" s="12"/>
      <c r="BD102" s="12"/>
      <c r="BE102" s="12"/>
      <c r="BF102" s="12"/>
      <c r="BG102" s="12"/>
      <c r="BH102" s="12"/>
      <c r="BI102" s="12"/>
      <c r="BJ102" s="12"/>
      <c r="BK102" s="12"/>
      <c r="BL102" s="12"/>
      <c r="BM102" s="12"/>
      <c r="BN102" s="12"/>
      <c r="BO102" s="12"/>
      <c r="BP102" s="12"/>
      <c r="BQ102" s="12"/>
      <c r="BR102" s="12"/>
      <c r="BS102" s="12"/>
      <c r="BT102" s="12"/>
      <c r="BU102" s="12"/>
      <c r="BV102" s="12"/>
      <c r="BW102" s="12"/>
      <c r="BX102" s="12"/>
      <c r="BY102" s="12"/>
      <c r="BZ102" s="12"/>
      <c r="CA102" s="12"/>
      <c r="CB102" s="12"/>
      <c r="CC102" s="12"/>
      <c r="CD102" s="12"/>
      <c r="CE102" s="12"/>
      <c r="CF102" s="12"/>
      <c r="CG102" s="12"/>
      <c r="CH102" s="12"/>
      <c r="CI102" s="12"/>
      <c r="CJ102" s="12"/>
      <c r="CK102" s="12"/>
      <c r="CL102" s="12"/>
      <c r="CM102" s="12"/>
      <c r="CN102" s="12"/>
      <c r="CO102" s="12"/>
      <c r="CP102" s="12"/>
      <c r="CQ102" s="12"/>
      <c r="CR102" s="12"/>
      <c r="CS102" s="12"/>
      <c r="CT102" s="12"/>
      <c r="CU102" s="12"/>
      <c r="CV102" s="12"/>
      <c r="CW102" s="12"/>
      <c r="CX102" s="12"/>
      <c r="CY102" s="12"/>
      <c r="CZ102" s="12"/>
      <c r="DA102" s="12"/>
      <c r="DB102" s="12"/>
      <c r="DC102" s="12"/>
      <c r="DD102" s="12"/>
      <c r="DE102" s="12"/>
      <c r="DF102" s="12"/>
      <c r="DG102" s="12"/>
      <c r="DH102" s="12"/>
      <c r="DI102" s="12"/>
      <c r="DJ102" s="12"/>
      <c r="DK102" s="12"/>
      <c r="DL102" s="12"/>
      <c r="DM102" s="12"/>
      <c r="DN102" s="12"/>
      <c r="DO102" s="12"/>
      <c r="DP102" s="12"/>
      <c r="DQ102" s="12"/>
      <c r="DR102" s="12"/>
      <c r="DS102" s="12"/>
      <c r="DT102" s="12"/>
      <c r="DU102" s="12"/>
      <c r="DV102" s="12"/>
      <c r="DW102" s="12"/>
      <c r="DX102" s="12"/>
      <c r="DY102" s="12"/>
      <c r="DZ102" s="12"/>
      <c r="EA102" s="12"/>
      <c r="EB102" s="12"/>
      <c r="EC102" s="12"/>
      <c r="ED102" s="12"/>
      <c r="EE102" s="12"/>
      <c r="EF102" s="12"/>
      <c r="EG102" s="12"/>
      <c r="EH102" s="12"/>
      <c r="EI102" s="12"/>
      <c r="EJ102" s="12"/>
      <c r="EK102" s="12"/>
      <c r="EL102" s="12"/>
      <c r="EM102" s="12"/>
      <c r="EN102" s="12"/>
      <c r="EO102" s="12"/>
      <c r="EP102" s="12"/>
      <c r="EQ102" s="12"/>
      <c r="ER102" s="12"/>
      <c r="ES102" s="12"/>
      <c r="ET102" s="15"/>
    </row>
    <row r="103" spans="1:150" s="13" customFormat="1" ht="51.75" thickBot="1">
      <c r="A103" s="119"/>
      <c r="B103" s="119"/>
      <c r="C103" s="82"/>
      <c r="D103" s="81"/>
      <c r="E103" s="80"/>
      <c r="F103" s="80"/>
      <c r="G103" s="23" t="str">
        <f>VLOOKUP(H103,Hoja1!A$1:G$445,2,0)</f>
        <v>Atropellamiento, Envestir</v>
      </c>
      <c r="H103" s="24" t="s">
        <v>1187</v>
      </c>
      <c r="I103" s="23" t="str">
        <f>VLOOKUP(H103,Hoja1!A$2:G$445,3,0)</f>
        <v>Lesiones, pérdidas materiales, muerte</v>
      </c>
      <c r="J103" s="18"/>
      <c r="K103" s="23" t="str">
        <f>VLOOKUP(H103,Hoja1!A$2:G$445,4,0)</f>
        <v>Inspecciones planeadas e inspecciones no planeadas, procedimientos de programas de seguridad y salud en el trabajo</v>
      </c>
      <c r="L103" s="23" t="str">
        <f>VLOOKUP(H103,Hoja1!A$2:G$445,5,0)</f>
        <v>Programa de seguridad vial, señalización</v>
      </c>
      <c r="M103" s="18">
        <v>2</v>
      </c>
      <c r="N103" s="19">
        <v>3</v>
      </c>
      <c r="O103" s="19">
        <v>60</v>
      </c>
      <c r="P103" s="26">
        <f t="shared" si="11"/>
        <v>6</v>
      </c>
      <c r="Q103" s="26">
        <f t="shared" si="12"/>
        <v>360</v>
      </c>
      <c r="R103" s="33" t="str">
        <f t="shared" si="13"/>
        <v>M-6</v>
      </c>
      <c r="S103" s="34" t="str">
        <f t="shared" si="14"/>
        <v>II</v>
      </c>
      <c r="T103" s="35" t="str">
        <f t="shared" si="15"/>
        <v>No Aceptable o Aceptable Con Control Especifico</v>
      </c>
      <c r="U103" s="79"/>
      <c r="V103" s="23" t="str">
        <f>VLOOKUP(H103,Hoja1!A$2:G$445,6,0)</f>
        <v>Muerte</v>
      </c>
      <c r="W103" s="20"/>
      <c r="X103" s="20"/>
      <c r="Y103" s="20"/>
      <c r="Z103" s="17"/>
      <c r="AA103" s="22" t="str">
        <f>VLOOKUP(H103,Hoja1!A$2:G$445,7,0)</f>
        <v>Seguridad vial y manejo defensivo, aseguramiento de áreas de trabajo</v>
      </c>
      <c r="AB103" s="20" t="s">
        <v>1201</v>
      </c>
      <c r="AC103" s="77"/>
      <c r="AD103" s="14"/>
      <c r="AE103" s="12"/>
      <c r="AF103" s="12"/>
      <c r="AG103" s="12"/>
      <c r="AH103" s="12"/>
      <c r="AI103" s="12"/>
      <c r="AJ103" s="12"/>
      <c r="AK103" s="12"/>
      <c r="AL103" s="12"/>
      <c r="AM103" s="12"/>
      <c r="AN103" s="12"/>
      <c r="AO103" s="12"/>
      <c r="AP103" s="12"/>
      <c r="AQ103" s="12"/>
      <c r="AR103" s="12"/>
      <c r="AS103" s="12"/>
      <c r="AT103" s="12"/>
      <c r="AU103" s="12"/>
      <c r="AV103" s="12"/>
      <c r="AW103" s="12"/>
      <c r="AX103" s="12"/>
      <c r="AY103" s="12"/>
      <c r="AZ103" s="12"/>
      <c r="BA103" s="12"/>
      <c r="BB103" s="12"/>
      <c r="BC103" s="12"/>
      <c r="BD103" s="12"/>
      <c r="BE103" s="12"/>
      <c r="BF103" s="12"/>
      <c r="BG103" s="12"/>
      <c r="BH103" s="12"/>
      <c r="BI103" s="12"/>
      <c r="BJ103" s="12"/>
      <c r="BK103" s="12"/>
      <c r="BL103" s="12"/>
      <c r="BM103" s="12"/>
      <c r="BN103" s="12"/>
      <c r="BO103" s="12"/>
      <c r="BP103" s="12"/>
      <c r="BQ103" s="12"/>
      <c r="BR103" s="12"/>
      <c r="BS103" s="12"/>
      <c r="BT103" s="12"/>
      <c r="BU103" s="12"/>
      <c r="BV103" s="12"/>
      <c r="BW103" s="12"/>
      <c r="BX103" s="12"/>
      <c r="BY103" s="12"/>
      <c r="BZ103" s="12"/>
      <c r="CA103" s="12"/>
      <c r="CB103" s="12"/>
      <c r="CC103" s="12"/>
      <c r="CD103" s="12"/>
      <c r="CE103" s="12"/>
      <c r="CF103" s="12"/>
      <c r="CG103" s="12"/>
      <c r="CH103" s="12"/>
      <c r="CI103" s="12"/>
      <c r="CJ103" s="12"/>
      <c r="CK103" s="12"/>
      <c r="CL103" s="12"/>
      <c r="CM103" s="12"/>
      <c r="CN103" s="12"/>
      <c r="CO103" s="12"/>
      <c r="CP103" s="12"/>
      <c r="CQ103" s="12"/>
      <c r="CR103" s="12"/>
      <c r="CS103" s="12"/>
      <c r="CT103" s="12"/>
      <c r="CU103" s="12"/>
      <c r="CV103" s="12"/>
      <c r="CW103" s="12"/>
      <c r="CX103" s="12"/>
      <c r="CY103" s="12"/>
      <c r="CZ103" s="12"/>
      <c r="DA103" s="12"/>
      <c r="DB103" s="12"/>
      <c r="DC103" s="12"/>
      <c r="DD103" s="12"/>
      <c r="DE103" s="12"/>
      <c r="DF103" s="12"/>
      <c r="DG103" s="12"/>
      <c r="DH103" s="12"/>
      <c r="DI103" s="12"/>
      <c r="DJ103" s="12"/>
      <c r="DK103" s="12"/>
      <c r="DL103" s="12"/>
      <c r="DM103" s="12"/>
      <c r="DN103" s="12"/>
      <c r="DO103" s="12"/>
      <c r="DP103" s="12"/>
      <c r="DQ103" s="12"/>
      <c r="DR103" s="12"/>
      <c r="DS103" s="12"/>
      <c r="DT103" s="12"/>
      <c r="DU103" s="12"/>
      <c r="DV103" s="12"/>
      <c r="DW103" s="12"/>
      <c r="DX103" s="12"/>
      <c r="DY103" s="12"/>
      <c r="DZ103" s="12"/>
      <c r="EA103" s="12"/>
      <c r="EB103" s="12"/>
      <c r="EC103" s="12"/>
      <c r="ED103" s="12"/>
      <c r="EE103" s="12"/>
      <c r="EF103" s="12"/>
      <c r="EG103" s="12"/>
      <c r="EH103" s="12"/>
      <c r="EI103" s="12"/>
      <c r="EJ103" s="12"/>
      <c r="EK103" s="12"/>
      <c r="EL103" s="12"/>
      <c r="EM103" s="12"/>
      <c r="EN103" s="12"/>
      <c r="EO103" s="12"/>
      <c r="EP103" s="12"/>
      <c r="EQ103" s="12"/>
      <c r="ER103" s="12"/>
      <c r="ES103" s="12"/>
      <c r="ET103" s="15"/>
    </row>
    <row r="104" spans="1:150" s="13" customFormat="1" ht="41.25" thickBot="1">
      <c r="A104" s="119"/>
      <c r="B104" s="119"/>
      <c r="C104" s="82"/>
      <c r="D104" s="81"/>
      <c r="E104" s="80"/>
      <c r="F104" s="80"/>
      <c r="G104" s="23" t="str">
        <f>VLOOKUP(H104,Hoja1!A$1:G$445,2,0)</f>
        <v>Superficies de trabajo irregulares o deslizantes</v>
      </c>
      <c r="H104" s="24" t="s">
        <v>597</v>
      </c>
      <c r="I104" s="23" t="str">
        <f>VLOOKUP(H104,Hoja1!A$2:G$445,3,0)</f>
        <v>Caidas del mismo nivel, fracturas, golpe con objetos, caídas de objetos, obstrucción de rutas de evacuación</v>
      </c>
      <c r="J104" s="18"/>
      <c r="K104" s="23" t="str">
        <f>VLOOKUP(H104,Hoja1!A$2:G$445,4,0)</f>
        <v>N/A</v>
      </c>
      <c r="L104" s="23" t="str">
        <f>VLOOKUP(H104,Hoja1!A$2:G$445,5,0)</f>
        <v>N/A</v>
      </c>
      <c r="M104" s="18">
        <v>2</v>
      </c>
      <c r="N104" s="19">
        <v>3</v>
      </c>
      <c r="O104" s="19">
        <v>25</v>
      </c>
      <c r="P104" s="26">
        <f t="shared" si="11"/>
        <v>6</v>
      </c>
      <c r="Q104" s="26">
        <f t="shared" si="12"/>
        <v>150</v>
      </c>
      <c r="R104" s="33" t="str">
        <f t="shared" si="13"/>
        <v>M-6</v>
      </c>
      <c r="S104" s="34" t="str">
        <f t="shared" si="14"/>
        <v>II</v>
      </c>
      <c r="T104" s="35" t="str">
        <f t="shared" si="15"/>
        <v>No Aceptable o Aceptable Con Control Especifico</v>
      </c>
      <c r="U104" s="79"/>
      <c r="V104" s="23" t="str">
        <f>VLOOKUP(H104,Hoja1!A$2:G$445,6,0)</f>
        <v>Caídas de distinto nivel</v>
      </c>
      <c r="W104" s="20"/>
      <c r="X104" s="20"/>
      <c r="Y104" s="20"/>
      <c r="Z104" s="17"/>
      <c r="AA104" s="22" t="str">
        <f>VLOOKUP(H104,Hoja1!A$2:G$445,7,0)</f>
        <v>Pautas Básicas en orden y aseo en el lugar de trabajo, actos y condiciones inseguras</v>
      </c>
      <c r="AB104" s="20" t="s">
        <v>1202</v>
      </c>
      <c r="AC104" s="77"/>
      <c r="AD104" s="14"/>
      <c r="AE104" s="12"/>
      <c r="AF104" s="12"/>
      <c r="AG104" s="12"/>
      <c r="AH104" s="12"/>
      <c r="AI104" s="12"/>
      <c r="AJ104" s="12"/>
      <c r="AK104" s="12"/>
      <c r="AL104" s="12"/>
      <c r="AM104" s="12"/>
      <c r="AN104" s="12"/>
      <c r="AO104" s="12"/>
      <c r="AP104" s="12"/>
      <c r="AQ104" s="12"/>
      <c r="AR104" s="12"/>
      <c r="AS104" s="12"/>
      <c r="AT104" s="12"/>
      <c r="AU104" s="12"/>
      <c r="AV104" s="12"/>
      <c r="AW104" s="12"/>
      <c r="AX104" s="12"/>
      <c r="AY104" s="12"/>
      <c r="AZ104" s="12"/>
      <c r="BA104" s="12"/>
      <c r="BB104" s="12"/>
      <c r="BC104" s="12"/>
      <c r="BD104" s="12"/>
      <c r="BE104" s="12"/>
      <c r="BF104" s="12"/>
      <c r="BG104" s="12"/>
      <c r="BH104" s="12"/>
      <c r="BI104" s="12"/>
      <c r="BJ104" s="12"/>
      <c r="BK104" s="12"/>
      <c r="BL104" s="12"/>
      <c r="BM104" s="12"/>
      <c r="BN104" s="12"/>
      <c r="BO104" s="12"/>
      <c r="BP104" s="12"/>
      <c r="BQ104" s="12"/>
      <c r="BR104" s="12"/>
      <c r="BS104" s="12"/>
      <c r="BT104" s="12"/>
      <c r="BU104" s="12"/>
      <c r="BV104" s="12"/>
      <c r="BW104" s="12"/>
      <c r="BX104" s="12"/>
      <c r="BY104" s="12"/>
      <c r="BZ104" s="12"/>
      <c r="CA104" s="12"/>
      <c r="CB104" s="12"/>
      <c r="CC104" s="12"/>
      <c r="CD104" s="12"/>
      <c r="CE104" s="12"/>
      <c r="CF104" s="12"/>
      <c r="CG104" s="12"/>
      <c r="CH104" s="12"/>
      <c r="CI104" s="12"/>
      <c r="CJ104" s="12"/>
      <c r="CK104" s="12"/>
      <c r="CL104" s="12"/>
      <c r="CM104" s="12"/>
      <c r="CN104" s="12"/>
      <c r="CO104" s="12"/>
      <c r="CP104" s="12"/>
      <c r="CQ104" s="12"/>
      <c r="CR104" s="12"/>
      <c r="CS104" s="12"/>
      <c r="CT104" s="12"/>
      <c r="CU104" s="12"/>
      <c r="CV104" s="12"/>
      <c r="CW104" s="12"/>
      <c r="CX104" s="12"/>
      <c r="CY104" s="12"/>
      <c r="CZ104" s="12"/>
      <c r="DA104" s="12"/>
      <c r="DB104" s="12"/>
      <c r="DC104" s="12"/>
      <c r="DD104" s="12"/>
      <c r="DE104" s="12"/>
      <c r="DF104" s="12"/>
      <c r="DG104" s="12"/>
      <c r="DH104" s="12"/>
      <c r="DI104" s="12"/>
      <c r="DJ104" s="12"/>
      <c r="DK104" s="12"/>
      <c r="DL104" s="12"/>
      <c r="DM104" s="12"/>
      <c r="DN104" s="12"/>
      <c r="DO104" s="12"/>
      <c r="DP104" s="12"/>
      <c r="DQ104" s="12"/>
      <c r="DR104" s="12"/>
      <c r="DS104" s="12"/>
      <c r="DT104" s="12"/>
      <c r="DU104" s="12"/>
      <c r="DV104" s="12"/>
      <c r="DW104" s="12"/>
      <c r="DX104" s="12"/>
      <c r="DY104" s="12"/>
      <c r="DZ104" s="12"/>
      <c r="EA104" s="12"/>
      <c r="EB104" s="12"/>
      <c r="EC104" s="12"/>
      <c r="ED104" s="12"/>
      <c r="EE104" s="12"/>
      <c r="EF104" s="12"/>
      <c r="EG104" s="12"/>
      <c r="EH104" s="12"/>
      <c r="EI104" s="12"/>
      <c r="EJ104" s="12"/>
      <c r="EK104" s="12"/>
      <c r="EL104" s="12"/>
      <c r="EM104" s="12"/>
      <c r="EN104" s="12"/>
      <c r="EO104" s="12"/>
      <c r="EP104" s="12"/>
      <c r="EQ104" s="12"/>
      <c r="ER104" s="12"/>
      <c r="ES104" s="12"/>
      <c r="ET104" s="15"/>
    </row>
    <row r="105" spans="1:150" s="13" customFormat="1" ht="64.5" thickBot="1">
      <c r="A105" s="119"/>
      <c r="B105" s="119"/>
      <c r="C105" s="82"/>
      <c r="D105" s="81"/>
      <c r="E105" s="80"/>
      <c r="F105" s="80"/>
      <c r="G105" s="23" t="str">
        <f>VLOOKUP(H105,Hoja1!A$1:G$445,2,0)</f>
        <v>Atraco, golpiza, atentados y secuestrados</v>
      </c>
      <c r="H105" s="24" t="s">
        <v>57</v>
      </c>
      <c r="I105" s="23" t="str">
        <f>VLOOKUP(H105,Hoja1!A$2:G$445,3,0)</f>
        <v>Estrés, golpes, Secuestros</v>
      </c>
      <c r="J105" s="18"/>
      <c r="K105" s="23" t="str">
        <f>VLOOKUP(H105,Hoja1!A$2:G$445,4,0)</f>
        <v>Inspecciones planeadas e inspecciones no planeadas, procedimientos de programas de seguridad y salud en el trabajo</v>
      </c>
      <c r="L105" s="23" t="str">
        <f>VLOOKUP(H105,Hoja1!A$2:G$445,5,0)</f>
        <v xml:space="preserve">Uniformes Corporativos, Caquetas corporativas, Carnetización
</v>
      </c>
      <c r="M105" s="18">
        <v>2</v>
      </c>
      <c r="N105" s="19">
        <v>3</v>
      </c>
      <c r="O105" s="19">
        <v>60</v>
      </c>
      <c r="P105" s="26">
        <f t="shared" si="11"/>
        <v>6</v>
      </c>
      <c r="Q105" s="26">
        <f t="shared" si="12"/>
        <v>360</v>
      </c>
      <c r="R105" s="33" t="str">
        <f t="shared" si="13"/>
        <v>M-6</v>
      </c>
      <c r="S105" s="34" t="str">
        <f t="shared" si="14"/>
        <v>II</v>
      </c>
      <c r="T105" s="35" t="str">
        <f t="shared" si="15"/>
        <v>No Aceptable o Aceptable Con Control Especifico</v>
      </c>
      <c r="U105" s="79"/>
      <c r="V105" s="23" t="str">
        <f>VLOOKUP(H105,Hoja1!A$2:G$445,6,0)</f>
        <v>Secuestros</v>
      </c>
      <c r="W105" s="20"/>
      <c r="X105" s="20"/>
      <c r="Y105" s="20"/>
      <c r="Z105" s="17"/>
      <c r="AA105" s="22" t="str">
        <f>VLOOKUP(H105,Hoja1!A$2:G$445,7,0)</f>
        <v>N/A</v>
      </c>
      <c r="AB105" s="20" t="s">
        <v>1203</v>
      </c>
      <c r="AC105" s="77"/>
      <c r="AD105" s="14"/>
      <c r="AE105" s="12"/>
      <c r="AF105" s="12"/>
      <c r="AG105" s="12"/>
      <c r="AH105" s="12"/>
      <c r="AI105" s="12"/>
      <c r="AJ105" s="12"/>
      <c r="AK105" s="12"/>
      <c r="AL105" s="12"/>
      <c r="AM105" s="12"/>
      <c r="AN105" s="12"/>
      <c r="AO105" s="12"/>
      <c r="AP105" s="12"/>
      <c r="AQ105" s="12"/>
      <c r="AR105" s="12"/>
      <c r="AS105" s="12"/>
      <c r="AT105" s="12"/>
      <c r="AU105" s="12"/>
      <c r="AV105" s="12"/>
      <c r="AW105" s="12"/>
      <c r="AX105" s="12"/>
      <c r="AY105" s="12"/>
      <c r="AZ105" s="12"/>
      <c r="BA105" s="12"/>
      <c r="BB105" s="12"/>
      <c r="BC105" s="12"/>
      <c r="BD105" s="12"/>
      <c r="BE105" s="12"/>
      <c r="BF105" s="12"/>
      <c r="BG105" s="12"/>
      <c r="BH105" s="12"/>
      <c r="BI105" s="12"/>
      <c r="BJ105" s="12"/>
      <c r="BK105" s="12"/>
      <c r="BL105" s="12"/>
      <c r="BM105" s="12"/>
      <c r="BN105" s="12"/>
      <c r="BO105" s="12"/>
      <c r="BP105" s="12"/>
      <c r="BQ105" s="12"/>
      <c r="BR105" s="12"/>
      <c r="BS105" s="12"/>
      <c r="BT105" s="12"/>
      <c r="BU105" s="12"/>
      <c r="BV105" s="12"/>
      <c r="BW105" s="12"/>
      <c r="BX105" s="12"/>
      <c r="BY105" s="12"/>
      <c r="BZ105" s="12"/>
      <c r="CA105" s="12"/>
      <c r="CB105" s="12"/>
      <c r="CC105" s="12"/>
      <c r="CD105" s="12"/>
      <c r="CE105" s="12"/>
      <c r="CF105" s="12"/>
      <c r="CG105" s="12"/>
      <c r="CH105" s="12"/>
      <c r="CI105" s="12"/>
      <c r="CJ105" s="12"/>
      <c r="CK105" s="12"/>
      <c r="CL105" s="12"/>
      <c r="CM105" s="12"/>
      <c r="CN105" s="12"/>
      <c r="CO105" s="12"/>
      <c r="CP105" s="12"/>
      <c r="CQ105" s="12"/>
      <c r="CR105" s="12"/>
      <c r="CS105" s="12"/>
      <c r="CT105" s="12"/>
      <c r="CU105" s="12"/>
      <c r="CV105" s="12"/>
      <c r="CW105" s="12"/>
      <c r="CX105" s="12"/>
      <c r="CY105" s="12"/>
      <c r="CZ105" s="12"/>
      <c r="DA105" s="12"/>
      <c r="DB105" s="12"/>
      <c r="DC105" s="12"/>
      <c r="DD105" s="12"/>
      <c r="DE105" s="12"/>
      <c r="DF105" s="12"/>
      <c r="DG105" s="12"/>
      <c r="DH105" s="12"/>
      <c r="DI105" s="12"/>
      <c r="DJ105" s="12"/>
      <c r="DK105" s="12"/>
      <c r="DL105" s="12"/>
      <c r="DM105" s="12"/>
      <c r="DN105" s="12"/>
      <c r="DO105" s="12"/>
      <c r="DP105" s="12"/>
      <c r="DQ105" s="12"/>
      <c r="DR105" s="12"/>
      <c r="DS105" s="12"/>
      <c r="DT105" s="12"/>
      <c r="DU105" s="12"/>
      <c r="DV105" s="12"/>
      <c r="DW105" s="12"/>
      <c r="DX105" s="12"/>
      <c r="DY105" s="12"/>
      <c r="DZ105" s="12"/>
      <c r="EA105" s="12"/>
      <c r="EB105" s="12"/>
      <c r="EC105" s="12"/>
      <c r="ED105" s="12"/>
      <c r="EE105" s="12"/>
      <c r="EF105" s="12"/>
      <c r="EG105" s="12"/>
      <c r="EH105" s="12"/>
      <c r="EI105" s="12"/>
      <c r="EJ105" s="12"/>
      <c r="EK105" s="12"/>
      <c r="EL105" s="12"/>
      <c r="EM105" s="12"/>
      <c r="EN105" s="12"/>
      <c r="EO105" s="12"/>
      <c r="EP105" s="12"/>
      <c r="EQ105" s="12"/>
      <c r="ER105" s="12"/>
      <c r="ES105" s="12"/>
      <c r="ET105" s="15"/>
    </row>
    <row r="106" spans="1:150" s="13" customFormat="1" ht="90" thickBot="1">
      <c r="A106" s="119"/>
      <c r="B106" s="119"/>
      <c r="C106" s="82"/>
      <c r="D106" s="81"/>
      <c r="E106" s="80"/>
      <c r="F106" s="80"/>
      <c r="G106" s="23" t="str">
        <f>VLOOKUP(H106,Hoja1!A$1:G$445,2,0)</f>
        <v>MANTENIMIENTO DE PUENTE GRUAS, LIMPIEZA DE CANALES, MANTENIMIENTO DE INSTALACIONES LOCATIVAS, MANTENIMIENTO Y REPARACIÓN DE POZOS</v>
      </c>
      <c r="H106" s="24" t="s">
        <v>624</v>
      </c>
      <c r="I106" s="23" t="str">
        <f>VLOOKUP(H106,Hoja1!A$2:G$445,3,0)</f>
        <v>LESIONES, FRACTURAS, MUERTE</v>
      </c>
      <c r="J106" s="18"/>
      <c r="K106" s="23" t="str">
        <f>VLOOKUP(H106,Hoja1!A$2:G$445,4,0)</f>
        <v>Inspecciones planeadas e inspecciones no planeadas, procedimientos de programas de seguridad y salud en el trabajo</v>
      </c>
      <c r="L106" s="23" t="str">
        <f>VLOOKUP(H106,Hoja1!A$2:G$445,5,0)</f>
        <v>EPP</v>
      </c>
      <c r="M106" s="18">
        <v>2</v>
      </c>
      <c r="N106" s="19">
        <v>3</v>
      </c>
      <c r="O106" s="19">
        <v>60</v>
      </c>
      <c r="P106" s="26">
        <f t="shared" si="11"/>
        <v>6</v>
      </c>
      <c r="Q106" s="26">
        <f t="shared" si="12"/>
        <v>360</v>
      </c>
      <c r="R106" s="33" t="str">
        <f t="shared" si="13"/>
        <v>M-6</v>
      </c>
      <c r="S106" s="34" t="str">
        <f t="shared" si="14"/>
        <v>II</v>
      </c>
      <c r="T106" s="35" t="str">
        <f t="shared" si="15"/>
        <v>No Aceptable o Aceptable Con Control Especifico</v>
      </c>
      <c r="U106" s="79"/>
      <c r="V106" s="23" t="str">
        <f>VLOOKUP(H106,Hoja1!A$2:G$445,6,0)</f>
        <v>MUERTE</v>
      </c>
      <c r="W106" s="20"/>
      <c r="X106" s="20"/>
      <c r="Y106" s="20"/>
      <c r="Z106" s="17"/>
      <c r="AA106" s="22" t="str">
        <f>VLOOKUP(H106,Hoja1!A$2:G$445,7,0)</f>
        <v>CERTIFICACIÓN Y/O ENTRENAMIENTO EN TRABAJO SEGURO EN ALTURAS; DILGENCIAMIENTO DE PERMISO DE TRABAJO; USO Y MANEJO ADECUADO DE E.P.P.; ARME Y DESARME DE ANDAMIOS</v>
      </c>
      <c r="AB106" s="20" t="s">
        <v>1219</v>
      </c>
      <c r="AC106" s="77"/>
      <c r="AD106" s="14"/>
      <c r="AE106" s="12"/>
      <c r="AF106" s="12"/>
      <c r="AG106" s="12"/>
      <c r="AH106" s="12"/>
      <c r="AI106" s="12"/>
      <c r="AJ106" s="12"/>
      <c r="AK106" s="12"/>
      <c r="AL106" s="12"/>
      <c r="AM106" s="12"/>
      <c r="AN106" s="12"/>
      <c r="AO106" s="12"/>
      <c r="AP106" s="12"/>
      <c r="AQ106" s="12"/>
      <c r="AR106" s="12"/>
      <c r="AS106" s="12"/>
      <c r="AT106" s="12"/>
      <c r="AU106" s="12"/>
      <c r="AV106" s="12"/>
      <c r="AW106" s="12"/>
      <c r="AX106" s="12"/>
      <c r="AY106" s="12"/>
      <c r="AZ106" s="12"/>
      <c r="BA106" s="12"/>
      <c r="BB106" s="12"/>
      <c r="BC106" s="12"/>
      <c r="BD106" s="12"/>
      <c r="BE106" s="12"/>
      <c r="BF106" s="12"/>
      <c r="BG106" s="12"/>
      <c r="BH106" s="12"/>
      <c r="BI106" s="12"/>
      <c r="BJ106" s="12"/>
      <c r="BK106" s="12"/>
      <c r="BL106" s="12"/>
      <c r="BM106" s="12"/>
      <c r="BN106" s="12"/>
      <c r="BO106" s="12"/>
      <c r="BP106" s="12"/>
      <c r="BQ106" s="12"/>
      <c r="BR106" s="12"/>
      <c r="BS106" s="12"/>
      <c r="BT106" s="12"/>
      <c r="BU106" s="12"/>
      <c r="BV106" s="12"/>
      <c r="BW106" s="12"/>
      <c r="BX106" s="12"/>
      <c r="BY106" s="12"/>
      <c r="BZ106" s="12"/>
      <c r="CA106" s="12"/>
      <c r="CB106" s="12"/>
      <c r="CC106" s="12"/>
      <c r="CD106" s="12"/>
      <c r="CE106" s="12"/>
      <c r="CF106" s="12"/>
      <c r="CG106" s="12"/>
      <c r="CH106" s="12"/>
      <c r="CI106" s="12"/>
      <c r="CJ106" s="12"/>
      <c r="CK106" s="12"/>
      <c r="CL106" s="12"/>
      <c r="CM106" s="12"/>
      <c r="CN106" s="12"/>
      <c r="CO106" s="12"/>
      <c r="CP106" s="12"/>
      <c r="CQ106" s="12"/>
      <c r="CR106" s="12"/>
      <c r="CS106" s="12"/>
      <c r="CT106" s="12"/>
      <c r="CU106" s="12"/>
      <c r="CV106" s="12"/>
      <c r="CW106" s="12"/>
      <c r="CX106" s="12"/>
      <c r="CY106" s="12"/>
      <c r="CZ106" s="12"/>
      <c r="DA106" s="12"/>
      <c r="DB106" s="12"/>
      <c r="DC106" s="12"/>
      <c r="DD106" s="12"/>
      <c r="DE106" s="12"/>
      <c r="DF106" s="12"/>
      <c r="DG106" s="12"/>
      <c r="DH106" s="12"/>
      <c r="DI106" s="12"/>
      <c r="DJ106" s="12"/>
      <c r="DK106" s="12"/>
      <c r="DL106" s="12"/>
      <c r="DM106" s="12"/>
      <c r="DN106" s="12"/>
      <c r="DO106" s="12"/>
      <c r="DP106" s="12"/>
      <c r="DQ106" s="12"/>
      <c r="DR106" s="12"/>
      <c r="DS106" s="12"/>
      <c r="DT106" s="12"/>
      <c r="DU106" s="12"/>
      <c r="DV106" s="12"/>
      <c r="DW106" s="12"/>
      <c r="DX106" s="12"/>
      <c r="DY106" s="12"/>
      <c r="DZ106" s="12"/>
      <c r="EA106" s="12"/>
      <c r="EB106" s="12"/>
      <c r="EC106" s="12"/>
      <c r="ED106" s="12"/>
      <c r="EE106" s="12"/>
      <c r="EF106" s="12"/>
      <c r="EG106" s="12"/>
      <c r="EH106" s="12"/>
      <c r="EI106" s="12"/>
      <c r="EJ106" s="12"/>
      <c r="EK106" s="12"/>
      <c r="EL106" s="12"/>
      <c r="EM106" s="12"/>
      <c r="EN106" s="12"/>
      <c r="EO106" s="12"/>
      <c r="EP106" s="12"/>
      <c r="EQ106" s="12"/>
      <c r="ER106" s="12"/>
      <c r="ES106" s="12"/>
      <c r="ET106" s="15"/>
    </row>
    <row r="107" spans="1:150" s="13" customFormat="1" ht="51.75" thickBot="1">
      <c r="A107" s="119"/>
      <c r="B107" s="119"/>
      <c r="C107" s="82"/>
      <c r="D107" s="81"/>
      <c r="E107" s="80"/>
      <c r="F107" s="80"/>
      <c r="G107" s="23" t="str">
        <f>VLOOKUP(H107,Hoja1!A$1:G$445,2,0)</f>
        <v>SISMOS, INCENDIOS, INUNDACIONES, TERREMOTOS, VENDAVALES, DERRUMBE</v>
      </c>
      <c r="H107" s="24" t="s">
        <v>62</v>
      </c>
      <c r="I107" s="23" t="str">
        <f>VLOOKUP(H107,Hoja1!A$2:G$445,3,0)</f>
        <v>SISMOS, INCENDIOS, INUNDACIONES, TERREMOTOS, VENDAVALES</v>
      </c>
      <c r="J107" s="18"/>
      <c r="K107" s="23" t="str">
        <f>VLOOKUP(H107,Hoja1!A$2:G$445,4,0)</f>
        <v>Inspecciones planeadas e inspecciones no planeadas, procedimientos de programas de seguridad y salud en el trabajo</v>
      </c>
      <c r="L107" s="23" t="str">
        <f>VLOOKUP(H107,Hoja1!A$2:G$445,5,0)</f>
        <v>BRIGADAS DE EMERGENCIAS</v>
      </c>
      <c r="M107" s="18">
        <v>2</v>
      </c>
      <c r="N107" s="19">
        <v>1</v>
      </c>
      <c r="O107" s="19">
        <v>100</v>
      </c>
      <c r="P107" s="26">
        <f t="shared" si="11"/>
        <v>2</v>
      </c>
      <c r="Q107" s="26">
        <f t="shared" si="12"/>
        <v>200</v>
      </c>
      <c r="R107" s="33" t="str">
        <f t="shared" si="13"/>
        <v>B-2</v>
      </c>
      <c r="S107" s="34" t="str">
        <f t="shared" si="14"/>
        <v>II</v>
      </c>
      <c r="T107" s="35" t="str">
        <f t="shared" si="15"/>
        <v>No Aceptable o Aceptable Con Control Especifico</v>
      </c>
      <c r="U107" s="75"/>
      <c r="V107" s="23" t="str">
        <f>VLOOKUP(H107,Hoja1!A$2:G$445,6,0)</f>
        <v>MUERTE</v>
      </c>
      <c r="W107" s="20"/>
      <c r="X107" s="20"/>
      <c r="Y107" s="20"/>
      <c r="Z107" s="17" t="s">
        <v>1204</v>
      </c>
      <c r="AA107" s="22" t="str">
        <f>VLOOKUP(H107,Hoja1!A$2:G$445,7,0)</f>
        <v>ENTRENAMIENTO DE LA BRIGADA; DIVULGACIÓN DE PLAN DE EMERGENCIA</v>
      </c>
      <c r="AB107" s="20" t="s">
        <v>1211</v>
      </c>
      <c r="AC107" s="78"/>
      <c r="AD107" s="14"/>
      <c r="AE107" s="12"/>
      <c r="AF107" s="12"/>
      <c r="AG107" s="12"/>
      <c r="AH107" s="12"/>
      <c r="AI107" s="12"/>
      <c r="AJ107" s="12"/>
      <c r="AK107" s="12"/>
      <c r="AL107" s="12"/>
      <c r="AM107" s="12"/>
      <c r="AN107" s="12"/>
      <c r="AO107" s="12"/>
      <c r="AP107" s="12"/>
      <c r="AQ107" s="12"/>
      <c r="AR107" s="12"/>
      <c r="AS107" s="12"/>
      <c r="AT107" s="12"/>
      <c r="AU107" s="12"/>
      <c r="AV107" s="12"/>
      <c r="AW107" s="12"/>
      <c r="AX107" s="12"/>
      <c r="AY107" s="12"/>
      <c r="AZ107" s="12"/>
      <c r="BA107" s="12"/>
      <c r="BB107" s="12"/>
      <c r="BC107" s="12"/>
      <c r="BD107" s="12"/>
      <c r="BE107" s="12"/>
      <c r="BF107" s="12"/>
      <c r="BG107" s="12"/>
      <c r="BH107" s="12"/>
      <c r="BI107" s="12"/>
      <c r="BJ107" s="12"/>
      <c r="BK107" s="12"/>
      <c r="BL107" s="12"/>
      <c r="BM107" s="12"/>
      <c r="BN107" s="12"/>
      <c r="BO107" s="12"/>
      <c r="BP107" s="12"/>
      <c r="BQ107" s="12"/>
      <c r="BR107" s="12"/>
      <c r="BS107" s="12"/>
      <c r="BT107" s="12"/>
      <c r="BU107" s="12"/>
      <c r="BV107" s="12"/>
      <c r="BW107" s="12"/>
      <c r="BX107" s="12"/>
      <c r="BY107" s="12"/>
      <c r="BZ107" s="12"/>
      <c r="CA107" s="12"/>
      <c r="CB107" s="12"/>
      <c r="CC107" s="12"/>
      <c r="CD107" s="12"/>
      <c r="CE107" s="12"/>
      <c r="CF107" s="12"/>
      <c r="CG107" s="12"/>
      <c r="CH107" s="12"/>
      <c r="CI107" s="12"/>
      <c r="CJ107" s="12"/>
      <c r="CK107" s="12"/>
      <c r="CL107" s="12"/>
      <c r="CM107" s="12"/>
      <c r="CN107" s="12"/>
      <c r="CO107" s="12"/>
      <c r="CP107" s="12"/>
      <c r="CQ107" s="12"/>
      <c r="CR107" s="12"/>
      <c r="CS107" s="12"/>
      <c r="CT107" s="12"/>
      <c r="CU107" s="12"/>
      <c r="CV107" s="12"/>
      <c r="CW107" s="12"/>
      <c r="CX107" s="12"/>
      <c r="CY107" s="12"/>
      <c r="CZ107" s="12"/>
      <c r="DA107" s="12"/>
      <c r="DB107" s="12"/>
      <c r="DC107" s="12"/>
      <c r="DD107" s="12"/>
      <c r="DE107" s="12"/>
      <c r="DF107" s="12"/>
      <c r="DG107" s="12"/>
      <c r="DH107" s="12"/>
      <c r="DI107" s="12"/>
      <c r="DJ107" s="12"/>
      <c r="DK107" s="12"/>
      <c r="DL107" s="12"/>
      <c r="DM107" s="12"/>
      <c r="DN107" s="12"/>
      <c r="DO107" s="12"/>
      <c r="DP107" s="12"/>
      <c r="DQ107" s="12"/>
      <c r="DR107" s="12"/>
      <c r="DS107" s="12"/>
      <c r="DT107" s="12"/>
      <c r="DU107" s="12"/>
      <c r="DV107" s="12"/>
      <c r="DW107" s="12"/>
      <c r="DX107" s="12"/>
      <c r="DY107" s="12"/>
      <c r="DZ107" s="12"/>
      <c r="EA107" s="12"/>
      <c r="EB107" s="12"/>
      <c r="EC107" s="12"/>
      <c r="ED107" s="12"/>
      <c r="EE107" s="12"/>
      <c r="EF107" s="12"/>
      <c r="EG107" s="12"/>
      <c r="EH107" s="12"/>
      <c r="EI107" s="12"/>
      <c r="EJ107" s="12"/>
      <c r="EK107" s="12"/>
      <c r="EL107" s="12"/>
      <c r="EM107" s="12"/>
      <c r="EN107" s="12"/>
      <c r="EO107" s="12"/>
      <c r="EP107" s="12"/>
      <c r="EQ107" s="12"/>
      <c r="ER107" s="12"/>
      <c r="ES107" s="12"/>
      <c r="ET107" s="15"/>
    </row>
  </sheetData>
  <mergeCells count="82">
    <mergeCell ref="AB11:AB12"/>
    <mergeCell ref="AC11:AC20"/>
    <mergeCell ref="AB14:AB15"/>
    <mergeCell ref="B11:B107"/>
    <mergeCell ref="A11:A107"/>
    <mergeCell ref="C11:C20"/>
    <mergeCell ref="D11:D20"/>
    <mergeCell ref="E11:E20"/>
    <mergeCell ref="F11:F20"/>
    <mergeCell ref="U11:U20"/>
    <mergeCell ref="F21:F30"/>
    <mergeCell ref="E21:E30"/>
    <mergeCell ref="D21:D30"/>
    <mergeCell ref="C21:C30"/>
    <mergeCell ref="U21:U30"/>
    <mergeCell ref="AB21:AB22"/>
    <mergeCell ref="A8:A10"/>
    <mergeCell ref="E2:I2"/>
    <mergeCell ref="E3:I3"/>
    <mergeCell ref="E4:I4"/>
    <mergeCell ref="W8:AC9"/>
    <mergeCell ref="M8:S9"/>
    <mergeCell ref="C2:D2"/>
    <mergeCell ref="C4:D4"/>
    <mergeCell ref="E5:G5"/>
    <mergeCell ref="C8:F9"/>
    <mergeCell ref="G8:H9"/>
    <mergeCell ref="I8:I10"/>
    <mergeCell ref="J8:L9"/>
    <mergeCell ref="T8:T9"/>
    <mergeCell ref="U8:V9"/>
    <mergeCell ref="B8:B10"/>
    <mergeCell ref="AB24:AB25"/>
    <mergeCell ref="AC21:AC30"/>
    <mergeCell ref="F31:F43"/>
    <mergeCell ref="E31:E43"/>
    <mergeCell ref="F44:F57"/>
    <mergeCell ref="E44:E57"/>
    <mergeCell ref="D31:D43"/>
    <mergeCell ref="C31:C43"/>
    <mergeCell ref="U31:U43"/>
    <mergeCell ref="AB31:AB34"/>
    <mergeCell ref="AC31:AC43"/>
    <mergeCell ref="AB36:AB37"/>
    <mergeCell ref="D44:D57"/>
    <mergeCell ref="C44:C57"/>
    <mergeCell ref="U44:U57"/>
    <mergeCell ref="AB44:AB45"/>
    <mergeCell ref="AC44:AC57"/>
    <mergeCell ref="AB48:AB50"/>
    <mergeCell ref="D58:D70"/>
    <mergeCell ref="C58:C70"/>
    <mergeCell ref="U58:U70"/>
    <mergeCell ref="AB58:AB61"/>
    <mergeCell ref="AC58:AC70"/>
    <mergeCell ref="AB63:AB64"/>
    <mergeCell ref="F58:F70"/>
    <mergeCell ref="E58:E70"/>
    <mergeCell ref="F71:F79"/>
    <mergeCell ref="E71:E79"/>
    <mergeCell ref="D71:D79"/>
    <mergeCell ref="C71:C79"/>
    <mergeCell ref="U71:U79"/>
    <mergeCell ref="AB80:AB81"/>
    <mergeCell ref="AC80:AC93"/>
    <mergeCell ref="AB84:AB86"/>
    <mergeCell ref="AB71:AB73"/>
    <mergeCell ref="AC71:AC79"/>
    <mergeCell ref="AB74:AB75"/>
    <mergeCell ref="D94:D107"/>
    <mergeCell ref="C94:C107"/>
    <mergeCell ref="U94:U107"/>
    <mergeCell ref="D80:D93"/>
    <mergeCell ref="C80:C93"/>
    <mergeCell ref="U80:U93"/>
    <mergeCell ref="F80:F93"/>
    <mergeCell ref="E80:E93"/>
    <mergeCell ref="AB94:AB95"/>
    <mergeCell ref="AC94:AC107"/>
    <mergeCell ref="AB98:AB100"/>
    <mergeCell ref="F94:F107"/>
    <mergeCell ref="E94:E107"/>
  </mergeCells>
  <conditionalFormatting sqref="O31:O43 O48:O57">
    <cfRule type="cellIs" priority="64" stopIfTrue="1" operator="equal">
      <formula>"10, 25, 50, 100"</formula>
    </cfRule>
  </conditionalFormatting>
  <conditionalFormatting sqref="T1:T10 T108:T1048576">
    <cfRule type="containsText" dxfId="27" priority="60" operator="containsText" text="No Aceptable o Aceptable con Control Especifico">
      <formula>NOT(ISERROR(SEARCH("No Aceptable o Aceptable con Control Especifico",T1)))</formula>
    </cfRule>
    <cfRule type="containsText" dxfId="26" priority="61" operator="containsText" text="No Aceptable">
      <formula>NOT(ISERROR(SEARCH("No Aceptable",T1)))</formula>
    </cfRule>
    <cfRule type="containsText" dxfId="25" priority="62" operator="containsText" text="No Aceptable o Aceptable con Control Especifico">
      <formula>NOT(ISERROR(SEARCH("No Aceptable o Aceptable con Control Especifico",T1)))</formula>
    </cfRule>
  </conditionalFormatting>
  <conditionalFormatting sqref="S1:S10 S108:S1048576">
    <cfRule type="cellIs" dxfId="24" priority="59" operator="equal">
      <formula>"II"</formula>
    </cfRule>
  </conditionalFormatting>
  <conditionalFormatting sqref="S21:S107">
    <cfRule type="cellIs" dxfId="23" priority="51" stopIfTrue="1" operator="equal">
      <formula>"IV"</formula>
    </cfRule>
    <cfRule type="cellIs" dxfId="22" priority="52" stopIfTrue="1" operator="equal">
      <formula>"III"</formula>
    </cfRule>
    <cfRule type="cellIs" dxfId="21" priority="53" stopIfTrue="1" operator="equal">
      <formula>"II"</formula>
    </cfRule>
    <cfRule type="cellIs" dxfId="20" priority="54" stopIfTrue="1" operator="equal">
      <formula>"I"</formula>
    </cfRule>
  </conditionalFormatting>
  <conditionalFormatting sqref="T21:T107">
    <cfRule type="cellIs" dxfId="19" priority="37" stopIfTrue="1" operator="equal">
      <formula>"No Aceptable"</formula>
    </cfRule>
    <cfRule type="cellIs" dxfId="18" priority="38" stopIfTrue="1" operator="equal">
      <formula>"Aceptable"</formula>
    </cfRule>
  </conditionalFormatting>
  <conditionalFormatting sqref="T21:T107">
    <cfRule type="cellIs" dxfId="17" priority="35" stopIfTrue="1" operator="equal">
      <formula>"No Aceptable o Aceptable Con Control Especifico"</formula>
    </cfRule>
  </conditionalFormatting>
  <conditionalFormatting sqref="T21:T107">
    <cfRule type="containsText" dxfId="16" priority="34" stopIfTrue="1" operator="containsText" text="Mejorable">
      <formula>NOT(ISERROR(SEARCH("Mejorable",T21)))</formula>
    </cfRule>
  </conditionalFormatting>
  <conditionalFormatting sqref="S11:S18 S20">
    <cfRule type="cellIs" dxfId="15" priority="30" stopIfTrue="1" operator="equal">
      <formula>"IV"</formula>
    </cfRule>
    <cfRule type="cellIs" dxfId="14" priority="31" stopIfTrue="1" operator="equal">
      <formula>"III"</formula>
    </cfRule>
    <cfRule type="cellIs" dxfId="13" priority="32" stopIfTrue="1" operator="equal">
      <formula>"II"</formula>
    </cfRule>
    <cfRule type="cellIs" dxfId="12" priority="33" stopIfTrue="1" operator="equal">
      <formula>"I"</formula>
    </cfRule>
  </conditionalFormatting>
  <conditionalFormatting sqref="T11:T18 T20">
    <cfRule type="cellIs" dxfId="11" priority="28" stopIfTrue="1" operator="equal">
      <formula>"No Aceptable"</formula>
    </cfRule>
    <cfRule type="cellIs" dxfId="10" priority="29" stopIfTrue="1" operator="equal">
      <formula>"Aceptable"</formula>
    </cfRule>
  </conditionalFormatting>
  <conditionalFormatting sqref="T11:T18 T20">
    <cfRule type="cellIs" dxfId="9" priority="27" stopIfTrue="1" operator="equal">
      <formula>"No Aceptable o Aceptable Con Control Especifico"</formula>
    </cfRule>
  </conditionalFormatting>
  <conditionalFormatting sqref="T11:T18 T20">
    <cfRule type="containsText" dxfId="8" priority="26" stopIfTrue="1" operator="containsText" text="Mejorable">
      <formula>NOT(ISERROR(SEARCH("Mejorable",T11)))</formula>
    </cfRule>
  </conditionalFormatting>
  <conditionalFormatting sqref="O11">
    <cfRule type="cellIs" priority="25" stopIfTrue="1" operator="equal">
      <formula>"10, 25, 50, 100"</formula>
    </cfRule>
  </conditionalFormatting>
  <conditionalFormatting sqref="O12:O18 O20">
    <cfRule type="cellIs" priority="24" stopIfTrue="1" operator="equal">
      <formula>"10, 25, 50, 100"</formula>
    </cfRule>
  </conditionalFormatting>
  <conditionalFormatting sqref="O19">
    <cfRule type="cellIs" priority="23" stopIfTrue="1" operator="equal">
      <formula>"10, 25, 50, 100"</formula>
    </cfRule>
  </conditionalFormatting>
  <conditionalFormatting sqref="S19">
    <cfRule type="cellIs" dxfId="7" priority="19" stopIfTrue="1" operator="equal">
      <formula>"IV"</formula>
    </cfRule>
    <cfRule type="cellIs" dxfId="6" priority="20" stopIfTrue="1" operator="equal">
      <formula>"III"</formula>
    </cfRule>
    <cfRule type="cellIs" dxfId="5" priority="21" stopIfTrue="1" operator="equal">
      <formula>"II"</formula>
    </cfRule>
    <cfRule type="cellIs" dxfId="4" priority="22" stopIfTrue="1" operator="equal">
      <formula>"I"</formula>
    </cfRule>
  </conditionalFormatting>
  <conditionalFormatting sqref="T19">
    <cfRule type="cellIs" dxfId="3" priority="17" stopIfTrue="1" operator="equal">
      <formula>"No Aceptable"</formula>
    </cfRule>
    <cfRule type="cellIs" dxfId="2" priority="18" stopIfTrue="1" operator="equal">
      <formula>"Aceptable"</formula>
    </cfRule>
  </conditionalFormatting>
  <conditionalFormatting sqref="T19">
    <cfRule type="cellIs" dxfId="1" priority="16" stopIfTrue="1" operator="equal">
      <formula>"No Aceptable o Aceptable Con Control Especifico"</formula>
    </cfRule>
  </conditionalFormatting>
  <conditionalFormatting sqref="T19">
    <cfRule type="containsText" dxfId="0" priority="15" stopIfTrue="1" operator="containsText" text="Mejorable">
      <formula>NOT(ISERROR(SEARCH("Mejorable",T19)))</formula>
    </cfRule>
  </conditionalFormatting>
  <conditionalFormatting sqref="O21:O30">
    <cfRule type="cellIs" priority="13" stopIfTrue="1" operator="equal">
      <formula>"10, 25, 50, 100"</formula>
    </cfRule>
  </conditionalFormatting>
  <conditionalFormatting sqref="O44:O46">
    <cfRule type="cellIs" priority="11" stopIfTrue="1" operator="equal">
      <formula>"10, 25, 50, 100"</formula>
    </cfRule>
  </conditionalFormatting>
  <conditionalFormatting sqref="O47">
    <cfRule type="cellIs" priority="10" stopIfTrue="1" operator="equal">
      <formula>"10, 25, 50, 100"</formula>
    </cfRule>
  </conditionalFormatting>
  <conditionalFormatting sqref="O58:O70">
    <cfRule type="cellIs" priority="8" stopIfTrue="1" operator="equal">
      <formula>"10, 25, 50, 100"</formula>
    </cfRule>
  </conditionalFormatting>
  <conditionalFormatting sqref="O97">
    <cfRule type="cellIs" priority="1" stopIfTrue="1" operator="equal">
      <formula>"10, 25, 50, 100"</formula>
    </cfRule>
  </conditionalFormatting>
  <conditionalFormatting sqref="O71:O79">
    <cfRule type="cellIs" priority="7" stopIfTrue="1" operator="equal">
      <formula>"10, 25, 50, 100"</formula>
    </cfRule>
  </conditionalFormatting>
  <conditionalFormatting sqref="O84:O93">
    <cfRule type="cellIs" priority="6" stopIfTrue="1" operator="equal">
      <formula>"10, 25, 50, 100"</formula>
    </cfRule>
  </conditionalFormatting>
  <conditionalFormatting sqref="O80:O82">
    <cfRule type="cellIs" priority="5" stopIfTrue="1" operator="equal">
      <formula>"10, 25, 50, 100"</formula>
    </cfRule>
  </conditionalFormatting>
  <conditionalFormatting sqref="O83">
    <cfRule type="cellIs" priority="4" stopIfTrue="1" operator="equal">
      <formula>"10, 25, 50, 100"</formula>
    </cfRule>
  </conditionalFormatting>
  <conditionalFormatting sqref="O98:O107">
    <cfRule type="cellIs" priority="3" stopIfTrue="1" operator="equal">
      <formula>"10, 25, 50, 100"</formula>
    </cfRule>
  </conditionalFormatting>
  <conditionalFormatting sqref="O94:O96">
    <cfRule type="cellIs" priority="2" stopIfTrue="1" operator="equal">
      <formula>"10, 25, 50, 100"</formula>
    </cfRule>
  </conditionalFormatting>
  <dataValidations count="2">
    <dataValidation type="whole" allowBlank="1" showInputMessage="1" showErrorMessage="1" prompt="1 Esporadica (EE)_x000a_2 Ocasional (EO)_x000a_3 Frecuente (EF)_x000a_4 continua (EC)" sqref="N19 N21:N107">
      <formula1>1</formula1>
      <formula2>4</formula2>
    </dataValidation>
    <dataValidation type="whole" errorStyle="information" allowBlank="1" showInputMessage="1" showErrorMessage="1" error="Recuerde haber digitado los valores indicados al principio" promptTitle="Valores de entrada" prompt="Digite los valores_x000a_10 Lesiones o enfermedades que no requieren incapacidad_x000a_25 Lesiones o enfermedades que requieren incapacidad_x000a_60  Lesiones o enfermedades graves e irreparables_x000a_100 Muerte_x000a_ si no lo hace podria dañar el documento" sqref="O19 O21:O107">
      <formula1>10</formula1>
      <formula2>100</formula2>
    </dataValidation>
  </dataValidations>
  <pageMargins left="0.7" right="0.7" top="0.75" bottom="0.75" header="0.3" footer="0.3"/>
  <pageSetup orientation="portrait" r:id="rId1"/>
  <ignoredErrors>
    <ignoredError sqref="G21:G24 G104:G107 G90:G103 G74:G89 G59:G73 G41:G46 G25:G35 I21:I35 K22:L35 K21:L21 V21:V35 AA21:AA35 K52:K53 L52:L53 K68:K88 L68:L88 K89:K107 L89:L107 C44 G36:G40 I36:I46 K36:L46 V36:V46 AA36:AA46 G56:G58 K56:K67 L56:L67 I56:I107 V56:V107 AA56:AA107 G55 K55 L55 I55 V55 AA55 G47:G53 I47:I53 K47:L51 V47:V53 AA47:AA53 K54 L54 G54 I54 V54 AA54 C71 C80" evalError="1"/>
    <ignoredError sqref="D44 D71 D80" evalError="1" unlockedFormula="1"/>
  </ignoredErrors>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Hoja2!$A$2:$A$82</xm:f>
          </x14:formula1>
          <xm:sqref>E21 E31 E44 E58 E71 E80 E94</xm:sqref>
        </x14:dataValidation>
        <x14:dataValidation type="list" allowBlank="1" showInputMessage="1" showErrorMessage="1">
          <x14:formula1>
            <xm:f>[1]Hoja1!#REF!</xm:f>
          </x14:formula1>
          <xm:sqref>H19</xm:sqref>
        </x14:dataValidation>
        <x14:dataValidation type="list" allowBlank="1" showInputMessage="1" showErrorMessage="1">
          <x14:formula1>
            <xm:f>[2]Hoja1!#REF!</xm:f>
          </x14:formula1>
          <xm:sqref>H21:H30</xm:sqref>
        </x14:dataValidation>
        <x14:dataValidation type="list" allowBlank="1" showInputMessage="1" showErrorMessage="1">
          <x14:formula1>
            <xm:f>[1]Hoja1!#REF!</xm:f>
          </x14:formula1>
          <xm:sqref>H31:H43 H58:H79</xm:sqref>
        </x14:dataValidation>
        <x14:dataValidation type="list" allowBlank="1" showInputMessage="1" showErrorMessage="1">
          <x14:formula1>
            <xm:f>[3]Hoja1!#REF!</xm:f>
          </x14:formula1>
          <xm:sqref>H44:H57 H80:H107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5"/>
  <sheetViews>
    <sheetView topLeftCell="B43" zoomScale="80" zoomScaleNormal="80" workbookViewId="0">
      <selection activeCell="F46" sqref="F46"/>
    </sheetView>
  </sheetViews>
  <sheetFormatPr baseColWidth="10" defaultRowHeight="15"/>
  <cols>
    <col min="1" max="1" width="47.7109375" customWidth="1"/>
    <col min="2" max="2" width="48.140625" customWidth="1"/>
    <col min="3" max="3" width="47.7109375" customWidth="1"/>
    <col min="4" max="4" width="28.28515625" customWidth="1"/>
    <col min="5" max="5" width="31.42578125" customWidth="1"/>
    <col min="6" max="6" width="34.42578125" customWidth="1"/>
    <col min="7" max="7" width="52.7109375" customWidth="1"/>
    <col min="8" max="8" width="35.42578125" customWidth="1"/>
  </cols>
  <sheetData>
    <row r="1" spans="1:7">
      <c r="A1" s="29" t="s">
        <v>92</v>
      </c>
      <c r="B1" s="29" t="s">
        <v>93</v>
      </c>
      <c r="C1" s="29" t="s">
        <v>2</v>
      </c>
      <c r="D1" s="29" t="s">
        <v>94</v>
      </c>
      <c r="E1" s="29" t="s">
        <v>95</v>
      </c>
      <c r="F1" s="29" t="s">
        <v>96</v>
      </c>
      <c r="G1" s="29" t="s">
        <v>97</v>
      </c>
    </row>
    <row r="2" spans="1:7" s="28" customFormat="1" ht="47.25" customHeight="1">
      <c r="A2" s="31" t="s">
        <v>98</v>
      </c>
      <c r="B2" s="31" t="s">
        <v>99</v>
      </c>
      <c r="C2" s="31" t="s">
        <v>100</v>
      </c>
      <c r="D2" s="31" t="s">
        <v>32</v>
      </c>
      <c r="E2" s="31" t="s">
        <v>32</v>
      </c>
      <c r="F2" s="31" t="s">
        <v>101</v>
      </c>
      <c r="G2" s="31" t="s">
        <v>102</v>
      </c>
    </row>
    <row r="3" spans="1:7" s="28" customFormat="1" ht="45">
      <c r="A3" s="31" t="s">
        <v>79</v>
      </c>
      <c r="B3" s="31" t="s">
        <v>103</v>
      </c>
      <c r="C3" s="31" t="s">
        <v>104</v>
      </c>
      <c r="D3" s="31" t="s">
        <v>32</v>
      </c>
      <c r="E3" s="31" t="s">
        <v>32</v>
      </c>
      <c r="F3" s="31" t="s">
        <v>101</v>
      </c>
      <c r="G3" s="31" t="s">
        <v>102</v>
      </c>
    </row>
    <row r="4" spans="1:7" s="28" customFormat="1" ht="45">
      <c r="A4" s="31" t="s">
        <v>105</v>
      </c>
      <c r="B4" s="31" t="s">
        <v>105</v>
      </c>
      <c r="C4" s="31" t="s">
        <v>106</v>
      </c>
      <c r="D4" s="31" t="s">
        <v>32</v>
      </c>
      <c r="E4" s="31" t="s">
        <v>32</v>
      </c>
      <c r="F4" s="31" t="s">
        <v>107</v>
      </c>
      <c r="G4" s="31" t="s">
        <v>102</v>
      </c>
    </row>
    <row r="5" spans="1:7" s="28" customFormat="1" ht="75">
      <c r="A5" s="31" t="s">
        <v>108</v>
      </c>
      <c r="B5" s="31" t="s">
        <v>109</v>
      </c>
      <c r="C5" s="31" t="s">
        <v>110</v>
      </c>
      <c r="D5" s="31" t="s">
        <v>43</v>
      </c>
      <c r="E5" s="31" t="s">
        <v>111</v>
      </c>
      <c r="F5" s="31" t="s">
        <v>112</v>
      </c>
      <c r="G5" s="31" t="s">
        <v>102</v>
      </c>
    </row>
    <row r="6" spans="1:7" s="28" customFormat="1" ht="30">
      <c r="A6" s="31" t="s">
        <v>113</v>
      </c>
      <c r="B6" s="31" t="s">
        <v>108</v>
      </c>
      <c r="C6" s="31" t="s">
        <v>114</v>
      </c>
      <c r="D6" s="31" t="s">
        <v>32</v>
      </c>
      <c r="E6" s="31" t="s">
        <v>115</v>
      </c>
      <c r="F6" s="31" t="s">
        <v>112</v>
      </c>
      <c r="G6" s="31" t="s">
        <v>116</v>
      </c>
    </row>
    <row r="7" spans="1:7" s="28" customFormat="1" ht="75">
      <c r="A7" s="31" t="s">
        <v>117</v>
      </c>
      <c r="B7" s="31" t="s">
        <v>117</v>
      </c>
      <c r="C7" s="31" t="s">
        <v>118</v>
      </c>
      <c r="D7" s="31" t="s">
        <v>43</v>
      </c>
      <c r="E7" s="31" t="s">
        <v>119</v>
      </c>
      <c r="F7" s="31" t="s">
        <v>118</v>
      </c>
      <c r="G7" s="31" t="s">
        <v>102</v>
      </c>
    </row>
    <row r="8" spans="1:7" s="28" customFormat="1" ht="75">
      <c r="A8" s="31" t="s">
        <v>120</v>
      </c>
      <c r="B8" s="31" t="s">
        <v>120</v>
      </c>
      <c r="C8" s="31" t="s">
        <v>121</v>
      </c>
      <c r="D8" s="31" t="s">
        <v>43</v>
      </c>
      <c r="E8" s="31" t="s">
        <v>111</v>
      </c>
      <c r="F8" s="31" t="s">
        <v>112</v>
      </c>
      <c r="G8" s="31" t="s">
        <v>102</v>
      </c>
    </row>
    <row r="9" spans="1:7" s="28" customFormat="1" ht="30">
      <c r="A9" s="31" t="s">
        <v>122</v>
      </c>
      <c r="B9" s="31" t="s">
        <v>120</v>
      </c>
      <c r="C9" s="31" t="s">
        <v>121</v>
      </c>
      <c r="D9" s="31" t="s">
        <v>32</v>
      </c>
      <c r="E9" s="31" t="s">
        <v>115</v>
      </c>
      <c r="F9" s="31" t="s">
        <v>112</v>
      </c>
      <c r="G9" s="31" t="s">
        <v>116</v>
      </c>
    </row>
    <row r="10" spans="1:7" s="28" customFormat="1">
      <c r="A10" s="31" t="s">
        <v>126</v>
      </c>
      <c r="B10" s="31" t="s">
        <v>126</v>
      </c>
      <c r="C10" s="31" t="s">
        <v>127</v>
      </c>
      <c r="D10" s="31" t="s">
        <v>128</v>
      </c>
      <c r="E10" s="31" t="s">
        <v>128</v>
      </c>
      <c r="F10" s="31" t="s">
        <v>128</v>
      </c>
      <c r="G10" s="31" t="s">
        <v>128</v>
      </c>
    </row>
    <row r="11" spans="1:7" s="28" customFormat="1" ht="75">
      <c r="A11" s="31" t="s">
        <v>151</v>
      </c>
      <c r="B11" s="31" t="s">
        <v>152</v>
      </c>
      <c r="C11" s="31" t="s">
        <v>153</v>
      </c>
      <c r="D11" s="31" t="s">
        <v>43</v>
      </c>
      <c r="E11" s="31" t="s">
        <v>32</v>
      </c>
      <c r="F11" s="31" t="s">
        <v>154</v>
      </c>
      <c r="G11" s="31" t="s">
        <v>32</v>
      </c>
    </row>
    <row r="12" spans="1:7" s="28" customFormat="1" ht="75">
      <c r="A12" s="31" t="s">
        <v>155</v>
      </c>
      <c r="B12" s="31" t="s">
        <v>156</v>
      </c>
      <c r="C12" s="31" t="s">
        <v>157</v>
      </c>
      <c r="D12" s="31" t="s">
        <v>43</v>
      </c>
      <c r="E12" s="31" t="s">
        <v>32</v>
      </c>
      <c r="F12" s="31" t="s">
        <v>154</v>
      </c>
      <c r="G12" s="31" t="s">
        <v>32</v>
      </c>
    </row>
    <row r="13" spans="1:7" s="28" customFormat="1" ht="30">
      <c r="A13" s="31" t="s">
        <v>158</v>
      </c>
      <c r="B13" s="31" t="s">
        <v>159</v>
      </c>
      <c r="C13" s="31" t="s">
        <v>160</v>
      </c>
      <c r="D13" s="31" t="s">
        <v>32</v>
      </c>
      <c r="E13" s="31" t="s">
        <v>32</v>
      </c>
      <c r="F13" s="31" t="s">
        <v>154</v>
      </c>
      <c r="G13" s="31" t="s">
        <v>32</v>
      </c>
    </row>
    <row r="14" spans="1:7" s="28" customFormat="1" ht="75">
      <c r="A14" s="31" t="s">
        <v>161</v>
      </c>
      <c r="B14" s="31" t="s">
        <v>162</v>
      </c>
      <c r="C14" s="31" t="s">
        <v>163</v>
      </c>
      <c r="D14" s="31" t="s">
        <v>43</v>
      </c>
      <c r="E14" s="31" t="s">
        <v>32</v>
      </c>
      <c r="F14" s="31" t="s">
        <v>71</v>
      </c>
      <c r="G14" s="31" t="s">
        <v>32</v>
      </c>
    </row>
    <row r="15" spans="1:7" s="28" customFormat="1" ht="75">
      <c r="A15" s="31" t="s">
        <v>67</v>
      </c>
      <c r="B15" s="31" t="s">
        <v>68</v>
      </c>
      <c r="C15" s="31" t="s">
        <v>69</v>
      </c>
      <c r="D15" s="31" t="s">
        <v>43</v>
      </c>
      <c r="E15" s="31" t="s">
        <v>70</v>
      </c>
      <c r="F15" s="31" t="s">
        <v>71</v>
      </c>
      <c r="G15" s="31" t="s">
        <v>32</v>
      </c>
    </row>
    <row r="16" spans="1:7" s="28" customFormat="1" ht="75">
      <c r="A16" s="31" t="s">
        <v>164</v>
      </c>
      <c r="B16" s="31" t="s">
        <v>165</v>
      </c>
      <c r="C16" s="31" t="s">
        <v>166</v>
      </c>
      <c r="D16" s="31" t="s">
        <v>43</v>
      </c>
      <c r="E16" s="31" t="s">
        <v>167</v>
      </c>
      <c r="F16" s="31" t="s">
        <v>168</v>
      </c>
      <c r="G16" s="31" t="s">
        <v>169</v>
      </c>
    </row>
    <row r="17" spans="1:7" s="28" customFormat="1" ht="75">
      <c r="A17" s="31" t="s">
        <v>170</v>
      </c>
      <c r="B17" s="31" t="s">
        <v>171</v>
      </c>
      <c r="C17" s="31" t="s">
        <v>172</v>
      </c>
      <c r="D17" s="31" t="s">
        <v>43</v>
      </c>
      <c r="E17" s="31" t="s">
        <v>30</v>
      </c>
      <c r="F17" s="31" t="s">
        <v>173</v>
      </c>
      <c r="G17" s="31" t="s">
        <v>32</v>
      </c>
    </row>
    <row r="18" spans="1:7" s="28" customFormat="1" ht="75">
      <c r="A18" s="31" t="s">
        <v>174</v>
      </c>
      <c r="B18" s="31" t="s">
        <v>171</v>
      </c>
      <c r="C18" s="31" t="s">
        <v>175</v>
      </c>
      <c r="D18" s="31" t="s">
        <v>43</v>
      </c>
      <c r="E18" s="31" t="s">
        <v>176</v>
      </c>
      <c r="F18" s="31" t="s">
        <v>175</v>
      </c>
      <c r="G18" s="31" t="s">
        <v>32</v>
      </c>
    </row>
    <row r="19" spans="1:7" s="28" customFormat="1" ht="75">
      <c r="A19" s="31" t="s">
        <v>177</v>
      </c>
      <c r="B19" s="31" t="s">
        <v>165</v>
      </c>
      <c r="C19" s="31" t="s">
        <v>178</v>
      </c>
      <c r="D19" s="31" t="s">
        <v>43</v>
      </c>
      <c r="E19" s="31" t="s">
        <v>167</v>
      </c>
      <c r="F19" s="31" t="s">
        <v>179</v>
      </c>
      <c r="G19" s="31" t="s">
        <v>32</v>
      </c>
    </row>
    <row r="20" spans="1:7" s="28" customFormat="1" ht="75">
      <c r="A20" s="31" t="s">
        <v>244</v>
      </c>
      <c r="B20" s="31" t="s">
        <v>245</v>
      </c>
      <c r="C20" s="31" t="s">
        <v>246</v>
      </c>
      <c r="D20" s="31" t="s">
        <v>43</v>
      </c>
      <c r="E20" s="31" t="s">
        <v>247</v>
      </c>
      <c r="F20" s="31" t="s">
        <v>248</v>
      </c>
      <c r="G20" s="31" t="s">
        <v>249</v>
      </c>
    </row>
    <row r="21" spans="1:7" s="28" customFormat="1" ht="75">
      <c r="A21" s="31" t="s">
        <v>250</v>
      </c>
      <c r="B21" s="31" t="s">
        <v>251</v>
      </c>
      <c r="C21" s="31" t="s">
        <v>252</v>
      </c>
      <c r="D21" s="31" t="s">
        <v>43</v>
      </c>
      <c r="E21" s="31" t="s">
        <v>253</v>
      </c>
      <c r="F21" s="31" t="s">
        <v>254</v>
      </c>
      <c r="G21" s="31" t="s">
        <v>255</v>
      </c>
    </row>
    <row r="22" spans="1:7" s="28" customFormat="1" ht="75">
      <c r="A22" s="31" t="s">
        <v>256</v>
      </c>
      <c r="B22" s="31" t="s">
        <v>251</v>
      </c>
      <c r="C22" s="31" t="s">
        <v>257</v>
      </c>
      <c r="D22" s="31" t="s">
        <v>43</v>
      </c>
      <c r="E22" s="31" t="s">
        <v>253</v>
      </c>
      <c r="F22" s="31" t="s">
        <v>65</v>
      </c>
      <c r="G22" s="31" t="s">
        <v>255</v>
      </c>
    </row>
    <row r="23" spans="1:7" s="28" customFormat="1" ht="75">
      <c r="A23" s="31" t="s">
        <v>258</v>
      </c>
      <c r="B23" s="31" t="s">
        <v>259</v>
      </c>
      <c r="C23" s="31" t="s">
        <v>260</v>
      </c>
      <c r="D23" s="31" t="s">
        <v>43</v>
      </c>
      <c r="E23" s="31" t="s">
        <v>261</v>
      </c>
      <c r="F23" s="31" t="s">
        <v>262</v>
      </c>
      <c r="G23" s="31" t="s">
        <v>255</v>
      </c>
    </row>
    <row r="24" spans="1:7" s="28" customFormat="1" ht="75">
      <c r="A24" s="31" t="s">
        <v>263</v>
      </c>
      <c r="B24" s="31" t="s">
        <v>264</v>
      </c>
      <c r="C24" s="31" t="s">
        <v>265</v>
      </c>
      <c r="D24" s="31" t="s">
        <v>43</v>
      </c>
      <c r="E24" s="31" t="s">
        <v>266</v>
      </c>
      <c r="F24" s="31" t="s">
        <v>267</v>
      </c>
      <c r="G24" s="31" t="s">
        <v>268</v>
      </c>
    </row>
    <row r="25" spans="1:7" s="28" customFormat="1" ht="75">
      <c r="A25" s="31" t="s">
        <v>269</v>
      </c>
      <c r="B25" s="31" t="s">
        <v>270</v>
      </c>
      <c r="C25" s="31" t="s">
        <v>271</v>
      </c>
      <c r="D25" s="31" t="s">
        <v>43</v>
      </c>
      <c r="E25" s="31" t="s">
        <v>272</v>
      </c>
      <c r="F25" s="31" t="s">
        <v>262</v>
      </c>
      <c r="G25" s="31" t="s">
        <v>273</v>
      </c>
    </row>
    <row r="26" spans="1:7" s="28" customFormat="1" ht="75">
      <c r="A26" s="31" t="s">
        <v>274</v>
      </c>
      <c r="B26" s="31" t="s">
        <v>275</v>
      </c>
      <c r="C26" s="31" t="s">
        <v>276</v>
      </c>
      <c r="D26" s="31" t="s">
        <v>43</v>
      </c>
      <c r="E26" s="31" t="s">
        <v>272</v>
      </c>
      <c r="F26" s="31" t="s">
        <v>262</v>
      </c>
      <c r="G26" s="31" t="s">
        <v>277</v>
      </c>
    </row>
    <row r="27" spans="1:7" s="28" customFormat="1" ht="30">
      <c r="A27" s="31" t="s">
        <v>72</v>
      </c>
      <c r="B27" s="31" t="s">
        <v>73</v>
      </c>
      <c r="C27" s="31" t="s">
        <v>74</v>
      </c>
      <c r="D27" s="31" t="s">
        <v>32</v>
      </c>
      <c r="E27" s="31" t="s">
        <v>33</v>
      </c>
      <c r="F27" s="31" t="s">
        <v>75</v>
      </c>
      <c r="G27" s="31" t="s">
        <v>32</v>
      </c>
    </row>
    <row r="28" spans="1:7" s="28" customFormat="1" ht="30">
      <c r="A28" s="31" t="s">
        <v>448</v>
      </c>
      <c r="B28" s="31" t="s">
        <v>449</v>
      </c>
      <c r="C28" s="31" t="s">
        <v>450</v>
      </c>
      <c r="D28" s="31" t="s">
        <v>32</v>
      </c>
      <c r="E28" s="31" t="s">
        <v>33</v>
      </c>
      <c r="F28" s="31" t="s">
        <v>75</v>
      </c>
      <c r="G28" s="31" t="s">
        <v>451</v>
      </c>
    </row>
    <row r="29" spans="1:7" s="28" customFormat="1">
      <c r="A29" s="31" t="s">
        <v>76</v>
      </c>
      <c r="B29" s="31" t="s">
        <v>77</v>
      </c>
      <c r="C29" s="31" t="s">
        <v>78</v>
      </c>
      <c r="D29" s="31" t="s">
        <v>32</v>
      </c>
      <c r="E29" s="31" t="s">
        <v>33</v>
      </c>
      <c r="F29" s="31" t="s">
        <v>75</v>
      </c>
      <c r="G29" s="31" t="s">
        <v>32</v>
      </c>
    </row>
    <row r="30" spans="1:7" s="28" customFormat="1" ht="30">
      <c r="A30" s="31" t="s">
        <v>452</v>
      </c>
      <c r="B30" s="31" t="s">
        <v>453</v>
      </c>
      <c r="C30" s="31" t="s">
        <v>454</v>
      </c>
      <c r="D30" s="31" t="s">
        <v>32</v>
      </c>
      <c r="E30" s="31" t="s">
        <v>32</v>
      </c>
      <c r="F30" s="31" t="s">
        <v>75</v>
      </c>
      <c r="G30" s="31" t="s">
        <v>32</v>
      </c>
    </row>
    <row r="31" spans="1:7" s="28" customFormat="1" ht="30">
      <c r="A31" s="31" t="s">
        <v>88</v>
      </c>
      <c r="B31" s="31" t="s">
        <v>89</v>
      </c>
      <c r="C31" s="31" t="s">
        <v>90</v>
      </c>
      <c r="D31" s="31" t="s">
        <v>32</v>
      </c>
      <c r="E31" s="31" t="s">
        <v>33</v>
      </c>
      <c r="F31" s="31" t="s">
        <v>91</v>
      </c>
      <c r="G31" s="31" t="s">
        <v>32</v>
      </c>
    </row>
    <row r="32" spans="1:7" s="28" customFormat="1" ht="30">
      <c r="A32" s="31" t="s">
        <v>455</v>
      </c>
      <c r="B32" s="31" t="s">
        <v>456</v>
      </c>
      <c r="C32" s="31" t="s">
        <v>454</v>
      </c>
      <c r="D32" s="31" t="s">
        <v>32</v>
      </c>
      <c r="E32" s="31" t="s">
        <v>33</v>
      </c>
      <c r="F32" s="31" t="s">
        <v>75</v>
      </c>
      <c r="G32" s="31" t="s">
        <v>32</v>
      </c>
    </row>
    <row r="33" spans="1:7" s="28" customFormat="1" ht="75">
      <c r="A33" s="31" t="s">
        <v>40</v>
      </c>
      <c r="B33" s="31" t="s">
        <v>41</v>
      </c>
      <c r="C33" s="31" t="s">
        <v>42</v>
      </c>
      <c r="D33" s="31" t="s">
        <v>43</v>
      </c>
      <c r="E33" s="31" t="s">
        <v>44</v>
      </c>
      <c r="F33" s="31" t="s">
        <v>45</v>
      </c>
      <c r="G33" s="31" t="s">
        <v>46</v>
      </c>
    </row>
    <row r="34" spans="1:7" s="28" customFormat="1" ht="60">
      <c r="A34" s="31" t="s">
        <v>47</v>
      </c>
      <c r="B34" s="31" t="s">
        <v>48</v>
      </c>
      <c r="C34" s="31" t="s">
        <v>49</v>
      </c>
      <c r="D34" s="31" t="s">
        <v>32</v>
      </c>
      <c r="E34" s="31" t="s">
        <v>50</v>
      </c>
      <c r="F34" s="31" t="s">
        <v>51</v>
      </c>
      <c r="G34" s="31" t="s">
        <v>46</v>
      </c>
    </row>
    <row r="35" spans="1:7" s="28" customFormat="1" ht="30">
      <c r="A35" s="31" t="s">
        <v>483</v>
      </c>
      <c r="B35" s="31" t="s">
        <v>484</v>
      </c>
      <c r="C35" s="31" t="s">
        <v>49</v>
      </c>
      <c r="D35" s="31" t="s">
        <v>32</v>
      </c>
      <c r="E35" s="31" t="s">
        <v>32</v>
      </c>
      <c r="F35" s="31" t="s">
        <v>485</v>
      </c>
      <c r="G35" s="31" t="s">
        <v>46</v>
      </c>
    </row>
    <row r="36" spans="1:7" s="28" customFormat="1" ht="75">
      <c r="A36" s="31" t="s">
        <v>486</v>
      </c>
      <c r="B36" s="31" t="s">
        <v>487</v>
      </c>
      <c r="C36" s="31" t="s">
        <v>488</v>
      </c>
      <c r="D36" s="31" t="s">
        <v>43</v>
      </c>
      <c r="E36" s="31" t="s">
        <v>44</v>
      </c>
      <c r="F36" s="31" t="s">
        <v>489</v>
      </c>
      <c r="G36" s="31" t="s">
        <v>490</v>
      </c>
    </row>
    <row r="37" spans="1:7" s="28" customFormat="1" ht="75">
      <c r="A37" s="31" t="s">
        <v>1187</v>
      </c>
      <c r="B37" s="31" t="s">
        <v>52</v>
      </c>
      <c r="C37" s="31" t="s">
        <v>53</v>
      </c>
      <c r="D37" s="31" t="s">
        <v>43</v>
      </c>
      <c r="E37" s="31" t="s">
        <v>54</v>
      </c>
      <c r="F37" s="31" t="s">
        <v>55</v>
      </c>
      <c r="G37" s="31" t="s">
        <v>56</v>
      </c>
    </row>
    <row r="38" spans="1:7" s="28" customFormat="1" ht="75">
      <c r="A38" s="31" t="s">
        <v>566</v>
      </c>
      <c r="B38" s="31" t="s">
        <v>567</v>
      </c>
      <c r="C38" s="31" t="s">
        <v>568</v>
      </c>
      <c r="D38" s="31" t="s">
        <v>43</v>
      </c>
      <c r="E38" s="31" t="s">
        <v>569</v>
      </c>
      <c r="F38" s="31" t="s">
        <v>55</v>
      </c>
      <c r="G38" s="31" t="s">
        <v>570</v>
      </c>
    </row>
    <row r="39" spans="1:7" s="28" customFormat="1" ht="75">
      <c r="A39" s="31" t="s">
        <v>571</v>
      </c>
      <c r="B39" s="31" t="s">
        <v>572</v>
      </c>
      <c r="C39" s="31" t="s">
        <v>573</v>
      </c>
      <c r="D39" s="31" t="s">
        <v>43</v>
      </c>
      <c r="E39" s="31" t="s">
        <v>574</v>
      </c>
      <c r="F39" s="31" t="s">
        <v>55</v>
      </c>
      <c r="G39" s="31" t="s">
        <v>575</v>
      </c>
    </row>
    <row r="40" spans="1:7" s="28" customFormat="1" ht="75">
      <c r="A40" s="31" t="s">
        <v>576</v>
      </c>
      <c r="B40" s="31" t="s">
        <v>577</v>
      </c>
      <c r="C40" s="31" t="s">
        <v>578</v>
      </c>
      <c r="D40" s="31" t="s">
        <v>43</v>
      </c>
      <c r="E40" s="31" t="s">
        <v>579</v>
      </c>
      <c r="F40" s="31" t="s">
        <v>55</v>
      </c>
      <c r="G40" s="31" t="s">
        <v>580</v>
      </c>
    </row>
    <row r="41" spans="1:7" s="28" customFormat="1" ht="75">
      <c r="A41" s="31" t="s">
        <v>581</v>
      </c>
      <c r="B41" s="31" t="s">
        <v>567</v>
      </c>
      <c r="C41" s="31" t="s">
        <v>582</v>
      </c>
      <c r="D41" s="31" t="s">
        <v>43</v>
      </c>
      <c r="E41" s="31" t="s">
        <v>583</v>
      </c>
      <c r="F41" s="31" t="s">
        <v>55</v>
      </c>
      <c r="G41" s="31" t="s">
        <v>32</v>
      </c>
    </row>
    <row r="42" spans="1:7" s="28" customFormat="1" ht="75">
      <c r="A42" s="31" t="s">
        <v>584</v>
      </c>
      <c r="B42" s="31" t="s">
        <v>585</v>
      </c>
      <c r="C42" s="31" t="s">
        <v>586</v>
      </c>
      <c r="D42" s="31" t="s">
        <v>43</v>
      </c>
      <c r="E42" s="31" t="s">
        <v>32</v>
      </c>
      <c r="F42" s="31" t="s">
        <v>55</v>
      </c>
      <c r="G42" s="31" t="s">
        <v>587</v>
      </c>
    </row>
    <row r="43" spans="1:7" s="28" customFormat="1" ht="75">
      <c r="A43" s="31" t="s">
        <v>588</v>
      </c>
      <c r="B43" s="31" t="s">
        <v>589</v>
      </c>
      <c r="C43" s="31" t="s">
        <v>590</v>
      </c>
      <c r="D43" s="31" t="s">
        <v>43</v>
      </c>
      <c r="E43" s="31" t="s">
        <v>32</v>
      </c>
      <c r="F43" s="31" t="s">
        <v>55</v>
      </c>
      <c r="G43" s="31" t="s">
        <v>591</v>
      </c>
    </row>
    <row r="44" spans="1:7" s="28" customFormat="1" ht="75">
      <c r="A44" s="31" t="s">
        <v>592</v>
      </c>
      <c r="B44" s="31" t="s">
        <v>593</v>
      </c>
      <c r="C44" s="31" t="s">
        <v>594</v>
      </c>
      <c r="D44" s="31" t="s">
        <v>43</v>
      </c>
      <c r="E44" s="31" t="s">
        <v>32</v>
      </c>
      <c r="F44" s="31" t="s">
        <v>32</v>
      </c>
      <c r="G44" s="31" t="s">
        <v>32</v>
      </c>
    </row>
    <row r="45" spans="1:7" s="28" customFormat="1" ht="75">
      <c r="A45" s="31" t="s">
        <v>595</v>
      </c>
      <c r="B45" s="31" t="s">
        <v>596</v>
      </c>
      <c r="C45" s="31" t="s">
        <v>594</v>
      </c>
      <c r="D45" s="31" t="s">
        <v>43</v>
      </c>
      <c r="E45" s="31" t="s">
        <v>32</v>
      </c>
      <c r="F45" s="31" t="s">
        <v>55</v>
      </c>
      <c r="G45" s="31" t="s">
        <v>591</v>
      </c>
    </row>
    <row r="46" spans="1:7" s="28" customFormat="1" ht="45">
      <c r="A46" s="31" t="s">
        <v>597</v>
      </c>
      <c r="B46" s="31" t="s">
        <v>598</v>
      </c>
      <c r="C46" s="31" t="s">
        <v>599</v>
      </c>
      <c r="D46" s="31" t="s">
        <v>32</v>
      </c>
      <c r="E46" s="31" t="s">
        <v>32</v>
      </c>
      <c r="F46" s="31" t="s">
        <v>600</v>
      </c>
      <c r="G46" s="31" t="s">
        <v>601</v>
      </c>
    </row>
    <row r="47" spans="1:7" s="28" customFormat="1" ht="45">
      <c r="A47" s="31" t="s">
        <v>602</v>
      </c>
      <c r="B47" s="31" t="s">
        <v>603</v>
      </c>
      <c r="C47" s="31" t="s">
        <v>604</v>
      </c>
      <c r="D47" s="31" t="s">
        <v>32</v>
      </c>
      <c r="E47" s="31" t="s">
        <v>32</v>
      </c>
      <c r="F47" s="31" t="s">
        <v>605</v>
      </c>
      <c r="G47" s="31" t="s">
        <v>601</v>
      </c>
    </row>
    <row r="48" spans="1:7" s="28" customFormat="1" ht="75">
      <c r="A48" s="43" t="s">
        <v>1188</v>
      </c>
      <c r="B48" s="43" t="s">
        <v>1189</v>
      </c>
      <c r="C48" s="43" t="s">
        <v>1190</v>
      </c>
      <c r="D48" s="43" t="s">
        <v>43</v>
      </c>
      <c r="E48" s="43" t="s">
        <v>609</v>
      </c>
      <c r="F48" s="43" t="s">
        <v>1191</v>
      </c>
      <c r="G48" s="43" t="s">
        <v>1192</v>
      </c>
    </row>
    <row r="49" spans="1:9" s="28" customFormat="1" ht="75">
      <c r="A49" s="31" t="s">
        <v>606</v>
      </c>
      <c r="B49" s="31" t="s">
        <v>607</v>
      </c>
      <c r="C49" s="31" t="s">
        <v>608</v>
      </c>
      <c r="D49" s="31" t="s">
        <v>43</v>
      </c>
      <c r="E49" s="31" t="s">
        <v>609</v>
      </c>
      <c r="F49" s="31" t="s">
        <v>610</v>
      </c>
      <c r="G49" s="31" t="s">
        <v>611</v>
      </c>
    </row>
    <row r="50" spans="1:9" s="28" customFormat="1" ht="75">
      <c r="A50" s="31" t="s">
        <v>612</v>
      </c>
      <c r="B50" s="31" t="s">
        <v>613</v>
      </c>
      <c r="C50" s="31" t="s">
        <v>614</v>
      </c>
      <c r="D50" s="31" t="s">
        <v>43</v>
      </c>
      <c r="E50" s="31" t="s">
        <v>609</v>
      </c>
      <c r="F50" s="31" t="s">
        <v>615</v>
      </c>
      <c r="G50" s="31" t="s">
        <v>616</v>
      </c>
    </row>
    <row r="51" spans="1:9" s="28" customFormat="1" ht="75">
      <c r="A51" s="31" t="s">
        <v>57</v>
      </c>
      <c r="B51" s="31" t="s">
        <v>58</v>
      </c>
      <c r="C51" s="31" t="s">
        <v>59</v>
      </c>
      <c r="D51" s="31" t="s">
        <v>43</v>
      </c>
      <c r="E51" s="31" t="s">
        <v>60</v>
      </c>
      <c r="F51" s="31" t="s">
        <v>61</v>
      </c>
      <c r="G51" s="31" t="s">
        <v>32</v>
      </c>
    </row>
    <row r="52" spans="1:9" s="28" customFormat="1" ht="75">
      <c r="A52" s="31" t="s">
        <v>320</v>
      </c>
      <c r="B52" s="31" t="s">
        <v>617</v>
      </c>
      <c r="C52" s="31" t="s">
        <v>618</v>
      </c>
      <c r="D52" s="31" t="s">
        <v>43</v>
      </c>
      <c r="E52" s="31" t="s">
        <v>619</v>
      </c>
      <c r="F52" s="31" t="s">
        <v>55</v>
      </c>
      <c r="G52" s="31" t="s">
        <v>620</v>
      </c>
    </row>
    <row r="53" spans="1:9" s="28" customFormat="1" ht="45">
      <c r="A53" s="31" t="s">
        <v>621</v>
      </c>
      <c r="B53" s="31" t="s">
        <v>622</v>
      </c>
      <c r="C53" s="31" t="s">
        <v>623</v>
      </c>
      <c r="D53" s="31" t="s">
        <v>32</v>
      </c>
      <c r="E53" s="31" t="s">
        <v>32</v>
      </c>
      <c r="F53" s="31" t="s">
        <v>55</v>
      </c>
      <c r="G53" s="31" t="s">
        <v>32</v>
      </c>
    </row>
    <row r="54" spans="1:9" s="28" customFormat="1" ht="75">
      <c r="A54" s="31" t="s">
        <v>624</v>
      </c>
      <c r="B54" s="31" t="s">
        <v>625</v>
      </c>
      <c r="C54" s="31" t="s">
        <v>626</v>
      </c>
      <c r="D54" s="31" t="s">
        <v>43</v>
      </c>
      <c r="E54" s="31" t="s">
        <v>627</v>
      </c>
      <c r="F54" s="31" t="s">
        <v>65</v>
      </c>
      <c r="G54" s="31" t="s">
        <v>628</v>
      </c>
    </row>
    <row r="55" spans="1:9" s="28" customFormat="1" ht="75">
      <c r="A55" s="31" t="s">
        <v>86</v>
      </c>
      <c r="B55" s="31" t="s">
        <v>35</v>
      </c>
      <c r="C55" s="31" t="s">
        <v>87</v>
      </c>
      <c r="D55" s="31" t="s">
        <v>43</v>
      </c>
      <c r="E55" s="31" t="s">
        <v>64</v>
      </c>
      <c r="F55" s="31" t="s">
        <v>65</v>
      </c>
      <c r="G55" s="31" t="s">
        <v>66</v>
      </c>
    </row>
    <row r="56" spans="1:9" s="28" customFormat="1" ht="75">
      <c r="A56" s="31" t="s">
        <v>629</v>
      </c>
      <c r="B56" s="31" t="s">
        <v>35</v>
      </c>
      <c r="C56" s="31" t="s">
        <v>87</v>
      </c>
      <c r="D56" s="31" t="s">
        <v>43</v>
      </c>
      <c r="E56" s="31" t="s">
        <v>64</v>
      </c>
      <c r="F56" s="31" t="s">
        <v>65</v>
      </c>
      <c r="G56" s="31" t="s">
        <v>66</v>
      </c>
    </row>
    <row r="57" spans="1:9" s="28" customFormat="1" ht="75">
      <c r="A57" s="31" t="s">
        <v>630</v>
      </c>
      <c r="B57" s="31" t="s">
        <v>35</v>
      </c>
      <c r="C57" s="31" t="s">
        <v>87</v>
      </c>
      <c r="D57" s="31" t="s">
        <v>43</v>
      </c>
      <c r="E57" s="31" t="s">
        <v>64</v>
      </c>
      <c r="F57" s="31" t="s">
        <v>65</v>
      </c>
      <c r="G57" s="31" t="s">
        <v>66</v>
      </c>
    </row>
    <row r="58" spans="1:9" s="28" customFormat="1" ht="75">
      <c r="A58" s="31" t="s">
        <v>631</v>
      </c>
      <c r="B58" s="31" t="s">
        <v>63</v>
      </c>
      <c r="C58" s="31" t="s">
        <v>34</v>
      </c>
      <c r="D58" s="31" t="s">
        <v>43</v>
      </c>
      <c r="E58" s="31" t="s">
        <v>64</v>
      </c>
      <c r="F58" s="31" t="s">
        <v>65</v>
      </c>
      <c r="G58" s="31" t="s">
        <v>66</v>
      </c>
    </row>
    <row r="59" spans="1:9" s="28" customFormat="1" ht="75">
      <c r="A59" s="31" t="s">
        <v>632</v>
      </c>
      <c r="B59" s="31" t="s">
        <v>63</v>
      </c>
      <c r="C59" s="31" t="s">
        <v>34</v>
      </c>
      <c r="D59" s="31" t="s">
        <v>43</v>
      </c>
      <c r="E59" s="31" t="s">
        <v>64</v>
      </c>
      <c r="F59" s="31" t="s">
        <v>65</v>
      </c>
      <c r="G59" s="31" t="s">
        <v>66</v>
      </c>
    </row>
    <row r="60" spans="1:9" s="28" customFormat="1" ht="75">
      <c r="A60" s="31" t="s">
        <v>633</v>
      </c>
      <c r="B60" s="31" t="s">
        <v>35</v>
      </c>
      <c r="C60" s="31" t="s">
        <v>87</v>
      </c>
      <c r="D60" s="31" t="s">
        <v>43</v>
      </c>
      <c r="E60" s="31" t="s">
        <v>64</v>
      </c>
      <c r="F60" s="31" t="s">
        <v>65</v>
      </c>
      <c r="G60" s="31" t="s">
        <v>66</v>
      </c>
    </row>
    <row r="61" spans="1:9" s="28" customFormat="1" ht="75">
      <c r="A61" s="31" t="s">
        <v>62</v>
      </c>
      <c r="B61" s="31" t="s">
        <v>63</v>
      </c>
      <c r="C61" s="31" t="s">
        <v>34</v>
      </c>
      <c r="D61" s="31" t="s">
        <v>43</v>
      </c>
      <c r="E61" s="31" t="s">
        <v>64</v>
      </c>
      <c r="F61" s="31" t="s">
        <v>65</v>
      </c>
      <c r="G61" s="31" t="s">
        <v>66</v>
      </c>
    </row>
    <row r="62" spans="1:9" s="28" customFormat="1" ht="75">
      <c r="A62" s="31" t="s">
        <v>634</v>
      </c>
      <c r="B62" s="31" t="s">
        <v>63</v>
      </c>
      <c r="C62" s="31" t="s">
        <v>34</v>
      </c>
      <c r="D62" s="31" t="s">
        <v>43</v>
      </c>
      <c r="E62" s="31" t="s">
        <v>64</v>
      </c>
      <c r="F62" s="31" t="s">
        <v>65</v>
      </c>
      <c r="G62" s="31" t="s">
        <v>66</v>
      </c>
    </row>
    <row r="63" spans="1:9" s="28" customFormat="1" ht="75">
      <c r="A63" s="31" t="s">
        <v>635</v>
      </c>
      <c r="B63" s="31" t="s">
        <v>63</v>
      </c>
      <c r="C63" s="31" t="s">
        <v>34</v>
      </c>
      <c r="D63" s="31" t="s">
        <v>43</v>
      </c>
      <c r="E63" s="31" t="s">
        <v>64</v>
      </c>
      <c r="F63" s="31" t="s">
        <v>65</v>
      </c>
      <c r="G63" s="31" t="s">
        <v>66</v>
      </c>
    </row>
    <row r="64" spans="1:9">
      <c r="A64" s="30" t="s">
        <v>123</v>
      </c>
      <c r="B64" s="30" t="s">
        <v>124</v>
      </c>
      <c r="C64" s="30" t="s">
        <v>125</v>
      </c>
      <c r="D64" s="30" t="s">
        <v>32</v>
      </c>
      <c r="E64" s="30" t="s">
        <v>32</v>
      </c>
      <c r="F64" s="30" t="s">
        <v>32</v>
      </c>
      <c r="G64" s="30" t="s">
        <v>32</v>
      </c>
      <c r="I64" s="28"/>
    </row>
    <row r="65" spans="1:7">
      <c r="A65" s="30" t="s">
        <v>79</v>
      </c>
      <c r="B65" s="30" t="s">
        <v>80</v>
      </c>
      <c r="C65" s="30" t="s">
        <v>81</v>
      </c>
      <c r="D65" s="30" t="s">
        <v>82</v>
      </c>
      <c r="E65" s="30" t="s">
        <v>83</v>
      </c>
      <c r="F65" s="30" t="s">
        <v>84</v>
      </c>
      <c r="G65" s="30" t="s">
        <v>85</v>
      </c>
    </row>
    <row r="66" spans="1:7">
      <c r="A66" s="30" t="s">
        <v>636</v>
      </c>
      <c r="B66" s="30" t="s">
        <v>129</v>
      </c>
      <c r="C66" s="30" t="s">
        <v>130</v>
      </c>
      <c r="D66" s="30" t="s">
        <v>131</v>
      </c>
      <c r="E66" s="30" t="s">
        <v>131</v>
      </c>
      <c r="F66" s="30" t="s">
        <v>130</v>
      </c>
      <c r="G66" s="30" t="s">
        <v>131</v>
      </c>
    </row>
    <row r="67" spans="1:7">
      <c r="A67" s="30" t="s">
        <v>637</v>
      </c>
      <c r="B67" s="30" t="s">
        <v>129</v>
      </c>
      <c r="C67" s="30" t="s">
        <v>132</v>
      </c>
      <c r="D67" s="30" t="s">
        <v>131</v>
      </c>
      <c r="E67" s="30" t="s">
        <v>131</v>
      </c>
      <c r="F67" s="30" t="s">
        <v>132</v>
      </c>
      <c r="G67" s="30" t="s">
        <v>131</v>
      </c>
    </row>
    <row r="68" spans="1:7">
      <c r="A68" s="30" t="s">
        <v>638</v>
      </c>
      <c r="B68" s="30" t="s">
        <v>129</v>
      </c>
      <c r="C68" s="30" t="s">
        <v>133</v>
      </c>
      <c r="D68" s="30" t="s">
        <v>131</v>
      </c>
      <c r="E68" s="30" t="s">
        <v>131</v>
      </c>
      <c r="F68" s="30" t="s">
        <v>133</v>
      </c>
      <c r="G68" s="30" t="s">
        <v>131</v>
      </c>
    </row>
    <row r="69" spans="1:7">
      <c r="A69" s="30" t="s">
        <v>639</v>
      </c>
      <c r="B69" s="30" t="s">
        <v>129</v>
      </c>
      <c r="C69" s="30" t="s">
        <v>134</v>
      </c>
      <c r="D69" s="30" t="s">
        <v>131</v>
      </c>
      <c r="E69" s="30" t="s">
        <v>131</v>
      </c>
      <c r="F69" s="30" t="s">
        <v>134</v>
      </c>
      <c r="G69" s="30" t="s">
        <v>131</v>
      </c>
    </row>
    <row r="70" spans="1:7" ht="45">
      <c r="A70" s="30" t="s">
        <v>640</v>
      </c>
      <c r="B70" s="30" t="s">
        <v>129</v>
      </c>
      <c r="C70" s="30" t="s">
        <v>135</v>
      </c>
      <c r="D70" s="30" t="s">
        <v>131</v>
      </c>
      <c r="E70" s="30" t="s">
        <v>131</v>
      </c>
      <c r="F70" s="30" t="s">
        <v>135</v>
      </c>
      <c r="G70" s="30" t="s">
        <v>131</v>
      </c>
    </row>
    <row r="71" spans="1:7">
      <c r="A71" s="30" t="s">
        <v>641</v>
      </c>
      <c r="B71" s="30" t="s">
        <v>129</v>
      </c>
      <c r="C71" s="30" t="s">
        <v>136</v>
      </c>
      <c r="D71" s="30" t="s">
        <v>131</v>
      </c>
      <c r="E71" s="30" t="s">
        <v>131</v>
      </c>
      <c r="F71" s="30" t="s">
        <v>136</v>
      </c>
      <c r="G71" s="30" t="s">
        <v>131</v>
      </c>
    </row>
    <row r="72" spans="1:7">
      <c r="A72" s="30" t="s">
        <v>642</v>
      </c>
      <c r="B72" s="30" t="s">
        <v>129</v>
      </c>
      <c r="C72" s="30" t="s">
        <v>137</v>
      </c>
      <c r="D72" s="30" t="s">
        <v>131</v>
      </c>
      <c r="E72" s="30" t="s">
        <v>131</v>
      </c>
      <c r="F72" s="30" t="s">
        <v>137</v>
      </c>
      <c r="G72" s="30" t="s">
        <v>131</v>
      </c>
    </row>
    <row r="73" spans="1:7">
      <c r="A73" s="30" t="s">
        <v>643</v>
      </c>
      <c r="B73" s="30" t="s">
        <v>129</v>
      </c>
      <c r="C73" s="30" t="s">
        <v>138</v>
      </c>
      <c r="D73" s="30" t="s">
        <v>131</v>
      </c>
      <c r="E73" s="30" t="s">
        <v>131</v>
      </c>
      <c r="F73" s="30" t="s">
        <v>138</v>
      </c>
      <c r="G73" s="30" t="s">
        <v>131</v>
      </c>
    </row>
    <row r="74" spans="1:7" ht="30">
      <c r="A74" s="30" t="s">
        <v>644</v>
      </c>
      <c r="B74" s="30" t="s">
        <v>129</v>
      </c>
      <c r="C74" s="30" t="s">
        <v>139</v>
      </c>
      <c r="D74" s="30" t="s">
        <v>131</v>
      </c>
      <c r="E74" s="30" t="s">
        <v>131</v>
      </c>
      <c r="F74" s="30" t="s">
        <v>139</v>
      </c>
      <c r="G74" s="30" t="s">
        <v>131</v>
      </c>
    </row>
    <row r="75" spans="1:7" ht="30">
      <c r="A75" s="30" t="s">
        <v>645</v>
      </c>
      <c r="B75" s="30" t="s">
        <v>129</v>
      </c>
      <c r="C75" s="30" t="s">
        <v>140</v>
      </c>
      <c r="D75" s="30" t="s">
        <v>131</v>
      </c>
      <c r="E75" s="30" t="s">
        <v>131</v>
      </c>
      <c r="F75" s="30" t="s">
        <v>140</v>
      </c>
      <c r="G75" s="30" t="s">
        <v>131</v>
      </c>
    </row>
    <row r="76" spans="1:7">
      <c r="A76" s="30" t="s">
        <v>646</v>
      </c>
      <c r="B76" s="30" t="s">
        <v>129</v>
      </c>
      <c r="C76" s="30" t="s">
        <v>141</v>
      </c>
      <c r="D76" s="30" t="s">
        <v>131</v>
      </c>
      <c r="E76" s="30" t="s">
        <v>131</v>
      </c>
      <c r="F76" s="30" t="s">
        <v>141</v>
      </c>
      <c r="G76" s="30" t="s">
        <v>131</v>
      </c>
    </row>
    <row r="77" spans="1:7">
      <c r="A77" s="30" t="s">
        <v>647</v>
      </c>
      <c r="B77" s="30" t="s">
        <v>129</v>
      </c>
      <c r="C77" s="30" t="s">
        <v>142</v>
      </c>
      <c r="D77" s="30" t="s">
        <v>131</v>
      </c>
      <c r="E77" s="30" t="s">
        <v>131</v>
      </c>
      <c r="F77" s="30" t="s">
        <v>142</v>
      </c>
      <c r="G77" s="30" t="s">
        <v>131</v>
      </c>
    </row>
    <row r="78" spans="1:7" ht="30">
      <c r="A78" s="30" t="s">
        <v>648</v>
      </c>
      <c r="B78" s="30" t="s">
        <v>129</v>
      </c>
      <c r="C78" s="30" t="s">
        <v>143</v>
      </c>
      <c r="D78" s="30" t="s">
        <v>131</v>
      </c>
      <c r="E78" s="30" t="s">
        <v>131</v>
      </c>
      <c r="F78" s="30" t="s">
        <v>143</v>
      </c>
      <c r="G78" s="30" t="s">
        <v>131</v>
      </c>
    </row>
    <row r="79" spans="1:7" ht="120">
      <c r="A79" s="30" t="s">
        <v>649</v>
      </c>
      <c r="B79" s="30" t="s">
        <v>129</v>
      </c>
      <c r="C79" s="30" t="s">
        <v>144</v>
      </c>
      <c r="D79" s="30" t="s">
        <v>131</v>
      </c>
      <c r="E79" s="30" t="s">
        <v>131</v>
      </c>
      <c r="F79" s="30" t="s">
        <v>144</v>
      </c>
      <c r="G79" s="30" t="s">
        <v>131</v>
      </c>
    </row>
    <row r="80" spans="1:7" ht="45">
      <c r="A80" s="30" t="s">
        <v>650</v>
      </c>
      <c r="B80" s="30" t="s">
        <v>129</v>
      </c>
      <c r="C80" s="30" t="s">
        <v>145</v>
      </c>
      <c r="D80" s="30" t="s">
        <v>131</v>
      </c>
      <c r="E80" s="30" t="s">
        <v>131</v>
      </c>
      <c r="F80" s="30" t="s">
        <v>145</v>
      </c>
      <c r="G80" s="30" t="s">
        <v>131</v>
      </c>
    </row>
    <row r="81" spans="1:7">
      <c r="A81" s="30" t="s">
        <v>651</v>
      </c>
      <c r="B81" s="30" t="s">
        <v>146</v>
      </c>
      <c r="C81" s="30" t="s">
        <v>147</v>
      </c>
      <c r="D81" s="30" t="s">
        <v>131</v>
      </c>
      <c r="E81" s="30" t="s">
        <v>131</v>
      </c>
      <c r="F81" s="30" t="s">
        <v>147</v>
      </c>
      <c r="G81" s="30" t="s">
        <v>131</v>
      </c>
    </row>
    <row r="82" spans="1:7" ht="60">
      <c r="A82" s="30" t="s">
        <v>652</v>
      </c>
      <c r="B82" s="30" t="s">
        <v>146</v>
      </c>
      <c r="C82" s="30" t="s">
        <v>148</v>
      </c>
      <c r="D82" s="30" t="s">
        <v>131</v>
      </c>
      <c r="E82" s="30" t="s">
        <v>131</v>
      </c>
      <c r="F82" s="30" t="s">
        <v>148</v>
      </c>
      <c r="G82" s="30" t="s">
        <v>131</v>
      </c>
    </row>
    <row r="83" spans="1:7">
      <c r="A83" s="30" t="s">
        <v>653</v>
      </c>
      <c r="B83" s="30" t="s">
        <v>146</v>
      </c>
      <c r="C83" s="30" t="s">
        <v>149</v>
      </c>
      <c r="D83" s="30" t="s">
        <v>131</v>
      </c>
      <c r="E83" s="30" t="s">
        <v>131</v>
      </c>
      <c r="F83" s="30" t="s">
        <v>149</v>
      </c>
      <c r="G83" s="30" t="s">
        <v>131</v>
      </c>
    </row>
    <row r="84" spans="1:7">
      <c r="A84" s="30" t="s">
        <v>654</v>
      </c>
      <c r="B84" s="30" t="s">
        <v>146</v>
      </c>
      <c r="C84" s="30" t="s">
        <v>150</v>
      </c>
      <c r="D84" s="30" t="s">
        <v>131</v>
      </c>
      <c r="E84" s="30" t="s">
        <v>131</v>
      </c>
      <c r="F84" s="30" t="s">
        <v>150</v>
      </c>
      <c r="G84" s="30" t="s">
        <v>131</v>
      </c>
    </row>
    <row r="85" spans="1:7" ht="30">
      <c r="A85" s="30" t="s">
        <v>655</v>
      </c>
      <c r="B85" s="30" t="s">
        <v>164</v>
      </c>
      <c r="C85" s="30" t="s">
        <v>180</v>
      </c>
      <c r="D85" s="30" t="s">
        <v>131</v>
      </c>
      <c r="E85" s="30" t="s">
        <v>131</v>
      </c>
      <c r="F85" s="30" t="s">
        <v>180</v>
      </c>
      <c r="G85" s="30" t="s">
        <v>131</v>
      </c>
    </row>
    <row r="86" spans="1:7" ht="75">
      <c r="A86" s="30" t="s">
        <v>656</v>
      </c>
      <c r="B86" s="30" t="s">
        <v>164</v>
      </c>
      <c r="C86" s="30" t="s">
        <v>181</v>
      </c>
      <c r="D86" s="30" t="s">
        <v>131</v>
      </c>
      <c r="E86" s="30" t="s">
        <v>131</v>
      </c>
      <c r="F86" s="30" t="s">
        <v>181</v>
      </c>
      <c r="G86" s="30" t="s">
        <v>131</v>
      </c>
    </row>
    <row r="87" spans="1:7" ht="30">
      <c r="A87" s="30" t="s">
        <v>657</v>
      </c>
      <c r="B87" s="30" t="s">
        <v>164</v>
      </c>
      <c r="C87" s="30" t="s">
        <v>182</v>
      </c>
      <c r="D87" s="30" t="s">
        <v>131</v>
      </c>
      <c r="E87" s="30" t="s">
        <v>131</v>
      </c>
      <c r="F87" s="30" t="s">
        <v>182</v>
      </c>
      <c r="G87" s="30" t="s">
        <v>131</v>
      </c>
    </row>
    <row r="88" spans="1:7">
      <c r="A88" s="30" t="s">
        <v>658</v>
      </c>
      <c r="B88" s="30" t="s">
        <v>177</v>
      </c>
      <c r="C88" s="30" t="s">
        <v>183</v>
      </c>
      <c r="D88" s="30" t="s">
        <v>131</v>
      </c>
      <c r="E88" s="30" t="s">
        <v>183</v>
      </c>
      <c r="F88" s="30" t="s">
        <v>183</v>
      </c>
      <c r="G88" s="30" t="s">
        <v>131</v>
      </c>
    </row>
    <row r="89" spans="1:7">
      <c r="A89" s="30" t="s">
        <v>659</v>
      </c>
      <c r="B89" s="30" t="s">
        <v>177</v>
      </c>
      <c r="C89" s="30" t="s">
        <v>184</v>
      </c>
      <c r="D89" s="30" t="s">
        <v>131</v>
      </c>
      <c r="E89" s="30" t="s">
        <v>184</v>
      </c>
      <c r="F89" s="30" t="s">
        <v>184</v>
      </c>
      <c r="G89" s="30" t="s">
        <v>131</v>
      </c>
    </row>
    <row r="90" spans="1:7" ht="45">
      <c r="A90" s="30" t="s">
        <v>660</v>
      </c>
      <c r="B90" s="30" t="s">
        <v>177</v>
      </c>
      <c r="C90" s="30" t="s">
        <v>185</v>
      </c>
      <c r="D90" s="30" t="s">
        <v>131</v>
      </c>
      <c r="E90" s="30" t="s">
        <v>185</v>
      </c>
      <c r="F90" s="30" t="s">
        <v>185</v>
      </c>
      <c r="G90" s="30" t="s">
        <v>131</v>
      </c>
    </row>
    <row r="91" spans="1:7">
      <c r="A91" s="30" t="s">
        <v>661</v>
      </c>
      <c r="B91" s="30" t="s">
        <v>177</v>
      </c>
      <c r="C91" s="30" t="s">
        <v>186</v>
      </c>
      <c r="D91" s="30" t="s">
        <v>131</v>
      </c>
      <c r="E91" s="30" t="s">
        <v>186</v>
      </c>
      <c r="F91" s="30" t="s">
        <v>186</v>
      </c>
      <c r="G91" s="30" t="s">
        <v>131</v>
      </c>
    </row>
    <row r="92" spans="1:7" ht="30">
      <c r="A92" s="30" t="s">
        <v>662</v>
      </c>
      <c r="B92" s="30" t="s">
        <v>177</v>
      </c>
      <c r="C92" s="30" t="s">
        <v>187</v>
      </c>
      <c r="D92" s="30" t="s">
        <v>131</v>
      </c>
      <c r="E92" s="30" t="s">
        <v>187</v>
      </c>
      <c r="F92" s="30" t="s">
        <v>187</v>
      </c>
      <c r="G92" s="30" t="s">
        <v>131</v>
      </c>
    </row>
    <row r="93" spans="1:7" ht="135">
      <c r="A93" s="30" t="s">
        <v>663</v>
      </c>
      <c r="B93" s="30" t="s">
        <v>177</v>
      </c>
      <c r="C93" s="30" t="s">
        <v>188</v>
      </c>
      <c r="D93" s="30" t="s">
        <v>131</v>
      </c>
      <c r="E93" s="30" t="s">
        <v>188</v>
      </c>
      <c r="F93" s="30" t="s">
        <v>188</v>
      </c>
      <c r="G93" s="30" t="s">
        <v>131</v>
      </c>
    </row>
    <row r="94" spans="1:7" ht="45">
      <c r="A94" s="30" t="s">
        <v>664</v>
      </c>
      <c r="B94" s="30" t="s">
        <v>177</v>
      </c>
      <c r="C94" s="30" t="s">
        <v>189</v>
      </c>
      <c r="D94" s="30" t="s">
        <v>131</v>
      </c>
      <c r="E94" s="30" t="s">
        <v>189</v>
      </c>
      <c r="F94" s="30" t="s">
        <v>189</v>
      </c>
      <c r="G94" s="30" t="s">
        <v>131</v>
      </c>
    </row>
    <row r="95" spans="1:7" ht="30">
      <c r="A95" s="30" t="s">
        <v>665</v>
      </c>
      <c r="B95" s="30" t="s">
        <v>177</v>
      </c>
      <c r="C95" s="30" t="s">
        <v>190</v>
      </c>
      <c r="D95" s="30" t="s">
        <v>131</v>
      </c>
      <c r="E95" s="30" t="s">
        <v>190</v>
      </c>
      <c r="F95" s="30" t="s">
        <v>190</v>
      </c>
      <c r="G95" s="30" t="s">
        <v>131</v>
      </c>
    </row>
    <row r="96" spans="1:7">
      <c r="A96" s="30" t="s">
        <v>666</v>
      </c>
      <c r="B96" s="30" t="s">
        <v>177</v>
      </c>
      <c r="C96" s="30" t="s">
        <v>191</v>
      </c>
      <c r="D96" s="30" t="s">
        <v>131</v>
      </c>
      <c r="E96" s="30" t="s">
        <v>191</v>
      </c>
      <c r="F96" s="30" t="s">
        <v>191</v>
      </c>
      <c r="G96" s="30" t="s">
        <v>131</v>
      </c>
    </row>
    <row r="97" spans="1:7">
      <c r="A97" s="30" t="s">
        <v>667</v>
      </c>
      <c r="B97" s="30" t="s">
        <v>177</v>
      </c>
      <c r="C97" s="30" t="s">
        <v>192</v>
      </c>
      <c r="D97" s="30" t="s">
        <v>131</v>
      </c>
      <c r="E97" s="30" t="s">
        <v>192</v>
      </c>
      <c r="F97" s="30" t="s">
        <v>192</v>
      </c>
      <c r="G97" s="30" t="s">
        <v>131</v>
      </c>
    </row>
    <row r="98" spans="1:7" ht="75">
      <c r="A98" s="30" t="s">
        <v>668</v>
      </c>
      <c r="B98" s="30" t="s">
        <v>177</v>
      </c>
      <c r="C98" s="30" t="s">
        <v>193</v>
      </c>
      <c r="D98" s="30" t="s">
        <v>131</v>
      </c>
      <c r="E98" s="30" t="s">
        <v>193</v>
      </c>
      <c r="F98" s="30" t="s">
        <v>193</v>
      </c>
      <c r="G98" s="30" t="s">
        <v>131</v>
      </c>
    </row>
    <row r="99" spans="1:7">
      <c r="A99" s="30" t="s">
        <v>669</v>
      </c>
      <c r="B99" s="30" t="s">
        <v>194</v>
      </c>
      <c r="C99" s="30" t="s">
        <v>195</v>
      </c>
      <c r="D99" s="30" t="s">
        <v>131</v>
      </c>
      <c r="E99" s="30" t="s">
        <v>131</v>
      </c>
      <c r="F99" s="30" t="s">
        <v>195</v>
      </c>
      <c r="G99" s="30" t="s">
        <v>131</v>
      </c>
    </row>
    <row r="100" spans="1:7" ht="30">
      <c r="A100" s="30" t="s">
        <v>670</v>
      </c>
      <c r="B100" s="30" t="s">
        <v>194</v>
      </c>
      <c r="C100" s="30" t="s">
        <v>196</v>
      </c>
      <c r="D100" s="30" t="s">
        <v>131</v>
      </c>
      <c r="E100" s="30" t="s">
        <v>131</v>
      </c>
      <c r="F100" s="30" t="s">
        <v>196</v>
      </c>
      <c r="G100" s="30" t="s">
        <v>131</v>
      </c>
    </row>
    <row r="101" spans="1:7">
      <c r="A101" s="30" t="s">
        <v>671</v>
      </c>
      <c r="B101" s="30" t="s">
        <v>194</v>
      </c>
      <c r="C101" s="30" t="s">
        <v>197</v>
      </c>
      <c r="D101" s="30" t="s">
        <v>131</v>
      </c>
      <c r="E101" s="30" t="s">
        <v>131</v>
      </c>
      <c r="F101" s="30" t="s">
        <v>197</v>
      </c>
      <c r="G101" s="30" t="s">
        <v>131</v>
      </c>
    </row>
    <row r="102" spans="1:7">
      <c r="A102" s="30" t="s">
        <v>672</v>
      </c>
      <c r="B102" s="30" t="s">
        <v>194</v>
      </c>
      <c r="C102" s="30" t="s">
        <v>198</v>
      </c>
      <c r="D102" s="30" t="s">
        <v>131</v>
      </c>
      <c r="E102" s="30" t="s">
        <v>131</v>
      </c>
      <c r="F102" s="30" t="s">
        <v>198</v>
      </c>
      <c r="G102" s="30" t="s">
        <v>131</v>
      </c>
    </row>
    <row r="103" spans="1:7">
      <c r="A103" s="30" t="s">
        <v>673</v>
      </c>
      <c r="B103" s="30" t="s">
        <v>194</v>
      </c>
      <c r="C103" s="30" t="s">
        <v>199</v>
      </c>
      <c r="D103" s="30" t="s">
        <v>131</v>
      </c>
      <c r="E103" s="30" t="s">
        <v>131</v>
      </c>
      <c r="F103" s="30" t="s">
        <v>199</v>
      </c>
      <c r="G103" s="30" t="s">
        <v>131</v>
      </c>
    </row>
    <row r="104" spans="1:7" ht="30">
      <c r="A104" s="30" t="s">
        <v>674</v>
      </c>
      <c r="B104" s="30" t="s">
        <v>194</v>
      </c>
      <c r="C104" s="30" t="s">
        <v>200</v>
      </c>
      <c r="D104" s="30" t="s">
        <v>131</v>
      </c>
      <c r="E104" s="30" t="s">
        <v>131</v>
      </c>
      <c r="F104" s="30" t="s">
        <v>200</v>
      </c>
      <c r="G104" s="30" t="s">
        <v>131</v>
      </c>
    </row>
    <row r="105" spans="1:7">
      <c r="A105" s="30" t="s">
        <v>675</v>
      </c>
      <c r="B105" s="30" t="s">
        <v>194</v>
      </c>
      <c r="C105" s="30" t="s">
        <v>201</v>
      </c>
      <c r="D105" s="30" t="s">
        <v>131</v>
      </c>
      <c r="E105" s="30" t="s">
        <v>131</v>
      </c>
      <c r="F105" s="30" t="s">
        <v>201</v>
      </c>
      <c r="G105" s="30" t="s">
        <v>131</v>
      </c>
    </row>
    <row r="106" spans="1:7">
      <c r="A106" s="30" t="s">
        <v>676</v>
      </c>
      <c r="B106" s="30" t="s">
        <v>194</v>
      </c>
      <c r="C106" s="30" t="s">
        <v>202</v>
      </c>
      <c r="D106" s="30" t="s">
        <v>131</v>
      </c>
      <c r="E106" s="30" t="s">
        <v>131</v>
      </c>
      <c r="F106" s="30" t="s">
        <v>202</v>
      </c>
      <c r="G106" s="30" t="s">
        <v>131</v>
      </c>
    </row>
    <row r="107" spans="1:7" ht="30">
      <c r="A107" s="30" t="s">
        <v>677</v>
      </c>
      <c r="B107" s="30" t="s">
        <v>194</v>
      </c>
      <c r="C107" s="30" t="s">
        <v>203</v>
      </c>
      <c r="D107" s="30" t="s">
        <v>131</v>
      </c>
      <c r="E107" s="30" t="s">
        <v>131</v>
      </c>
      <c r="F107" s="30" t="s">
        <v>203</v>
      </c>
      <c r="G107" s="30" t="s">
        <v>131</v>
      </c>
    </row>
    <row r="108" spans="1:7" ht="30">
      <c r="A108" s="30" t="s">
        <v>678</v>
      </c>
      <c r="B108" s="30" t="s">
        <v>194</v>
      </c>
      <c r="C108" s="30" t="s">
        <v>204</v>
      </c>
      <c r="D108" s="30" t="s">
        <v>131</v>
      </c>
      <c r="E108" s="30" t="s">
        <v>131</v>
      </c>
      <c r="F108" s="30" t="s">
        <v>204</v>
      </c>
      <c r="G108" s="30" t="s">
        <v>131</v>
      </c>
    </row>
    <row r="109" spans="1:7" ht="30">
      <c r="A109" s="30" t="s">
        <v>679</v>
      </c>
      <c r="B109" s="30" t="s">
        <v>205</v>
      </c>
      <c r="C109" s="30" t="s">
        <v>206</v>
      </c>
      <c r="D109" s="30" t="s">
        <v>131</v>
      </c>
      <c r="E109" s="30" t="s">
        <v>131</v>
      </c>
      <c r="F109" s="30" t="s">
        <v>206</v>
      </c>
      <c r="G109" s="30" t="s">
        <v>131</v>
      </c>
    </row>
    <row r="110" spans="1:7" ht="30">
      <c r="A110" s="30" t="s">
        <v>680</v>
      </c>
      <c r="B110" s="30" t="s">
        <v>205</v>
      </c>
      <c r="C110" s="30" t="s">
        <v>207</v>
      </c>
      <c r="D110" s="30" t="s">
        <v>131</v>
      </c>
      <c r="E110" s="30" t="s">
        <v>131</v>
      </c>
      <c r="F110" s="30" t="s">
        <v>207</v>
      </c>
      <c r="G110" s="30" t="s">
        <v>131</v>
      </c>
    </row>
    <row r="111" spans="1:7" ht="45">
      <c r="A111" s="30" t="s">
        <v>681</v>
      </c>
      <c r="B111" s="30" t="s">
        <v>205</v>
      </c>
      <c r="C111" s="30" t="s">
        <v>208</v>
      </c>
      <c r="D111" s="30" t="s">
        <v>131</v>
      </c>
      <c r="E111" s="30" t="s">
        <v>131</v>
      </c>
      <c r="F111" s="30" t="s">
        <v>208</v>
      </c>
      <c r="G111" s="30" t="s">
        <v>131</v>
      </c>
    </row>
    <row r="112" spans="1:7">
      <c r="A112" s="30" t="s">
        <v>682</v>
      </c>
      <c r="B112" s="30" t="s">
        <v>205</v>
      </c>
      <c r="C112" s="30" t="s">
        <v>209</v>
      </c>
      <c r="D112" s="30" t="s">
        <v>131</v>
      </c>
      <c r="E112" s="30" t="s">
        <v>131</v>
      </c>
      <c r="F112" s="30" t="s">
        <v>209</v>
      </c>
      <c r="G112" s="30" t="s">
        <v>131</v>
      </c>
    </row>
    <row r="113" spans="1:7">
      <c r="A113" s="30" t="s">
        <v>683</v>
      </c>
      <c r="B113" s="30" t="s">
        <v>205</v>
      </c>
      <c r="C113" s="30" t="s">
        <v>210</v>
      </c>
      <c r="D113" s="30" t="s">
        <v>131</v>
      </c>
      <c r="E113" s="30" t="s">
        <v>131</v>
      </c>
      <c r="F113" s="30" t="s">
        <v>210</v>
      </c>
      <c r="G113" s="30" t="s">
        <v>131</v>
      </c>
    </row>
    <row r="114" spans="1:7">
      <c r="A114" s="30" t="s">
        <v>684</v>
      </c>
      <c r="B114" s="30" t="s">
        <v>205</v>
      </c>
      <c r="C114" s="30" t="s">
        <v>211</v>
      </c>
      <c r="D114" s="30" t="s">
        <v>131</v>
      </c>
      <c r="E114" s="30" t="s">
        <v>131</v>
      </c>
      <c r="F114" s="30" t="s">
        <v>211</v>
      </c>
      <c r="G114" s="30" t="s">
        <v>131</v>
      </c>
    </row>
    <row r="115" spans="1:7" ht="30">
      <c r="A115" s="30" t="s">
        <v>685</v>
      </c>
      <c r="B115" s="30" t="s">
        <v>205</v>
      </c>
      <c r="C115" s="30" t="s">
        <v>212</v>
      </c>
      <c r="D115" s="30" t="s">
        <v>131</v>
      </c>
      <c r="E115" s="30" t="s">
        <v>131</v>
      </c>
      <c r="F115" s="30" t="s">
        <v>212</v>
      </c>
      <c r="G115" s="30" t="s">
        <v>131</v>
      </c>
    </row>
    <row r="116" spans="1:7" ht="30">
      <c r="A116" s="30" t="s">
        <v>686</v>
      </c>
      <c r="B116" s="30" t="s">
        <v>205</v>
      </c>
      <c r="C116" s="30" t="s">
        <v>213</v>
      </c>
      <c r="D116" s="30" t="s">
        <v>131</v>
      </c>
      <c r="E116" s="30" t="s">
        <v>131</v>
      </c>
      <c r="F116" s="30" t="s">
        <v>213</v>
      </c>
      <c r="G116" s="30" t="s">
        <v>131</v>
      </c>
    </row>
    <row r="117" spans="1:7">
      <c r="A117" s="30" t="s">
        <v>687</v>
      </c>
      <c r="B117" s="30" t="s">
        <v>205</v>
      </c>
      <c r="C117" s="30" t="s">
        <v>214</v>
      </c>
      <c r="D117" s="30" t="s">
        <v>131</v>
      </c>
      <c r="E117" s="30" t="s">
        <v>131</v>
      </c>
      <c r="F117" s="30" t="s">
        <v>214</v>
      </c>
      <c r="G117" s="30" t="s">
        <v>131</v>
      </c>
    </row>
    <row r="118" spans="1:7" ht="45">
      <c r="A118" s="30" t="s">
        <v>688</v>
      </c>
      <c r="B118" s="30" t="s">
        <v>205</v>
      </c>
      <c r="C118" s="30" t="s">
        <v>215</v>
      </c>
      <c r="D118" s="30" t="s">
        <v>131</v>
      </c>
      <c r="E118" s="30" t="s">
        <v>131</v>
      </c>
      <c r="F118" s="30" t="s">
        <v>215</v>
      </c>
      <c r="G118" s="30" t="s">
        <v>131</v>
      </c>
    </row>
    <row r="119" spans="1:7" ht="30">
      <c r="A119" s="30" t="s">
        <v>689</v>
      </c>
      <c r="B119" s="30" t="s">
        <v>205</v>
      </c>
      <c r="C119" s="30" t="s">
        <v>216</v>
      </c>
      <c r="D119" s="30" t="s">
        <v>131</v>
      </c>
      <c r="E119" s="30" t="s">
        <v>131</v>
      </c>
      <c r="F119" s="30" t="s">
        <v>216</v>
      </c>
      <c r="G119" s="30" t="s">
        <v>131</v>
      </c>
    </row>
    <row r="120" spans="1:7">
      <c r="A120" s="30" t="s">
        <v>690</v>
      </c>
      <c r="B120" s="30" t="s">
        <v>205</v>
      </c>
      <c r="C120" s="30" t="s">
        <v>217</v>
      </c>
      <c r="D120" s="30" t="s">
        <v>131</v>
      </c>
      <c r="E120" s="30" t="s">
        <v>131</v>
      </c>
      <c r="F120" s="30" t="s">
        <v>217</v>
      </c>
      <c r="G120" s="30" t="s">
        <v>131</v>
      </c>
    </row>
    <row r="121" spans="1:7">
      <c r="A121" s="30" t="s">
        <v>691</v>
      </c>
      <c r="B121" s="30" t="s">
        <v>205</v>
      </c>
      <c r="C121" s="30" t="s">
        <v>218</v>
      </c>
      <c r="D121" s="30" t="s">
        <v>131</v>
      </c>
      <c r="E121" s="30" t="s">
        <v>131</v>
      </c>
      <c r="F121" s="30" t="s">
        <v>218</v>
      </c>
      <c r="G121" s="30" t="s">
        <v>131</v>
      </c>
    </row>
    <row r="122" spans="1:7" ht="30">
      <c r="A122" s="30" t="s">
        <v>692</v>
      </c>
      <c r="B122" s="30" t="s">
        <v>205</v>
      </c>
      <c r="C122" s="30" t="s">
        <v>219</v>
      </c>
      <c r="D122" s="30" t="s">
        <v>131</v>
      </c>
      <c r="E122" s="30" t="s">
        <v>131</v>
      </c>
      <c r="F122" s="30" t="s">
        <v>219</v>
      </c>
      <c r="G122" s="30" t="s">
        <v>131</v>
      </c>
    </row>
    <row r="123" spans="1:7">
      <c r="A123" s="30" t="s">
        <v>693</v>
      </c>
      <c r="B123" s="30" t="s">
        <v>205</v>
      </c>
      <c r="C123" s="30" t="s">
        <v>220</v>
      </c>
      <c r="D123" s="30" t="s">
        <v>131</v>
      </c>
      <c r="E123" s="30" t="s">
        <v>131</v>
      </c>
      <c r="F123" s="30" t="s">
        <v>220</v>
      </c>
      <c r="G123" s="30" t="s">
        <v>131</v>
      </c>
    </row>
    <row r="124" spans="1:7">
      <c r="A124" s="30" t="s">
        <v>694</v>
      </c>
      <c r="B124" s="30" t="s">
        <v>205</v>
      </c>
      <c r="C124" s="30" t="s">
        <v>221</v>
      </c>
      <c r="D124" s="30" t="s">
        <v>131</v>
      </c>
      <c r="E124" s="30" t="s">
        <v>131</v>
      </c>
      <c r="F124" s="30" t="s">
        <v>221</v>
      </c>
      <c r="G124" s="30" t="s">
        <v>131</v>
      </c>
    </row>
    <row r="125" spans="1:7" ht="90">
      <c r="A125" s="30" t="s">
        <v>695</v>
      </c>
      <c r="B125" s="30" t="s">
        <v>205</v>
      </c>
      <c r="C125" s="30" t="s">
        <v>222</v>
      </c>
      <c r="D125" s="30" t="s">
        <v>131</v>
      </c>
      <c r="E125" s="30" t="s">
        <v>131</v>
      </c>
      <c r="F125" s="30" t="s">
        <v>222</v>
      </c>
      <c r="G125" s="30" t="s">
        <v>131</v>
      </c>
    </row>
    <row r="126" spans="1:7" ht="60">
      <c r="A126" s="30" t="s">
        <v>696</v>
      </c>
      <c r="B126" s="30" t="s">
        <v>205</v>
      </c>
      <c r="C126" s="30" t="s">
        <v>223</v>
      </c>
      <c r="D126" s="30" t="s">
        <v>131</v>
      </c>
      <c r="E126" s="30" t="s">
        <v>131</v>
      </c>
      <c r="F126" s="30" t="s">
        <v>223</v>
      </c>
      <c r="G126" s="30" t="s">
        <v>131</v>
      </c>
    </row>
    <row r="127" spans="1:7">
      <c r="A127" s="30" t="s">
        <v>697</v>
      </c>
      <c r="B127" s="30" t="s">
        <v>224</v>
      </c>
      <c r="C127" s="30" t="s">
        <v>218</v>
      </c>
      <c r="D127" s="30" t="s">
        <v>131</v>
      </c>
      <c r="E127" s="30" t="s">
        <v>131</v>
      </c>
      <c r="F127" s="30" t="s">
        <v>218</v>
      </c>
      <c r="G127" s="30" t="s">
        <v>131</v>
      </c>
    </row>
    <row r="128" spans="1:7">
      <c r="A128" s="30" t="s">
        <v>698</v>
      </c>
      <c r="B128" s="30" t="s">
        <v>224</v>
      </c>
      <c r="C128" s="30" t="s">
        <v>225</v>
      </c>
      <c r="D128" s="30" t="s">
        <v>131</v>
      </c>
      <c r="E128" s="30" t="s">
        <v>131</v>
      </c>
      <c r="F128" s="30" t="s">
        <v>225</v>
      </c>
      <c r="G128" s="30" t="s">
        <v>131</v>
      </c>
    </row>
    <row r="129" spans="1:7">
      <c r="A129" s="30" t="s">
        <v>699</v>
      </c>
      <c r="B129" s="30" t="s">
        <v>224</v>
      </c>
      <c r="C129" s="30" t="s">
        <v>226</v>
      </c>
      <c r="D129" s="30" t="s">
        <v>131</v>
      </c>
      <c r="E129" s="30" t="s">
        <v>131</v>
      </c>
      <c r="F129" s="30" t="s">
        <v>226</v>
      </c>
      <c r="G129" s="30" t="s">
        <v>131</v>
      </c>
    </row>
    <row r="130" spans="1:7">
      <c r="A130" s="30" t="s">
        <v>700</v>
      </c>
      <c r="B130" s="30" t="s">
        <v>224</v>
      </c>
      <c r="C130" s="30" t="s">
        <v>227</v>
      </c>
      <c r="D130" s="30" t="s">
        <v>131</v>
      </c>
      <c r="E130" s="30" t="s">
        <v>131</v>
      </c>
      <c r="F130" s="30" t="s">
        <v>227</v>
      </c>
      <c r="G130" s="30" t="s">
        <v>131</v>
      </c>
    </row>
    <row r="131" spans="1:7" ht="45">
      <c r="A131" s="30" t="s">
        <v>701</v>
      </c>
      <c r="B131" s="30" t="s">
        <v>224</v>
      </c>
      <c r="C131" s="30" t="s">
        <v>228</v>
      </c>
      <c r="D131" s="30" t="s">
        <v>131</v>
      </c>
      <c r="E131" s="30" t="s">
        <v>131</v>
      </c>
      <c r="F131" s="30" t="s">
        <v>228</v>
      </c>
      <c r="G131" s="30" t="s">
        <v>131</v>
      </c>
    </row>
    <row r="132" spans="1:7">
      <c r="A132" s="30" t="s">
        <v>702</v>
      </c>
      <c r="B132" s="30" t="s">
        <v>224</v>
      </c>
      <c r="C132" s="30" t="s">
        <v>229</v>
      </c>
      <c r="D132" s="30" t="s">
        <v>131</v>
      </c>
      <c r="E132" s="30" t="s">
        <v>131</v>
      </c>
      <c r="F132" s="30" t="s">
        <v>229</v>
      </c>
      <c r="G132" s="30" t="s">
        <v>131</v>
      </c>
    </row>
    <row r="133" spans="1:7">
      <c r="A133" s="30" t="s">
        <v>703</v>
      </c>
      <c r="B133" s="30" t="s">
        <v>224</v>
      </c>
      <c r="C133" s="30" t="s">
        <v>230</v>
      </c>
      <c r="D133" s="30" t="s">
        <v>131</v>
      </c>
      <c r="E133" s="30" t="s">
        <v>131</v>
      </c>
      <c r="F133" s="30" t="s">
        <v>230</v>
      </c>
      <c r="G133" s="30" t="s">
        <v>131</v>
      </c>
    </row>
    <row r="134" spans="1:7" ht="45">
      <c r="A134" s="30" t="s">
        <v>704</v>
      </c>
      <c r="B134" s="30" t="s">
        <v>224</v>
      </c>
      <c r="C134" s="30" t="s">
        <v>231</v>
      </c>
      <c r="D134" s="30" t="s">
        <v>131</v>
      </c>
      <c r="E134" s="30" t="s">
        <v>131</v>
      </c>
      <c r="F134" s="30" t="s">
        <v>231</v>
      </c>
      <c r="G134" s="30" t="s">
        <v>131</v>
      </c>
    </row>
    <row r="135" spans="1:7" ht="45">
      <c r="A135" s="30" t="s">
        <v>705</v>
      </c>
      <c r="B135" s="30" t="s">
        <v>224</v>
      </c>
      <c r="C135" s="30" t="s">
        <v>232</v>
      </c>
      <c r="D135" s="30" t="s">
        <v>131</v>
      </c>
      <c r="E135" s="30" t="s">
        <v>131</v>
      </c>
      <c r="F135" s="30" t="s">
        <v>232</v>
      </c>
      <c r="G135" s="30" t="s">
        <v>131</v>
      </c>
    </row>
    <row r="136" spans="1:7">
      <c r="A136" s="30" t="s">
        <v>706</v>
      </c>
      <c r="B136" s="30" t="s">
        <v>224</v>
      </c>
      <c r="C136" s="30" t="s">
        <v>233</v>
      </c>
      <c r="D136" s="30" t="s">
        <v>131</v>
      </c>
      <c r="E136" s="30" t="s">
        <v>131</v>
      </c>
      <c r="F136" s="30" t="s">
        <v>233</v>
      </c>
      <c r="G136" s="30" t="s">
        <v>131</v>
      </c>
    </row>
    <row r="137" spans="1:7">
      <c r="A137" s="30" t="s">
        <v>707</v>
      </c>
      <c r="B137" s="30" t="s">
        <v>234</v>
      </c>
      <c r="C137" s="30" t="s">
        <v>235</v>
      </c>
      <c r="D137" s="30" t="s">
        <v>131</v>
      </c>
      <c r="E137" s="30" t="s">
        <v>131</v>
      </c>
      <c r="F137" s="30" t="s">
        <v>235</v>
      </c>
      <c r="G137" s="30" t="s">
        <v>131</v>
      </c>
    </row>
    <row r="138" spans="1:7">
      <c r="A138" s="30" t="s">
        <v>708</v>
      </c>
      <c r="B138" s="30" t="s">
        <v>234</v>
      </c>
      <c r="C138" s="30" t="s">
        <v>236</v>
      </c>
      <c r="D138" s="30" t="s">
        <v>131</v>
      </c>
      <c r="E138" s="30" t="s">
        <v>131</v>
      </c>
      <c r="F138" s="30" t="s">
        <v>236</v>
      </c>
      <c r="G138" s="30" t="s">
        <v>131</v>
      </c>
    </row>
    <row r="139" spans="1:7">
      <c r="A139" s="30" t="s">
        <v>709</v>
      </c>
      <c r="B139" s="30" t="s">
        <v>234</v>
      </c>
      <c r="C139" s="30" t="s">
        <v>237</v>
      </c>
      <c r="D139" s="30" t="s">
        <v>131</v>
      </c>
      <c r="E139" s="30" t="s">
        <v>131</v>
      </c>
      <c r="F139" s="30" t="s">
        <v>237</v>
      </c>
      <c r="G139" s="30" t="s">
        <v>131</v>
      </c>
    </row>
    <row r="140" spans="1:7">
      <c r="A140" s="30" t="s">
        <v>710</v>
      </c>
      <c r="B140" s="30" t="s">
        <v>234</v>
      </c>
      <c r="C140" s="30" t="s">
        <v>238</v>
      </c>
      <c r="D140" s="30" t="s">
        <v>131</v>
      </c>
      <c r="E140" s="30" t="s">
        <v>131</v>
      </c>
      <c r="F140" s="30" t="s">
        <v>238</v>
      </c>
      <c r="G140" s="30" t="s">
        <v>131</v>
      </c>
    </row>
    <row r="141" spans="1:7" ht="30">
      <c r="A141" s="30" t="s">
        <v>711</v>
      </c>
      <c r="B141" s="30" t="s">
        <v>234</v>
      </c>
      <c r="C141" s="30" t="s">
        <v>239</v>
      </c>
      <c r="D141" s="30" t="s">
        <v>131</v>
      </c>
      <c r="E141" s="30" t="s">
        <v>131</v>
      </c>
      <c r="F141" s="30" t="s">
        <v>239</v>
      </c>
      <c r="G141" s="30" t="s">
        <v>131</v>
      </c>
    </row>
    <row r="142" spans="1:7">
      <c r="A142" s="30" t="s">
        <v>712</v>
      </c>
      <c r="B142" s="30" t="s">
        <v>234</v>
      </c>
      <c r="C142" s="30" t="s">
        <v>240</v>
      </c>
      <c r="D142" s="30" t="s">
        <v>131</v>
      </c>
      <c r="E142" s="30" t="s">
        <v>131</v>
      </c>
      <c r="F142" s="30" t="s">
        <v>240</v>
      </c>
      <c r="G142" s="30" t="s">
        <v>131</v>
      </c>
    </row>
    <row r="143" spans="1:7" ht="30">
      <c r="A143" s="30" t="s">
        <v>713</v>
      </c>
      <c r="B143" s="30" t="s">
        <v>234</v>
      </c>
      <c r="C143" s="30" t="s">
        <v>241</v>
      </c>
      <c r="D143" s="30" t="s">
        <v>131</v>
      </c>
      <c r="E143" s="30" t="s">
        <v>131</v>
      </c>
      <c r="F143" s="30" t="s">
        <v>241</v>
      </c>
      <c r="G143" s="30" t="s">
        <v>131</v>
      </c>
    </row>
    <row r="144" spans="1:7">
      <c r="A144" s="30" t="s">
        <v>714</v>
      </c>
      <c r="B144" s="30" t="s">
        <v>234</v>
      </c>
      <c r="C144" s="30" t="s">
        <v>242</v>
      </c>
      <c r="D144" s="30" t="s">
        <v>131</v>
      </c>
      <c r="E144" s="30" t="s">
        <v>131</v>
      </c>
      <c r="F144" s="30" t="s">
        <v>242</v>
      </c>
      <c r="G144" s="30" t="s">
        <v>131</v>
      </c>
    </row>
    <row r="145" spans="1:7" ht="30">
      <c r="A145" s="30" t="s">
        <v>715</v>
      </c>
      <c r="B145" s="30" t="s">
        <v>234</v>
      </c>
      <c r="C145" s="30" t="s">
        <v>243</v>
      </c>
      <c r="D145" s="30" t="s">
        <v>131</v>
      </c>
      <c r="E145" s="30" t="s">
        <v>131</v>
      </c>
      <c r="F145" s="30" t="s">
        <v>243</v>
      </c>
      <c r="G145" s="30" t="s">
        <v>131</v>
      </c>
    </row>
    <row r="146" spans="1:7">
      <c r="A146" s="30" t="s">
        <v>716</v>
      </c>
      <c r="B146" s="30" t="s">
        <v>278</v>
      </c>
      <c r="C146" s="30" t="s">
        <v>279</v>
      </c>
      <c r="D146" s="30" t="s">
        <v>131</v>
      </c>
      <c r="E146" s="30" t="s">
        <v>131</v>
      </c>
      <c r="F146" s="30" t="s">
        <v>279</v>
      </c>
      <c r="G146" s="30" t="s">
        <v>131</v>
      </c>
    </row>
    <row r="147" spans="1:7" ht="30">
      <c r="A147" s="30" t="s">
        <v>717</v>
      </c>
      <c r="B147" s="30" t="s">
        <v>278</v>
      </c>
      <c r="C147" s="30" t="s">
        <v>280</v>
      </c>
      <c r="D147" s="30" t="s">
        <v>131</v>
      </c>
      <c r="E147" s="30" t="s">
        <v>131</v>
      </c>
      <c r="F147" s="30" t="s">
        <v>280</v>
      </c>
      <c r="G147" s="30" t="s">
        <v>131</v>
      </c>
    </row>
    <row r="148" spans="1:7">
      <c r="A148" s="30" t="s">
        <v>718</v>
      </c>
      <c r="B148" s="30" t="s">
        <v>278</v>
      </c>
      <c r="C148" s="30" t="s">
        <v>227</v>
      </c>
      <c r="D148" s="30" t="s">
        <v>131</v>
      </c>
      <c r="E148" s="30" t="s">
        <v>131</v>
      </c>
      <c r="F148" s="30" t="s">
        <v>227</v>
      </c>
      <c r="G148" s="30" t="s">
        <v>131</v>
      </c>
    </row>
    <row r="149" spans="1:7" ht="30">
      <c r="A149" s="30" t="s">
        <v>719</v>
      </c>
      <c r="B149" s="30" t="s">
        <v>278</v>
      </c>
      <c r="C149" s="30" t="s">
        <v>281</v>
      </c>
      <c r="D149" s="30" t="s">
        <v>131</v>
      </c>
      <c r="E149" s="30" t="s">
        <v>131</v>
      </c>
      <c r="F149" s="30" t="s">
        <v>281</v>
      </c>
      <c r="G149" s="30" t="s">
        <v>131</v>
      </c>
    </row>
    <row r="150" spans="1:7">
      <c r="A150" s="30" t="s">
        <v>720</v>
      </c>
      <c r="B150" s="30" t="s">
        <v>278</v>
      </c>
      <c r="C150" s="30" t="s">
        <v>282</v>
      </c>
      <c r="D150" s="30" t="s">
        <v>131</v>
      </c>
      <c r="E150" s="30" t="s">
        <v>131</v>
      </c>
      <c r="F150" s="30" t="s">
        <v>282</v>
      </c>
      <c r="G150" s="30" t="s">
        <v>131</v>
      </c>
    </row>
    <row r="151" spans="1:7">
      <c r="A151" s="30" t="s">
        <v>721</v>
      </c>
      <c r="B151" s="30" t="s">
        <v>278</v>
      </c>
      <c r="C151" s="30" t="s">
        <v>283</v>
      </c>
      <c r="D151" s="30" t="s">
        <v>131</v>
      </c>
      <c r="E151" s="30" t="s">
        <v>131</v>
      </c>
      <c r="F151" s="30" t="s">
        <v>283</v>
      </c>
      <c r="G151" s="30" t="s">
        <v>131</v>
      </c>
    </row>
    <row r="152" spans="1:7">
      <c r="A152" s="30" t="s">
        <v>722</v>
      </c>
      <c r="B152" s="30" t="s">
        <v>278</v>
      </c>
      <c r="C152" s="30" t="s">
        <v>284</v>
      </c>
      <c r="D152" s="30" t="s">
        <v>131</v>
      </c>
      <c r="E152" s="30" t="s">
        <v>131</v>
      </c>
      <c r="F152" s="30" t="s">
        <v>284</v>
      </c>
      <c r="G152" s="30" t="s">
        <v>131</v>
      </c>
    </row>
    <row r="153" spans="1:7">
      <c r="A153" s="30" t="s">
        <v>723</v>
      </c>
      <c r="B153" s="30" t="s">
        <v>278</v>
      </c>
      <c r="C153" s="30" t="s">
        <v>285</v>
      </c>
      <c r="D153" s="30" t="s">
        <v>131</v>
      </c>
      <c r="E153" s="30" t="s">
        <v>131</v>
      </c>
      <c r="F153" s="30" t="s">
        <v>285</v>
      </c>
      <c r="G153" s="30" t="s">
        <v>131</v>
      </c>
    </row>
    <row r="154" spans="1:7">
      <c r="A154" s="30" t="s">
        <v>724</v>
      </c>
      <c r="B154" s="30" t="s">
        <v>278</v>
      </c>
      <c r="C154" s="30" t="s">
        <v>286</v>
      </c>
      <c r="D154" s="30" t="s">
        <v>131</v>
      </c>
      <c r="E154" s="30" t="s">
        <v>131</v>
      </c>
      <c r="F154" s="30" t="s">
        <v>286</v>
      </c>
      <c r="G154" s="30" t="s">
        <v>131</v>
      </c>
    </row>
    <row r="155" spans="1:7" ht="30">
      <c r="A155" s="30" t="s">
        <v>725</v>
      </c>
      <c r="B155" s="30" t="s">
        <v>278</v>
      </c>
      <c r="C155" s="30" t="s">
        <v>287</v>
      </c>
      <c r="D155" s="30" t="s">
        <v>131</v>
      </c>
      <c r="E155" s="30" t="s">
        <v>131</v>
      </c>
      <c r="F155" s="30" t="s">
        <v>287</v>
      </c>
      <c r="G155" s="30" t="s">
        <v>131</v>
      </c>
    </row>
    <row r="156" spans="1:7" ht="45">
      <c r="A156" s="30" t="s">
        <v>726</v>
      </c>
      <c r="B156" s="30" t="s">
        <v>278</v>
      </c>
      <c r="C156" s="30" t="s">
        <v>288</v>
      </c>
      <c r="D156" s="30" t="s">
        <v>131</v>
      </c>
      <c r="E156" s="30" t="s">
        <v>131</v>
      </c>
      <c r="F156" s="30" t="s">
        <v>288</v>
      </c>
      <c r="G156" s="30" t="s">
        <v>131</v>
      </c>
    </row>
    <row r="157" spans="1:7">
      <c r="A157" s="30" t="s">
        <v>727</v>
      </c>
      <c r="B157" s="30" t="s">
        <v>278</v>
      </c>
      <c r="C157" s="30" t="s">
        <v>289</v>
      </c>
      <c r="D157" s="30" t="s">
        <v>131</v>
      </c>
      <c r="E157" s="30" t="s">
        <v>131</v>
      </c>
      <c r="F157" s="30" t="s">
        <v>289</v>
      </c>
      <c r="G157" s="30" t="s">
        <v>131</v>
      </c>
    </row>
    <row r="158" spans="1:7">
      <c r="A158" s="30" t="s">
        <v>728</v>
      </c>
      <c r="B158" s="30" t="s">
        <v>278</v>
      </c>
      <c r="C158" s="30" t="s">
        <v>290</v>
      </c>
      <c r="D158" s="30" t="s">
        <v>131</v>
      </c>
      <c r="E158" s="30" t="s">
        <v>131</v>
      </c>
      <c r="F158" s="30" t="s">
        <v>290</v>
      </c>
      <c r="G158" s="30" t="s">
        <v>131</v>
      </c>
    </row>
    <row r="159" spans="1:7" ht="30">
      <c r="A159" s="30" t="s">
        <v>729</v>
      </c>
      <c r="B159" s="30" t="s">
        <v>278</v>
      </c>
      <c r="C159" s="30" t="s">
        <v>291</v>
      </c>
      <c r="D159" s="30" t="s">
        <v>131</v>
      </c>
      <c r="E159" s="30" t="s">
        <v>131</v>
      </c>
      <c r="F159" s="30" t="s">
        <v>291</v>
      </c>
      <c r="G159" s="30" t="s">
        <v>131</v>
      </c>
    </row>
    <row r="160" spans="1:7" ht="30">
      <c r="A160" s="30" t="s">
        <v>730</v>
      </c>
      <c r="B160" s="30" t="s">
        <v>278</v>
      </c>
      <c r="C160" s="30" t="s">
        <v>292</v>
      </c>
      <c r="D160" s="30" t="s">
        <v>131</v>
      </c>
      <c r="E160" s="30" t="s">
        <v>131</v>
      </c>
      <c r="F160" s="30" t="s">
        <v>292</v>
      </c>
      <c r="G160" s="30" t="s">
        <v>131</v>
      </c>
    </row>
    <row r="161" spans="1:7" ht="30">
      <c r="A161" s="30" t="s">
        <v>731</v>
      </c>
      <c r="B161" s="30" t="s">
        <v>278</v>
      </c>
      <c r="C161" s="30" t="s">
        <v>293</v>
      </c>
      <c r="D161" s="30" t="s">
        <v>131</v>
      </c>
      <c r="E161" s="30" t="s">
        <v>131</v>
      </c>
      <c r="F161" s="30" t="s">
        <v>293</v>
      </c>
      <c r="G161" s="30" t="s">
        <v>131</v>
      </c>
    </row>
    <row r="162" spans="1:7" ht="30">
      <c r="A162" s="30" t="s">
        <v>732</v>
      </c>
      <c r="B162" s="30" t="s">
        <v>278</v>
      </c>
      <c r="C162" s="30" t="s">
        <v>294</v>
      </c>
      <c r="D162" s="30" t="s">
        <v>131</v>
      </c>
      <c r="E162" s="30" t="s">
        <v>131</v>
      </c>
      <c r="F162" s="30" t="s">
        <v>294</v>
      </c>
      <c r="G162" s="30" t="s">
        <v>131</v>
      </c>
    </row>
    <row r="163" spans="1:7">
      <c r="A163" s="30" t="s">
        <v>733</v>
      </c>
      <c r="B163" s="30" t="s">
        <v>278</v>
      </c>
      <c r="C163" s="30" t="s">
        <v>295</v>
      </c>
      <c r="D163" s="30" t="s">
        <v>131</v>
      </c>
      <c r="E163" s="30" t="s">
        <v>131</v>
      </c>
      <c r="F163" s="30" t="s">
        <v>295</v>
      </c>
      <c r="G163" s="30" t="s">
        <v>131</v>
      </c>
    </row>
    <row r="164" spans="1:7" ht="30">
      <c r="A164" s="30" t="s">
        <v>734</v>
      </c>
      <c r="B164" s="30" t="s">
        <v>278</v>
      </c>
      <c r="C164" s="30" t="s">
        <v>296</v>
      </c>
      <c r="D164" s="30" t="s">
        <v>131</v>
      </c>
      <c r="E164" s="30" t="s">
        <v>131</v>
      </c>
      <c r="F164" s="30" t="s">
        <v>296</v>
      </c>
      <c r="G164" s="30" t="s">
        <v>131</v>
      </c>
    </row>
    <row r="165" spans="1:7">
      <c r="A165" s="30" t="s">
        <v>735</v>
      </c>
      <c r="B165" s="30" t="s">
        <v>278</v>
      </c>
      <c r="C165" s="30" t="s">
        <v>297</v>
      </c>
      <c r="D165" s="30" t="s">
        <v>131</v>
      </c>
      <c r="E165" s="30" t="s">
        <v>131</v>
      </c>
      <c r="F165" s="30" t="s">
        <v>297</v>
      </c>
      <c r="G165" s="30" t="s">
        <v>131</v>
      </c>
    </row>
    <row r="166" spans="1:7">
      <c r="A166" s="30" t="s">
        <v>736</v>
      </c>
      <c r="B166" s="30" t="s">
        <v>278</v>
      </c>
      <c r="C166" s="30" t="s">
        <v>298</v>
      </c>
      <c r="D166" s="30" t="s">
        <v>131</v>
      </c>
      <c r="E166" s="30" t="s">
        <v>131</v>
      </c>
      <c r="F166" s="30" t="s">
        <v>298</v>
      </c>
      <c r="G166" s="30" t="s">
        <v>131</v>
      </c>
    </row>
    <row r="167" spans="1:7" ht="30">
      <c r="A167" s="30" t="s">
        <v>737</v>
      </c>
      <c r="B167" s="30" t="s">
        <v>278</v>
      </c>
      <c r="C167" s="30" t="s">
        <v>299</v>
      </c>
      <c r="D167" s="30" t="s">
        <v>131</v>
      </c>
      <c r="E167" s="30" t="s">
        <v>131</v>
      </c>
      <c r="F167" s="30" t="s">
        <v>299</v>
      </c>
      <c r="G167" s="30" t="s">
        <v>131</v>
      </c>
    </row>
    <row r="168" spans="1:7">
      <c r="A168" s="30" t="s">
        <v>738</v>
      </c>
      <c r="B168" s="30" t="s">
        <v>278</v>
      </c>
      <c r="C168" s="30" t="s">
        <v>300</v>
      </c>
      <c r="D168" s="30" t="s">
        <v>131</v>
      </c>
      <c r="E168" s="30" t="s">
        <v>131</v>
      </c>
      <c r="F168" s="30" t="s">
        <v>300</v>
      </c>
      <c r="G168" s="30" t="s">
        <v>131</v>
      </c>
    </row>
    <row r="169" spans="1:7">
      <c r="A169" s="30" t="s">
        <v>739</v>
      </c>
      <c r="B169" s="30" t="s">
        <v>301</v>
      </c>
      <c r="C169" s="30" t="s">
        <v>302</v>
      </c>
      <c r="D169" s="30" t="s">
        <v>131</v>
      </c>
      <c r="E169" s="30" t="s">
        <v>131</v>
      </c>
      <c r="F169" s="30" t="s">
        <v>302</v>
      </c>
      <c r="G169" s="30" t="s">
        <v>131</v>
      </c>
    </row>
    <row r="170" spans="1:7">
      <c r="A170" s="30" t="s">
        <v>740</v>
      </c>
      <c r="B170" s="30" t="s">
        <v>301</v>
      </c>
      <c r="C170" s="30" t="s">
        <v>303</v>
      </c>
      <c r="D170" s="30" t="s">
        <v>131</v>
      </c>
      <c r="E170" s="30" t="s">
        <v>131</v>
      </c>
      <c r="F170" s="30" t="s">
        <v>303</v>
      </c>
      <c r="G170" s="30" t="s">
        <v>131</v>
      </c>
    </row>
    <row r="171" spans="1:7" ht="30">
      <c r="A171" s="30" t="s">
        <v>741</v>
      </c>
      <c r="B171" s="30" t="s">
        <v>301</v>
      </c>
      <c r="C171" s="30" t="s">
        <v>207</v>
      </c>
      <c r="D171" s="30" t="s">
        <v>131</v>
      </c>
      <c r="E171" s="30" t="s">
        <v>131</v>
      </c>
      <c r="F171" s="30" t="s">
        <v>207</v>
      </c>
      <c r="G171" s="30" t="s">
        <v>131</v>
      </c>
    </row>
    <row r="172" spans="1:7">
      <c r="A172" s="30" t="s">
        <v>742</v>
      </c>
      <c r="B172" s="30" t="s">
        <v>301</v>
      </c>
      <c r="C172" s="30" t="s">
        <v>304</v>
      </c>
      <c r="D172" s="30" t="s">
        <v>131</v>
      </c>
      <c r="E172" s="30" t="s">
        <v>131</v>
      </c>
      <c r="F172" s="30" t="s">
        <v>304</v>
      </c>
      <c r="G172" s="30" t="s">
        <v>131</v>
      </c>
    </row>
    <row r="173" spans="1:7">
      <c r="A173" s="30" t="s">
        <v>743</v>
      </c>
      <c r="B173" s="30" t="s">
        <v>301</v>
      </c>
      <c r="C173" s="30" t="s">
        <v>305</v>
      </c>
      <c r="D173" s="30" t="s">
        <v>131</v>
      </c>
      <c r="E173" s="30" t="s">
        <v>131</v>
      </c>
      <c r="F173" s="30" t="s">
        <v>305</v>
      </c>
      <c r="G173" s="30" t="s">
        <v>131</v>
      </c>
    </row>
    <row r="174" spans="1:7">
      <c r="A174" s="30" t="s">
        <v>744</v>
      </c>
      <c r="B174" s="30" t="s">
        <v>301</v>
      </c>
      <c r="C174" s="30" t="s">
        <v>306</v>
      </c>
      <c r="D174" s="30" t="s">
        <v>131</v>
      </c>
      <c r="E174" s="30" t="s">
        <v>131</v>
      </c>
      <c r="F174" s="30" t="s">
        <v>306</v>
      </c>
      <c r="G174" s="30" t="s">
        <v>131</v>
      </c>
    </row>
    <row r="175" spans="1:7">
      <c r="A175" s="30" t="s">
        <v>745</v>
      </c>
      <c r="B175" s="30" t="s">
        <v>301</v>
      </c>
      <c r="C175" s="30" t="s">
        <v>307</v>
      </c>
      <c r="D175" s="30" t="s">
        <v>131</v>
      </c>
      <c r="E175" s="30" t="s">
        <v>131</v>
      </c>
      <c r="F175" s="30" t="s">
        <v>307</v>
      </c>
      <c r="G175" s="30" t="s">
        <v>131</v>
      </c>
    </row>
    <row r="176" spans="1:7">
      <c r="A176" s="30" t="s">
        <v>746</v>
      </c>
      <c r="B176" s="30" t="s">
        <v>301</v>
      </c>
      <c r="C176" s="30" t="s">
        <v>308</v>
      </c>
      <c r="D176" s="30" t="s">
        <v>131</v>
      </c>
      <c r="E176" s="30" t="s">
        <v>131</v>
      </c>
      <c r="F176" s="30" t="s">
        <v>308</v>
      </c>
      <c r="G176" s="30" t="s">
        <v>131</v>
      </c>
    </row>
    <row r="177" spans="1:7">
      <c r="A177" s="30" t="s">
        <v>747</v>
      </c>
      <c r="B177" s="30" t="s">
        <v>301</v>
      </c>
      <c r="C177" s="30" t="s">
        <v>309</v>
      </c>
      <c r="D177" s="30" t="s">
        <v>131</v>
      </c>
      <c r="E177" s="30" t="s">
        <v>131</v>
      </c>
      <c r="F177" s="30" t="s">
        <v>309</v>
      </c>
      <c r="G177" s="30" t="s">
        <v>131</v>
      </c>
    </row>
    <row r="178" spans="1:7">
      <c r="A178" s="30" t="s">
        <v>748</v>
      </c>
      <c r="B178" s="30" t="s">
        <v>310</v>
      </c>
      <c r="C178" s="30" t="s">
        <v>210</v>
      </c>
      <c r="D178" s="30" t="s">
        <v>131</v>
      </c>
      <c r="E178" s="30" t="s">
        <v>131</v>
      </c>
      <c r="F178" s="30" t="s">
        <v>210</v>
      </c>
      <c r="G178" s="30" t="s">
        <v>131</v>
      </c>
    </row>
    <row r="179" spans="1:7">
      <c r="A179" s="30" t="s">
        <v>749</v>
      </c>
      <c r="B179" s="30" t="s">
        <v>310</v>
      </c>
      <c r="C179" s="30" t="s">
        <v>311</v>
      </c>
      <c r="D179" s="30" t="s">
        <v>131</v>
      </c>
      <c r="E179" s="30" t="s">
        <v>131</v>
      </c>
      <c r="F179" s="30" t="s">
        <v>311</v>
      </c>
      <c r="G179" s="30" t="s">
        <v>131</v>
      </c>
    </row>
    <row r="180" spans="1:7">
      <c r="A180" s="30" t="s">
        <v>750</v>
      </c>
      <c r="B180" s="30" t="s">
        <v>310</v>
      </c>
      <c r="C180" s="30" t="s">
        <v>312</v>
      </c>
      <c r="D180" s="30" t="s">
        <v>131</v>
      </c>
      <c r="E180" s="30" t="s">
        <v>131</v>
      </c>
      <c r="F180" s="30" t="s">
        <v>312</v>
      </c>
      <c r="G180" s="30" t="s">
        <v>131</v>
      </c>
    </row>
    <row r="181" spans="1:7" ht="30">
      <c r="A181" s="30" t="s">
        <v>751</v>
      </c>
      <c r="B181" s="30" t="s">
        <v>310</v>
      </c>
      <c r="C181" s="30" t="s">
        <v>313</v>
      </c>
      <c r="D181" s="30" t="s">
        <v>131</v>
      </c>
      <c r="E181" s="30" t="s">
        <v>131</v>
      </c>
      <c r="F181" s="30" t="s">
        <v>313</v>
      </c>
      <c r="G181" s="30" t="s">
        <v>131</v>
      </c>
    </row>
    <row r="182" spans="1:7" ht="30">
      <c r="A182" s="30" t="s">
        <v>752</v>
      </c>
      <c r="B182" s="30" t="s">
        <v>310</v>
      </c>
      <c r="C182" s="30" t="s">
        <v>314</v>
      </c>
      <c r="D182" s="30" t="s">
        <v>131</v>
      </c>
      <c r="E182" s="30" t="s">
        <v>131</v>
      </c>
      <c r="F182" s="30" t="s">
        <v>314</v>
      </c>
      <c r="G182" s="30" t="s">
        <v>131</v>
      </c>
    </row>
    <row r="183" spans="1:7">
      <c r="A183" s="30" t="s">
        <v>753</v>
      </c>
      <c r="B183" s="30" t="s">
        <v>310</v>
      </c>
      <c r="C183" s="30" t="s">
        <v>315</v>
      </c>
      <c r="D183" s="30" t="s">
        <v>131</v>
      </c>
      <c r="E183" s="30" t="s">
        <v>131</v>
      </c>
      <c r="F183" s="30" t="s">
        <v>315</v>
      </c>
      <c r="G183" s="30" t="s">
        <v>131</v>
      </c>
    </row>
    <row r="184" spans="1:7" ht="90">
      <c r="A184" s="30" t="s">
        <v>754</v>
      </c>
      <c r="B184" s="30" t="s">
        <v>310</v>
      </c>
      <c r="C184" s="30" t="s">
        <v>316</v>
      </c>
      <c r="D184" s="30" t="s">
        <v>131</v>
      </c>
      <c r="E184" s="30" t="s">
        <v>131</v>
      </c>
      <c r="F184" s="30" t="s">
        <v>316</v>
      </c>
      <c r="G184" s="30" t="s">
        <v>131</v>
      </c>
    </row>
    <row r="185" spans="1:7" ht="60">
      <c r="A185" s="30" t="s">
        <v>755</v>
      </c>
      <c r="B185" s="30" t="s">
        <v>310</v>
      </c>
      <c r="C185" s="30" t="s">
        <v>317</v>
      </c>
      <c r="D185" s="30" t="s">
        <v>131</v>
      </c>
      <c r="E185" s="30" t="s">
        <v>131</v>
      </c>
      <c r="F185" s="30" t="s">
        <v>317</v>
      </c>
      <c r="G185" s="30" t="s">
        <v>131</v>
      </c>
    </row>
    <row r="186" spans="1:7" ht="45">
      <c r="A186" s="30" t="s">
        <v>756</v>
      </c>
      <c r="B186" s="30" t="s">
        <v>310</v>
      </c>
      <c r="C186" s="30" t="s">
        <v>318</v>
      </c>
      <c r="D186" s="30" t="s">
        <v>131</v>
      </c>
      <c r="E186" s="30" t="s">
        <v>131</v>
      </c>
      <c r="F186" s="30" t="s">
        <v>318</v>
      </c>
      <c r="G186" s="30" t="s">
        <v>131</v>
      </c>
    </row>
    <row r="187" spans="1:7">
      <c r="A187" s="30" t="s">
        <v>757</v>
      </c>
      <c r="B187" s="30" t="s">
        <v>310</v>
      </c>
      <c r="C187" s="30" t="s">
        <v>319</v>
      </c>
      <c r="D187" s="30" t="s">
        <v>131</v>
      </c>
      <c r="E187" s="30" t="s">
        <v>131</v>
      </c>
      <c r="F187" s="30" t="s">
        <v>319</v>
      </c>
      <c r="G187" s="30" t="s">
        <v>131</v>
      </c>
    </row>
    <row r="188" spans="1:7">
      <c r="A188" s="30" t="s">
        <v>758</v>
      </c>
      <c r="B188" s="30" t="s">
        <v>310</v>
      </c>
      <c r="C188" s="30" t="s">
        <v>320</v>
      </c>
      <c r="D188" s="30" t="s">
        <v>131</v>
      </c>
      <c r="E188" s="30" t="s">
        <v>131</v>
      </c>
      <c r="F188" s="30" t="s">
        <v>320</v>
      </c>
      <c r="G188" s="30" t="s">
        <v>131</v>
      </c>
    </row>
    <row r="189" spans="1:7">
      <c r="A189" s="30" t="s">
        <v>759</v>
      </c>
      <c r="B189" s="30" t="s">
        <v>310</v>
      </c>
      <c r="C189" s="30" t="s">
        <v>321</v>
      </c>
      <c r="D189" s="30" t="s">
        <v>131</v>
      </c>
      <c r="E189" s="30" t="s">
        <v>131</v>
      </c>
      <c r="F189" s="30" t="s">
        <v>321</v>
      </c>
      <c r="G189" s="30" t="s">
        <v>131</v>
      </c>
    </row>
    <row r="190" spans="1:7">
      <c r="A190" s="30" t="s">
        <v>760</v>
      </c>
      <c r="B190" s="30" t="s">
        <v>310</v>
      </c>
      <c r="C190" s="30" t="s">
        <v>322</v>
      </c>
      <c r="D190" s="30" t="s">
        <v>131</v>
      </c>
      <c r="E190" s="30" t="s">
        <v>131</v>
      </c>
      <c r="F190" s="30" t="s">
        <v>322</v>
      </c>
      <c r="G190" s="30" t="s">
        <v>131</v>
      </c>
    </row>
    <row r="191" spans="1:7" ht="45">
      <c r="A191" s="30" t="s">
        <v>761</v>
      </c>
      <c r="B191" s="30" t="s">
        <v>310</v>
      </c>
      <c r="C191" s="30" t="s">
        <v>323</v>
      </c>
      <c r="D191" s="30" t="s">
        <v>131</v>
      </c>
      <c r="E191" s="30" t="s">
        <v>131</v>
      </c>
      <c r="F191" s="30" t="s">
        <v>323</v>
      </c>
      <c r="G191" s="30" t="s">
        <v>131</v>
      </c>
    </row>
    <row r="192" spans="1:7" ht="45">
      <c r="A192" s="30" t="s">
        <v>762</v>
      </c>
      <c r="B192" s="30" t="s">
        <v>324</v>
      </c>
      <c r="C192" s="30" t="s">
        <v>325</v>
      </c>
      <c r="D192" s="30" t="s">
        <v>131</v>
      </c>
      <c r="E192" s="30" t="s">
        <v>131</v>
      </c>
      <c r="F192" s="30" t="s">
        <v>325</v>
      </c>
      <c r="G192" s="30" t="s">
        <v>131</v>
      </c>
    </row>
    <row r="193" spans="1:7">
      <c r="A193" s="30" t="s">
        <v>763</v>
      </c>
      <c r="B193" s="30" t="s">
        <v>324</v>
      </c>
      <c r="C193" s="30" t="s">
        <v>218</v>
      </c>
      <c r="D193" s="30" t="s">
        <v>131</v>
      </c>
      <c r="E193" s="30" t="s">
        <v>131</v>
      </c>
      <c r="F193" s="30" t="s">
        <v>218</v>
      </c>
      <c r="G193" s="30" t="s">
        <v>131</v>
      </c>
    </row>
    <row r="194" spans="1:7">
      <c r="A194" s="30" t="s">
        <v>764</v>
      </c>
      <c r="B194" s="30" t="s">
        <v>324</v>
      </c>
      <c r="C194" s="30" t="s">
        <v>326</v>
      </c>
      <c r="D194" s="30" t="s">
        <v>131</v>
      </c>
      <c r="E194" s="30" t="s">
        <v>131</v>
      </c>
      <c r="F194" s="30" t="s">
        <v>326</v>
      </c>
      <c r="G194" s="30" t="s">
        <v>131</v>
      </c>
    </row>
    <row r="195" spans="1:7">
      <c r="A195" s="30" t="s">
        <v>765</v>
      </c>
      <c r="B195" s="30" t="s">
        <v>324</v>
      </c>
      <c r="C195" s="30" t="s">
        <v>327</v>
      </c>
      <c r="D195" s="30" t="s">
        <v>131</v>
      </c>
      <c r="E195" s="30" t="s">
        <v>131</v>
      </c>
      <c r="F195" s="30" t="s">
        <v>327</v>
      </c>
      <c r="G195" s="30" t="s">
        <v>131</v>
      </c>
    </row>
    <row r="196" spans="1:7">
      <c r="A196" s="30" t="s">
        <v>766</v>
      </c>
      <c r="B196" s="30" t="s">
        <v>324</v>
      </c>
      <c r="C196" s="30" t="s">
        <v>328</v>
      </c>
      <c r="D196" s="30" t="s">
        <v>131</v>
      </c>
      <c r="E196" s="30" t="s">
        <v>131</v>
      </c>
      <c r="F196" s="30" t="s">
        <v>328</v>
      </c>
      <c r="G196" s="30" t="s">
        <v>131</v>
      </c>
    </row>
    <row r="197" spans="1:7">
      <c r="A197" s="30" t="s">
        <v>767</v>
      </c>
      <c r="B197" s="30" t="s">
        <v>324</v>
      </c>
      <c r="C197" s="30" t="s">
        <v>329</v>
      </c>
      <c r="D197" s="30" t="s">
        <v>131</v>
      </c>
      <c r="E197" s="30" t="s">
        <v>131</v>
      </c>
      <c r="F197" s="30" t="s">
        <v>329</v>
      </c>
      <c r="G197" s="30" t="s">
        <v>131</v>
      </c>
    </row>
    <row r="198" spans="1:7">
      <c r="A198" s="30" t="s">
        <v>768</v>
      </c>
      <c r="B198" s="30" t="s">
        <v>324</v>
      </c>
      <c r="C198" s="30" t="s">
        <v>321</v>
      </c>
      <c r="D198" s="30" t="s">
        <v>131</v>
      </c>
      <c r="E198" s="30" t="s">
        <v>131</v>
      </c>
      <c r="F198" s="30" t="s">
        <v>321</v>
      </c>
      <c r="G198" s="30" t="s">
        <v>131</v>
      </c>
    </row>
    <row r="199" spans="1:7">
      <c r="A199" s="30" t="s">
        <v>769</v>
      </c>
      <c r="B199" s="30" t="s">
        <v>324</v>
      </c>
      <c r="C199" s="30" t="s">
        <v>322</v>
      </c>
      <c r="D199" s="30" t="s">
        <v>131</v>
      </c>
      <c r="E199" s="30" t="s">
        <v>131</v>
      </c>
      <c r="F199" s="30" t="s">
        <v>322</v>
      </c>
      <c r="G199" s="30" t="s">
        <v>131</v>
      </c>
    </row>
    <row r="200" spans="1:7">
      <c r="A200" s="30" t="s">
        <v>770</v>
      </c>
      <c r="B200" s="30" t="s">
        <v>330</v>
      </c>
      <c r="C200" s="30" t="s">
        <v>331</v>
      </c>
      <c r="D200" s="30" t="s">
        <v>131</v>
      </c>
      <c r="E200" s="30" t="s">
        <v>131</v>
      </c>
      <c r="F200" s="30" t="s">
        <v>331</v>
      </c>
      <c r="G200" s="30" t="s">
        <v>131</v>
      </c>
    </row>
    <row r="201" spans="1:7">
      <c r="A201" s="30" t="s">
        <v>771</v>
      </c>
      <c r="B201" s="30" t="s">
        <v>330</v>
      </c>
      <c r="C201" s="30" t="s">
        <v>332</v>
      </c>
      <c r="D201" s="30" t="s">
        <v>131</v>
      </c>
      <c r="E201" s="30" t="s">
        <v>131</v>
      </c>
      <c r="F201" s="30" t="s">
        <v>332</v>
      </c>
      <c r="G201" s="30" t="s">
        <v>131</v>
      </c>
    </row>
    <row r="202" spans="1:7">
      <c r="A202" s="30" t="s">
        <v>772</v>
      </c>
      <c r="B202" s="30" t="s">
        <v>330</v>
      </c>
      <c r="C202" s="30" t="s">
        <v>333</v>
      </c>
      <c r="D202" s="30" t="s">
        <v>131</v>
      </c>
      <c r="E202" s="30" t="s">
        <v>131</v>
      </c>
      <c r="F202" s="30" t="s">
        <v>333</v>
      </c>
      <c r="G202" s="30" t="s">
        <v>131</v>
      </c>
    </row>
    <row r="203" spans="1:7">
      <c r="A203" s="30" t="s">
        <v>773</v>
      </c>
      <c r="B203" s="30" t="s">
        <v>330</v>
      </c>
      <c r="C203" s="30" t="s">
        <v>334</v>
      </c>
      <c r="D203" s="30" t="s">
        <v>131</v>
      </c>
      <c r="E203" s="30" t="s">
        <v>131</v>
      </c>
      <c r="F203" s="30" t="s">
        <v>334</v>
      </c>
      <c r="G203" s="30" t="s">
        <v>131</v>
      </c>
    </row>
    <row r="204" spans="1:7">
      <c r="A204" s="30" t="s">
        <v>774</v>
      </c>
      <c r="B204" s="30" t="s">
        <v>330</v>
      </c>
      <c r="C204" s="30" t="s">
        <v>335</v>
      </c>
      <c r="D204" s="30" t="s">
        <v>131</v>
      </c>
      <c r="E204" s="30" t="s">
        <v>131</v>
      </c>
      <c r="F204" s="30" t="s">
        <v>335</v>
      </c>
      <c r="G204" s="30" t="s">
        <v>131</v>
      </c>
    </row>
    <row r="205" spans="1:7">
      <c r="A205" s="30" t="s">
        <v>775</v>
      </c>
      <c r="B205" s="30" t="s">
        <v>330</v>
      </c>
      <c r="C205" s="30" t="s">
        <v>336</v>
      </c>
      <c r="D205" s="30" t="s">
        <v>131</v>
      </c>
      <c r="E205" s="30" t="s">
        <v>131</v>
      </c>
      <c r="F205" s="30" t="s">
        <v>336</v>
      </c>
      <c r="G205" s="30" t="s">
        <v>131</v>
      </c>
    </row>
    <row r="206" spans="1:7">
      <c r="A206" s="30" t="s">
        <v>776</v>
      </c>
      <c r="B206" s="30" t="s">
        <v>330</v>
      </c>
      <c r="C206" s="30" t="s">
        <v>337</v>
      </c>
      <c r="D206" s="30" t="s">
        <v>131</v>
      </c>
      <c r="E206" s="30" t="s">
        <v>131</v>
      </c>
      <c r="F206" s="30" t="s">
        <v>337</v>
      </c>
      <c r="G206" s="30" t="s">
        <v>131</v>
      </c>
    </row>
    <row r="207" spans="1:7" ht="30">
      <c r="A207" s="30" t="s">
        <v>777</v>
      </c>
      <c r="B207" s="30" t="s">
        <v>330</v>
      </c>
      <c r="C207" s="30" t="s">
        <v>338</v>
      </c>
      <c r="D207" s="30" t="s">
        <v>131</v>
      </c>
      <c r="E207" s="30" t="s">
        <v>131</v>
      </c>
      <c r="F207" s="30" t="s">
        <v>338</v>
      </c>
      <c r="G207" s="30" t="s">
        <v>131</v>
      </c>
    </row>
    <row r="208" spans="1:7" ht="45">
      <c r="A208" s="30" t="s">
        <v>778</v>
      </c>
      <c r="B208" s="30" t="s">
        <v>330</v>
      </c>
      <c r="C208" s="30" t="s">
        <v>339</v>
      </c>
      <c r="D208" s="30" t="s">
        <v>131</v>
      </c>
      <c r="E208" s="30" t="s">
        <v>131</v>
      </c>
      <c r="F208" s="30" t="s">
        <v>339</v>
      </c>
      <c r="G208" s="30" t="s">
        <v>131</v>
      </c>
    </row>
    <row r="209" spans="1:7">
      <c r="A209" s="30" t="s">
        <v>779</v>
      </c>
      <c r="B209" s="30" t="s">
        <v>330</v>
      </c>
      <c r="C209" s="30" t="s">
        <v>289</v>
      </c>
      <c r="D209" s="30" t="s">
        <v>131</v>
      </c>
      <c r="E209" s="30" t="s">
        <v>131</v>
      </c>
      <c r="F209" s="30" t="s">
        <v>289</v>
      </c>
      <c r="G209" s="30" t="s">
        <v>131</v>
      </c>
    </row>
    <row r="210" spans="1:7">
      <c r="A210" s="30" t="s">
        <v>780</v>
      </c>
      <c r="B210" s="30" t="s">
        <v>330</v>
      </c>
      <c r="C210" s="30" t="s">
        <v>321</v>
      </c>
      <c r="D210" s="30" t="s">
        <v>131</v>
      </c>
      <c r="E210" s="30" t="s">
        <v>131</v>
      </c>
      <c r="F210" s="30" t="s">
        <v>321</v>
      </c>
      <c r="G210" s="30" t="s">
        <v>131</v>
      </c>
    </row>
    <row r="211" spans="1:7">
      <c r="A211" s="30" t="s">
        <v>781</v>
      </c>
      <c r="B211" s="30" t="s">
        <v>330</v>
      </c>
      <c r="C211" s="30" t="s">
        <v>340</v>
      </c>
      <c r="D211" s="30" t="s">
        <v>131</v>
      </c>
      <c r="E211" s="30" t="s">
        <v>131</v>
      </c>
      <c r="F211" s="30" t="s">
        <v>340</v>
      </c>
      <c r="G211" s="30" t="s">
        <v>131</v>
      </c>
    </row>
    <row r="212" spans="1:7" ht="30">
      <c r="A212" s="30" t="s">
        <v>782</v>
      </c>
      <c r="B212" s="30" t="s">
        <v>341</v>
      </c>
      <c r="C212" s="30" t="s">
        <v>207</v>
      </c>
      <c r="D212" s="30" t="s">
        <v>131</v>
      </c>
      <c r="E212" s="30" t="s">
        <v>131</v>
      </c>
      <c r="F212" s="30" t="s">
        <v>207</v>
      </c>
      <c r="G212" s="30" t="s">
        <v>131</v>
      </c>
    </row>
    <row r="213" spans="1:7">
      <c r="A213" s="30" t="s">
        <v>783</v>
      </c>
      <c r="B213" s="30" t="s">
        <v>341</v>
      </c>
      <c r="C213" s="30" t="s">
        <v>342</v>
      </c>
      <c r="D213" s="30" t="s">
        <v>131</v>
      </c>
      <c r="E213" s="30" t="s">
        <v>131</v>
      </c>
      <c r="F213" s="30" t="s">
        <v>342</v>
      </c>
      <c r="G213" s="30" t="s">
        <v>131</v>
      </c>
    </row>
    <row r="214" spans="1:7" ht="45">
      <c r="A214" s="30" t="s">
        <v>784</v>
      </c>
      <c r="B214" s="30" t="s">
        <v>341</v>
      </c>
      <c r="C214" s="30" t="s">
        <v>343</v>
      </c>
      <c r="D214" s="30" t="s">
        <v>131</v>
      </c>
      <c r="E214" s="30" t="s">
        <v>131</v>
      </c>
      <c r="F214" s="30" t="s">
        <v>343</v>
      </c>
      <c r="G214" s="30" t="s">
        <v>131</v>
      </c>
    </row>
    <row r="215" spans="1:7">
      <c r="A215" s="30" t="s">
        <v>785</v>
      </c>
      <c r="B215" s="30" t="s">
        <v>341</v>
      </c>
      <c r="C215" s="30" t="s">
        <v>344</v>
      </c>
      <c r="D215" s="30" t="s">
        <v>131</v>
      </c>
      <c r="E215" s="30" t="s">
        <v>131</v>
      </c>
      <c r="F215" s="30" t="s">
        <v>344</v>
      </c>
      <c r="G215" s="30" t="s">
        <v>131</v>
      </c>
    </row>
    <row r="216" spans="1:7" ht="30">
      <c r="A216" s="30" t="s">
        <v>786</v>
      </c>
      <c r="B216" s="30" t="s">
        <v>341</v>
      </c>
      <c r="C216" s="30" t="s">
        <v>338</v>
      </c>
      <c r="D216" s="30" t="s">
        <v>131</v>
      </c>
      <c r="E216" s="30" t="s">
        <v>131</v>
      </c>
      <c r="F216" s="30" t="s">
        <v>338</v>
      </c>
      <c r="G216" s="30" t="s">
        <v>131</v>
      </c>
    </row>
    <row r="217" spans="1:7">
      <c r="A217" s="30" t="s">
        <v>787</v>
      </c>
      <c r="B217" s="30" t="s">
        <v>341</v>
      </c>
      <c r="C217" s="30" t="s">
        <v>345</v>
      </c>
      <c r="D217" s="30" t="s">
        <v>131</v>
      </c>
      <c r="E217" s="30" t="s">
        <v>131</v>
      </c>
      <c r="F217" s="30" t="s">
        <v>345</v>
      </c>
      <c r="G217" s="30" t="s">
        <v>131</v>
      </c>
    </row>
    <row r="218" spans="1:7">
      <c r="A218" s="30" t="s">
        <v>788</v>
      </c>
      <c r="B218" s="30" t="s">
        <v>341</v>
      </c>
      <c r="C218" s="30" t="s">
        <v>346</v>
      </c>
      <c r="D218" s="30" t="s">
        <v>131</v>
      </c>
      <c r="E218" s="30" t="s">
        <v>131</v>
      </c>
      <c r="F218" s="30" t="s">
        <v>346</v>
      </c>
      <c r="G218" s="30" t="s">
        <v>131</v>
      </c>
    </row>
    <row r="219" spans="1:7" ht="30">
      <c r="A219" s="30" t="s">
        <v>789</v>
      </c>
      <c r="B219" s="30" t="s">
        <v>341</v>
      </c>
      <c r="C219" s="30" t="s">
        <v>347</v>
      </c>
      <c r="D219" s="30" t="s">
        <v>131</v>
      </c>
      <c r="E219" s="30" t="s">
        <v>131</v>
      </c>
      <c r="F219" s="30" t="s">
        <v>347</v>
      </c>
      <c r="G219" s="30" t="s">
        <v>131</v>
      </c>
    </row>
    <row r="220" spans="1:7">
      <c r="A220" s="30" t="s">
        <v>790</v>
      </c>
      <c r="B220" s="30" t="s">
        <v>341</v>
      </c>
      <c r="C220" s="30" t="s">
        <v>348</v>
      </c>
      <c r="D220" s="30" t="s">
        <v>131</v>
      </c>
      <c r="E220" s="30" t="s">
        <v>131</v>
      </c>
      <c r="F220" s="30" t="s">
        <v>348</v>
      </c>
      <c r="G220" s="30" t="s">
        <v>131</v>
      </c>
    </row>
    <row r="221" spans="1:7" ht="45">
      <c r="A221" s="30" t="s">
        <v>791</v>
      </c>
      <c r="B221" s="30" t="s">
        <v>341</v>
      </c>
      <c r="C221" s="30" t="s">
        <v>349</v>
      </c>
      <c r="D221" s="30" t="s">
        <v>131</v>
      </c>
      <c r="E221" s="30" t="s">
        <v>131</v>
      </c>
      <c r="F221" s="30" t="s">
        <v>349</v>
      </c>
      <c r="G221" s="30" t="s">
        <v>131</v>
      </c>
    </row>
    <row r="222" spans="1:7">
      <c r="A222" s="30" t="s">
        <v>792</v>
      </c>
      <c r="B222" s="30" t="s">
        <v>341</v>
      </c>
      <c r="C222" s="30" t="s">
        <v>350</v>
      </c>
      <c r="D222" s="30" t="s">
        <v>131</v>
      </c>
      <c r="E222" s="30" t="s">
        <v>131</v>
      </c>
      <c r="F222" s="30" t="s">
        <v>350</v>
      </c>
      <c r="G222" s="30" t="s">
        <v>131</v>
      </c>
    </row>
    <row r="223" spans="1:7">
      <c r="A223" s="30" t="s">
        <v>793</v>
      </c>
      <c r="B223" s="30" t="s">
        <v>341</v>
      </c>
      <c r="C223" s="30" t="s">
        <v>322</v>
      </c>
      <c r="D223" s="30" t="s">
        <v>131</v>
      </c>
      <c r="E223" s="30" t="s">
        <v>131</v>
      </c>
      <c r="F223" s="30" t="s">
        <v>322</v>
      </c>
      <c r="G223" s="30" t="s">
        <v>131</v>
      </c>
    </row>
    <row r="224" spans="1:7">
      <c r="A224" s="30" t="s">
        <v>794</v>
      </c>
      <c r="B224" s="30" t="s">
        <v>341</v>
      </c>
      <c r="C224" s="30" t="s">
        <v>351</v>
      </c>
      <c r="D224" s="30" t="s">
        <v>131</v>
      </c>
      <c r="E224" s="30" t="s">
        <v>131</v>
      </c>
      <c r="F224" s="30" t="s">
        <v>351</v>
      </c>
      <c r="G224" s="30" t="s">
        <v>131</v>
      </c>
    </row>
    <row r="225" spans="1:7">
      <c r="A225" s="30" t="s">
        <v>795</v>
      </c>
      <c r="B225" s="30" t="s">
        <v>352</v>
      </c>
      <c r="C225" s="30" t="s">
        <v>147</v>
      </c>
      <c r="D225" s="30" t="s">
        <v>131</v>
      </c>
      <c r="E225" s="30" t="s">
        <v>131</v>
      </c>
      <c r="F225" s="30" t="s">
        <v>147</v>
      </c>
      <c r="G225" s="30" t="s">
        <v>131</v>
      </c>
    </row>
    <row r="226" spans="1:7">
      <c r="A226" s="30" t="s">
        <v>796</v>
      </c>
      <c r="B226" s="30" t="s">
        <v>352</v>
      </c>
      <c r="C226" s="30" t="s">
        <v>149</v>
      </c>
      <c r="D226" s="30" t="s">
        <v>131</v>
      </c>
      <c r="E226" s="30" t="s">
        <v>131</v>
      </c>
      <c r="F226" s="30" t="s">
        <v>149</v>
      </c>
      <c r="G226" s="30" t="s">
        <v>131</v>
      </c>
    </row>
    <row r="227" spans="1:7">
      <c r="A227" s="30" t="s">
        <v>797</v>
      </c>
      <c r="B227" s="30" t="s">
        <v>352</v>
      </c>
      <c r="C227" s="30" t="s">
        <v>353</v>
      </c>
      <c r="D227" s="30" t="s">
        <v>131</v>
      </c>
      <c r="E227" s="30" t="s">
        <v>131</v>
      </c>
      <c r="F227" s="30" t="s">
        <v>353</v>
      </c>
      <c r="G227" s="30" t="s">
        <v>131</v>
      </c>
    </row>
    <row r="228" spans="1:7">
      <c r="A228" s="30" t="s">
        <v>798</v>
      </c>
      <c r="B228" s="30" t="s">
        <v>354</v>
      </c>
      <c r="C228" s="30" t="s">
        <v>355</v>
      </c>
      <c r="D228" s="30" t="s">
        <v>131</v>
      </c>
      <c r="E228" s="30" t="s">
        <v>131</v>
      </c>
      <c r="F228" s="30" t="s">
        <v>355</v>
      </c>
      <c r="G228" s="30" t="s">
        <v>131</v>
      </c>
    </row>
    <row r="229" spans="1:7">
      <c r="A229" s="30" t="s">
        <v>799</v>
      </c>
      <c r="B229" s="30" t="s">
        <v>354</v>
      </c>
      <c r="C229" s="30" t="s">
        <v>356</v>
      </c>
      <c r="D229" s="30" t="s">
        <v>131</v>
      </c>
      <c r="E229" s="30" t="s">
        <v>131</v>
      </c>
      <c r="F229" s="30" t="s">
        <v>356</v>
      </c>
      <c r="G229" s="30" t="s">
        <v>131</v>
      </c>
    </row>
    <row r="230" spans="1:7">
      <c r="A230" s="30" t="s">
        <v>800</v>
      </c>
      <c r="B230" s="30" t="s">
        <v>354</v>
      </c>
      <c r="C230" s="30" t="s">
        <v>328</v>
      </c>
      <c r="D230" s="30" t="s">
        <v>131</v>
      </c>
      <c r="E230" s="30" t="s">
        <v>131</v>
      </c>
      <c r="F230" s="30" t="s">
        <v>328</v>
      </c>
      <c r="G230" s="30" t="s">
        <v>131</v>
      </c>
    </row>
    <row r="231" spans="1:7" ht="30">
      <c r="A231" s="30" t="s">
        <v>801</v>
      </c>
      <c r="B231" s="30" t="s">
        <v>354</v>
      </c>
      <c r="C231" s="30" t="s">
        <v>338</v>
      </c>
      <c r="D231" s="30" t="s">
        <v>131</v>
      </c>
      <c r="E231" s="30" t="s">
        <v>131</v>
      </c>
      <c r="F231" s="30" t="s">
        <v>338</v>
      </c>
      <c r="G231" s="30" t="s">
        <v>131</v>
      </c>
    </row>
    <row r="232" spans="1:7" ht="45">
      <c r="A232" s="30" t="s">
        <v>802</v>
      </c>
      <c r="B232" s="30" t="s">
        <v>354</v>
      </c>
      <c r="C232" s="30" t="s">
        <v>357</v>
      </c>
      <c r="D232" s="30" t="s">
        <v>131</v>
      </c>
      <c r="E232" s="30" t="s">
        <v>131</v>
      </c>
      <c r="F232" s="30" t="s">
        <v>357</v>
      </c>
      <c r="G232" s="30" t="s">
        <v>131</v>
      </c>
    </row>
    <row r="233" spans="1:7">
      <c r="A233" s="30" t="s">
        <v>803</v>
      </c>
      <c r="B233" s="30" t="s">
        <v>354</v>
      </c>
      <c r="C233" s="30" t="s">
        <v>322</v>
      </c>
      <c r="D233" s="30" t="s">
        <v>131</v>
      </c>
      <c r="E233" s="30" t="s">
        <v>131</v>
      </c>
      <c r="F233" s="30" t="s">
        <v>322</v>
      </c>
      <c r="G233" s="30" t="s">
        <v>131</v>
      </c>
    </row>
    <row r="234" spans="1:7">
      <c r="A234" s="30" t="s">
        <v>804</v>
      </c>
      <c r="B234" s="30" t="s">
        <v>358</v>
      </c>
      <c r="C234" s="30" t="s">
        <v>359</v>
      </c>
      <c r="D234" s="30" t="s">
        <v>131</v>
      </c>
      <c r="E234" s="30" t="s">
        <v>131</v>
      </c>
      <c r="F234" s="30" t="s">
        <v>359</v>
      </c>
      <c r="G234" s="30" t="s">
        <v>131</v>
      </c>
    </row>
    <row r="235" spans="1:7">
      <c r="A235" s="30" t="s">
        <v>805</v>
      </c>
      <c r="B235" s="30" t="s">
        <v>358</v>
      </c>
      <c r="C235" s="30" t="s">
        <v>147</v>
      </c>
      <c r="D235" s="30" t="s">
        <v>131</v>
      </c>
      <c r="E235" s="30" t="s">
        <v>131</v>
      </c>
      <c r="F235" s="30" t="s">
        <v>147</v>
      </c>
      <c r="G235" s="30" t="s">
        <v>131</v>
      </c>
    </row>
    <row r="236" spans="1:7">
      <c r="A236" s="30" t="s">
        <v>806</v>
      </c>
      <c r="B236" s="30" t="s">
        <v>358</v>
      </c>
      <c r="C236" s="30" t="s">
        <v>355</v>
      </c>
      <c r="D236" s="30" t="s">
        <v>131</v>
      </c>
      <c r="E236" s="30" t="s">
        <v>131</v>
      </c>
      <c r="F236" s="30" t="s">
        <v>355</v>
      </c>
      <c r="G236" s="30" t="s">
        <v>131</v>
      </c>
    </row>
    <row r="237" spans="1:7">
      <c r="A237" s="30" t="s">
        <v>807</v>
      </c>
      <c r="B237" s="30" t="s">
        <v>358</v>
      </c>
      <c r="C237" s="30" t="s">
        <v>360</v>
      </c>
      <c r="D237" s="30" t="s">
        <v>131</v>
      </c>
      <c r="E237" s="30" t="s">
        <v>131</v>
      </c>
      <c r="F237" s="30" t="s">
        <v>360</v>
      </c>
      <c r="G237" s="30" t="s">
        <v>131</v>
      </c>
    </row>
    <row r="238" spans="1:7">
      <c r="A238" s="30" t="s">
        <v>808</v>
      </c>
      <c r="B238" s="30" t="s">
        <v>358</v>
      </c>
      <c r="C238" s="30" t="s">
        <v>149</v>
      </c>
      <c r="D238" s="30" t="s">
        <v>131</v>
      </c>
      <c r="E238" s="30" t="s">
        <v>131</v>
      </c>
      <c r="F238" s="30" t="s">
        <v>149</v>
      </c>
      <c r="G238" s="30" t="s">
        <v>131</v>
      </c>
    </row>
    <row r="239" spans="1:7">
      <c r="A239" s="30" t="s">
        <v>809</v>
      </c>
      <c r="B239" s="30" t="s">
        <v>358</v>
      </c>
      <c r="C239" s="30" t="s">
        <v>361</v>
      </c>
      <c r="D239" s="30" t="s">
        <v>131</v>
      </c>
      <c r="E239" s="30" t="s">
        <v>131</v>
      </c>
      <c r="F239" s="30" t="s">
        <v>361</v>
      </c>
      <c r="G239" s="30" t="s">
        <v>131</v>
      </c>
    </row>
    <row r="240" spans="1:7">
      <c r="A240" s="30" t="s">
        <v>810</v>
      </c>
      <c r="B240" s="30" t="s">
        <v>358</v>
      </c>
      <c r="C240" s="30" t="s">
        <v>362</v>
      </c>
      <c r="D240" s="30" t="s">
        <v>131</v>
      </c>
      <c r="E240" s="30" t="s">
        <v>131</v>
      </c>
      <c r="F240" s="30" t="s">
        <v>362</v>
      </c>
      <c r="G240" s="30" t="s">
        <v>131</v>
      </c>
    </row>
    <row r="241" spans="1:7">
      <c r="A241" s="30" t="s">
        <v>811</v>
      </c>
      <c r="B241" s="30" t="s">
        <v>358</v>
      </c>
      <c r="C241" s="30" t="s">
        <v>363</v>
      </c>
      <c r="D241" s="30" t="s">
        <v>131</v>
      </c>
      <c r="E241" s="30" t="s">
        <v>131</v>
      </c>
      <c r="F241" s="30" t="s">
        <v>363</v>
      </c>
      <c r="G241" s="30" t="s">
        <v>131</v>
      </c>
    </row>
    <row r="242" spans="1:7">
      <c r="A242" s="30" t="s">
        <v>812</v>
      </c>
      <c r="B242" s="30" t="s">
        <v>358</v>
      </c>
      <c r="C242" s="30" t="s">
        <v>364</v>
      </c>
      <c r="D242" s="30" t="s">
        <v>131</v>
      </c>
      <c r="E242" s="30" t="s">
        <v>131</v>
      </c>
      <c r="F242" s="30" t="s">
        <v>364</v>
      </c>
      <c r="G242" s="30" t="s">
        <v>131</v>
      </c>
    </row>
    <row r="243" spans="1:7">
      <c r="A243" s="30" t="s">
        <v>813</v>
      </c>
      <c r="B243" s="30" t="s">
        <v>365</v>
      </c>
      <c r="C243" s="30" t="s">
        <v>366</v>
      </c>
      <c r="D243" s="30" t="s">
        <v>131</v>
      </c>
      <c r="E243" s="30" t="s">
        <v>131</v>
      </c>
      <c r="F243" s="30" t="s">
        <v>366</v>
      </c>
      <c r="G243" s="30" t="s">
        <v>131</v>
      </c>
    </row>
    <row r="244" spans="1:7">
      <c r="A244" s="30" t="s">
        <v>814</v>
      </c>
      <c r="B244" s="30" t="s">
        <v>365</v>
      </c>
      <c r="C244" s="30" t="s">
        <v>362</v>
      </c>
      <c r="D244" s="30" t="s">
        <v>131</v>
      </c>
      <c r="E244" s="30" t="s">
        <v>131</v>
      </c>
      <c r="F244" s="30" t="s">
        <v>362</v>
      </c>
      <c r="G244" s="30" t="s">
        <v>131</v>
      </c>
    </row>
    <row r="245" spans="1:7">
      <c r="A245" s="30" t="s">
        <v>815</v>
      </c>
      <c r="B245" s="30" t="s">
        <v>365</v>
      </c>
      <c r="C245" s="30" t="s">
        <v>367</v>
      </c>
      <c r="D245" s="30" t="s">
        <v>131</v>
      </c>
      <c r="E245" s="30" t="s">
        <v>131</v>
      </c>
      <c r="F245" s="30" t="s">
        <v>367</v>
      </c>
      <c r="G245" s="30" t="s">
        <v>131</v>
      </c>
    </row>
    <row r="246" spans="1:7">
      <c r="A246" s="30" t="s">
        <v>816</v>
      </c>
      <c r="B246" s="30" t="s">
        <v>365</v>
      </c>
      <c r="C246" s="30" t="s">
        <v>191</v>
      </c>
      <c r="D246" s="30" t="s">
        <v>131</v>
      </c>
      <c r="E246" s="30" t="s">
        <v>131</v>
      </c>
      <c r="F246" s="30" t="s">
        <v>191</v>
      </c>
      <c r="G246" s="30" t="s">
        <v>131</v>
      </c>
    </row>
    <row r="247" spans="1:7">
      <c r="A247" s="30" t="s">
        <v>817</v>
      </c>
      <c r="B247" s="30" t="s">
        <v>365</v>
      </c>
      <c r="C247" s="30" t="s">
        <v>368</v>
      </c>
      <c r="D247" s="30" t="s">
        <v>131</v>
      </c>
      <c r="E247" s="30" t="s">
        <v>131</v>
      </c>
      <c r="F247" s="30" t="s">
        <v>368</v>
      </c>
      <c r="G247" s="30" t="s">
        <v>131</v>
      </c>
    </row>
    <row r="248" spans="1:7">
      <c r="A248" s="30" t="s">
        <v>818</v>
      </c>
      <c r="B248" s="30" t="s">
        <v>369</v>
      </c>
      <c r="C248" s="30" t="s">
        <v>370</v>
      </c>
      <c r="D248" s="30" t="s">
        <v>131</v>
      </c>
      <c r="E248" s="30" t="s">
        <v>131</v>
      </c>
      <c r="F248" s="30" t="s">
        <v>370</v>
      </c>
      <c r="G248" s="30" t="s">
        <v>131</v>
      </c>
    </row>
    <row r="249" spans="1:7">
      <c r="A249" s="30" t="s">
        <v>819</v>
      </c>
      <c r="B249" s="30" t="s">
        <v>369</v>
      </c>
      <c r="C249" s="30" t="s">
        <v>359</v>
      </c>
      <c r="D249" s="30" t="s">
        <v>131</v>
      </c>
      <c r="E249" s="30" t="s">
        <v>131</v>
      </c>
      <c r="F249" s="30" t="s">
        <v>359</v>
      </c>
      <c r="G249" s="30" t="s">
        <v>131</v>
      </c>
    </row>
    <row r="250" spans="1:7">
      <c r="A250" s="30" t="s">
        <v>820</v>
      </c>
      <c r="B250" s="30" t="s">
        <v>369</v>
      </c>
      <c r="C250" s="30" t="s">
        <v>371</v>
      </c>
      <c r="D250" s="30" t="s">
        <v>131</v>
      </c>
      <c r="E250" s="30" t="s">
        <v>131</v>
      </c>
      <c r="F250" s="30" t="s">
        <v>371</v>
      </c>
      <c r="G250" s="30" t="s">
        <v>131</v>
      </c>
    </row>
    <row r="251" spans="1:7">
      <c r="A251" s="30" t="s">
        <v>821</v>
      </c>
      <c r="B251" s="30" t="s">
        <v>369</v>
      </c>
      <c r="C251" s="30" t="s">
        <v>372</v>
      </c>
      <c r="D251" s="30" t="s">
        <v>131</v>
      </c>
      <c r="E251" s="30" t="s">
        <v>131</v>
      </c>
      <c r="F251" s="30" t="s">
        <v>372</v>
      </c>
      <c r="G251" s="30" t="s">
        <v>131</v>
      </c>
    </row>
    <row r="252" spans="1:7">
      <c r="A252" s="30" t="s">
        <v>822</v>
      </c>
      <c r="B252" s="30" t="s">
        <v>369</v>
      </c>
      <c r="C252" s="30" t="s">
        <v>373</v>
      </c>
      <c r="D252" s="30" t="s">
        <v>131</v>
      </c>
      <c r="E252" s="30" t="s">
        <v>131</v>
      </c>
      <c r="F252" s="30" t="s">
        <v>373</v>
      </c>
      <c r="G252" s="30" t="s">
        <v>131</v>
      </c>
    </row>
    <row r="253" spans="1:7">
      <c r="A253" s="30" t="s">
        <v>823</v>
      </c>
      <c r="B253" s="30" t="s">
        <v>369</v>
      </c>
      <c r="C253" s="30" t="s">
        <v>374</v>
      </c>
      <c r="D253" s="30" t="s">
        <v>131</v>
      </c>
      <c r="E253" s="30" t="s">
        <v>131</v>
      </c>
      <c r="F253" s="30" t="s">
        <v>374</v>
      </c>
      <c r="G253" s="30" t="s">
        <v>131</v>
      </c>
    </row>
    <row r="254" spans="1:7">
      <c r="A254" s="30" t="s">
        <v>824</v>
      </c>
      <c r="B254" s="30" t="s">
        <v>369</v>
      </c>
      <c r="C254" s="30" t="s">
        <v>375</v>
      </c>
      <c r="D254" s="30" t="s">
        <v>131</v>
      </c>
      <c r="E254" s="30" t="s">
        <v>131</v>
      </c>
      <c r="F254" s="30" t="s">
        <v>375</v>
      </c>
      <c r="G254" s="30" t="s">
        <v>131</v>
      </c>
    </row>
    <row r="255" spans="1:7">
      <c r="A255" s="30" t="s">
        <v>825</v>
      </c>
      <c r="B255" s="30" t="s">
        <v>369</v>
      </c>
      <c r="C255" s="30" t="s">
        <v>376</v>
      </c>
      <c r="D255" s="30" t="s">
        <v>131</v>
      </c>
      <c r="E255" s="30" t="s">
        <v>131</v>
      </c>
      <c r="F255" s="30" t="s">
        <v>376</v>
      </c>
      <c r="G255" s="30" t="s">
        <v>131</v>
      </c>
    </row>
    <row r="256" spans="1:7">
      <c r="A256" s="30" t="s">
        <v>826</v>
      </c>
      <c r="B256" s="30" t="s">
        <v>369</v>
      </c>
      <c r="C256" s="30" t="s">
        <v>377</v>
      </c>
      <c r="D256" s="30" t="s">
        <v>131</v>
      </c>
      <c r="E256" s="30" t="s">
        <v>131</v>
      </c>
      <c r="F256" s="30" t="s">
        <v>377</v>
      </c>
      <c r="G256" s="30" t="s">
        <v>131</v>
      </c>
    </row>
    <row r="257" spans="1:7">
      <c r="A257" s="30" t="s">
        <v>827</v>
      </c>
      <c r="B257" s="30" t="s">
        <v>369</v>
      </c>
      <c r="C257" s="30" t="s">
        <v>378</v>
      </c>
      <c r="D257" s="30" t="s">
        <v>131</v>
      </c>
      <c r="E257" s="30" t="s">
        <v>131</v>
      </c>
      <c r="F257" s="30" t="s">
        <v>378</v>
      </c>
      <c r="G257" s="30" t="s">
        <v>131</v>
      </c>
    </row>
    <row r="258" spans="1:7" ht="30">
      <c r="A258" s="30" t="s">
        <v>828</v>
      </c>
      <c r="B258" s="30" t="s">
        <v>369</v>
      </c>
      <c r="C258" s="30" t="s">
        <v>379</v>
      </c>
      <c r="D258" s="30" t="s">
        <v>131</v>
      </c>
      <c r="E258" s="30" t="s">
        <v>131</v>
      </c>
      <c r="F258" s="30" t="s">
        <v>379</v>
      </c>
      <c r="G258" s="30" t="s">
        <v>131</v>
      </c>
    </row>
    <row r="259" spans="1:7">
      <c r="A259" s="30" t="s">
        <v>829</v>
      </c>
      <c r="B259" s="30" t="s">
        <v>369</v>
      </c>
      <c r="C259" s="30" t="s">
        <v>380</v>
      </c>
      <c r="D259" s="30" t="s">
        <v>131</v>
      </c>
      <c r="E259" s="30" t="s">
        <v>131</v>
      </c>
      <c r="F259" s="30" t="s">
        <v>380</v>
      </c>
      <c r="G259" s="30" t="s">
        <v>131</v>
      </c>
    </row>
    <row r="260" spans="1:7" ht="30">
      <c r="A260" s="30" t="s">
        <v>830</v>
      </c>
      <c r="B260" s="30" t="s">
        <v>369</v>
      </c>
      <c r="C260" s="30" t="s">
        <v>381</v>
      </c>
      <c r="D260" s="30" t="s">
        <v>131</v>
      </c>
      <c r="E260" s="30" t="s">
        <v>131</v>
      </c>
      <c r="F260" s="30" t="s">
        <v>381</v>
      </c>
      <c r="G260" s="30" t="s">
        <v>131</v>
      </c>
    </row>
    <row r="261" spans="1:7">
      <c r="A261" s="30" t="s">
        <v>831</v>
      </c>
      <c r="B261" s="30" t="s">
        <v>369</v>
      </c>
      <c r="C261" s="30" t="s">
        <v>382</v>
      </c>
      <c r="D261" s="30" t="s">
        <v>131</v>
      </c>
      <c r="E261" s="30" t="s">
        <v>131</v>
      </c>
      <c r="F261" s="30" t="s">
        <v>382</v>
      </c>
      <c r="G261" s="30" t="s">
        <v>131</v>
      </c>
    </row>
    <row r="262" spans="1:7">
      <c r="A262" s="30" t="s">
        <v>832</v>
      </c>
      <c r="B262" s="30" t="s">
        <v>369</v>
      </c>
      <c r="C262" s="30" t="s">
        <v>218</v>
      </c>
      <c r="D262" s="30" t="s">
        <v>131</v>
      </c>
      <c r="E262" s="30" t="s">
        <v>131</v>
      </c>
      <c r="F262" s="30" t="s">
        <v>218</v>
      </c>
      <c r="G262" s="30" t="s">
        <v>131</v>
      </c>
    </row>
    <row r="263" spans="1:7">
      <c r="A263" s="30" t="s">
        <v>833</v>
      </c>
      <c r="B263" s="30" t="s">
        <v>369</v>
      </c>
      <c r="C263" s="30" t="s">
        <v>383</v>
      </c>
      <c r="D263" s="30" t="s">
        <v>131</v>
      </c>
      <c r="E263" s="30" t="s">
        <v>131</v>
      </c>
      <c r="F263" s="30" t="s">
        <v>383</v>
      </c>
      <c r="G263" s="30" t="s">
        <v>131</v>
      </c>
    </row>
    <row r="264" spans="1:7">
      <c r="A264" s="30" t="s">
        <v>834</v>
      </c>
      <c r="B264" s="30" t="s">
        <v>369</v>
      </c>
      <c r="C264" s="30" t="s">
        <v>384</v>
      </c>
      <c r="D264" s="30" t="s">
        <v>131</v>
      </c>
      <c r="E264" s="30" t="s">
        <v>131</v>
      </c>
      <c r="F264" s="30" t="s">
        <v>384</v>
      </c>
      <c r="G264" s="30" t="s">
        <v>131</v>
      </c>
    </row>
    <row r="265" spans="1:7">
      <c r="A265" s="30" t="s">
        <v>835</v>
      </c>
      <c r="B265" s="30" t="s">
        <v>369</v>
      </c>
      <c r="C265" s="30" t="s">
        <v>385</v>
      </c>
      <c r="D265" s="30" t="s">
        <v>131</v>
      </c>
      <c r="E265" s="30" t="s">
        <v>131</v>
      </c>
      <c r="F265" s="30" t="s">
        <v>385</v>
      </c>
      <c r="G265" s="30" t="s">
        <v>131</v>
      </c>
    </row>
    <row r="266" spans="1:7">
      <c r="A266" s="30" t="s">
        <v>836</v>
      </c>
      <c r="B266" s="30" t="s">
        <v>369</v>
      </c>
      <c r="C266" s="30" t="s">
        <v>197</v>
      </c>
      <c r="D266" s="30" t="s">
        <v>131</v>
      </c>
      <c r="E266" s="30" t="s">
        <v>131</v>
      </c>
      <c r="F266" s="30" t="s">
        <v>197</v>
      </c>
      <c r="G266" s="30" t="s">
        <v>131</v>
      </c>
    </row>
    <row r="267" spans="1:7">
      <c r="A267" s="30" t="s">
        <v>837</v>
      </c>
      <c r="B267" s="30" t="s">
        <v>369</v>
      </c>
      <c r="C267" s="30" t="s">
        <v>319</v>
      </c>
      <c r="D267" s="30" t="s">
        <v>131</v>
      </c>
      <c r="E267" s="30" t="s">
        <v>131</v>
      </c>
      <c r="F267" s="30" t="s">
        <v>319</v>
      </c>
      <c r="G267" s="30" t="s">
        <v>131</v>
      </c>
    </row>
    <row r="268" spans="1:7">
      <c r="A268" s="30" t="s">
        <v>838</v>
      </c>
      <c r="B268" s="30" t="s">
        <v>369</v>
      </c>
      <c r="C268" s="30" t="s">
        <v>386</v>
      </c>
      <c r="D268" s="30" t="s">
        <v>131</v>
      </c>
      <c r="E268" s="30" t="s">
        <v>131</v>
      </c>
      <c r="F268" s="30" t="s">
        <v>386</v>
      </c>
      <c r="G268" s="30" t="s">
        <v>131</v>
      </c>
    </row>
    <row r="269" spans="1:7">
      <c r="A269" s="30" t="s">
        <v>839</v>
      </c>
      <c r="B269" s="30" t="s">
        <v>369</v>
      </c>
      <c r="C269" s="30" t="s">
        <v>285</v>
      </c>
      <c r="D269" s="30" t="s">
        <v>131</v>
      </c>
      <c r="E269" s="30" t="s">
        <v>131</v>
      </c>
      <c r="F269" s="30" t="s">
        <v>285</v>
      </c>
      <c r="G269" s="30" t="s">
        <v>131</v>
      </c>
    </row>
    <row r="270" spans="1:7">
      <c r="A270" s="30" t="s">
        <v>840</v>
      </c>
      <c r="B270" s="30" t="s">
        <v>369</v>
      </c>
      <c r="C270" s="30" t="s">
        <v>183</v>
      </c>
      <c r="D270" s="30" t="s">
        <v>131</v>
      </c>
      <c r="E270" s="30" t="s">
        <v>131</v>
      </c>
      <c r="F270" s="30" t="s">
        <v>183</v>
      </c>
      <c r="G270" s="30" t="s">
        <v>131</v>
      </c>
    </row>
    <row r="271" spans="1:7">
      <c r="A271" s="30" t="s">
        <v>841</v>
      </c>
      <c r="B271" s="30" t="s">
        <v>369</v>
      </c>
      <c r="C271" s="30" t="s">
        <v>387</v>
      </c>
      <c r="D271" s="30" t="s">
        <v>131</v>
      </c>
      <c r="E271" s="30" t="s">
        <v>131</v>
      </c>
      <c r="F271" s="30" t="s">
        <v>387</v>
      </c>
      <c r="G271" s="30" t="s">
        <v>131</v>
      </c>
    </row>
    <row r="272" spans="1:7" ht="30">
      <c r="A272" s="30" t="s">
        <v>842</v>
      </c>
      <c r="B272" s="30" t="s">
        <v>369</v>
      </c>
      <c r="C272" s="30" t="s">
        <v>388</v>
      </c>
      <c r="D272" s="30" t="s">
        <v>131</v>
      </c>
      <c r="E272" s="30" t="s">
        <v>131</v>
      </c>
      <c r="F272" s="30" t="s">
        <v>388</v>
      </c>
      <c r="G272" s="30" t="s">
        <v>131</v>
      </c>
    </row>
    <row r="273" spans="1:7" ht="45">
      <c r="A273" s="30" t="s">
        <v>843</v>
      </c>
      <c r="B273" s="30" t="s">
        <v>369</v>
      </c>
      <c r="C273" s="30" t="s">
        <v>389</v>
      </c>
      <c r="D273" s="30" t="s">
        <v>131</v>
      </c>
      <c r="E273" s="30" t="s">
        <v>131</v>
      </c>
      <c r="F273" s="30" t="s">
        <v>389</v>
      </c>
      <c r="G273" s="30" t="s">
        <v>131</v>
      </c>
    </row>
    <row r="274" spans="1:7" ht="45">
      <c r="A274" s="30" t="s">
        <v>844</v>
      </c>
      <c r="B274" s="30" t="s">
        <v>369</v>
      </c>
      <c r="C274" s="30" t="s">
        <v>390</v>
      </c>
      <c r="D274" s="30" t="s">
        <v>131</v>
      </c>
      <c r="E274" s="30" t="s">
        <v>131</v>
      </c>
      <c r="F274" s="30" t="s">
        <v>390</v>
      </c>
      <c r="G274" s="30" t="s">
        <v>131</v>
      </c>
    </row>
    <row r="275" spans="1:7">
      <c r="A275" s="30" t="s">
        <v>845</v>
      </c>
      <c r="B275" s="30" t="s">
        <v>369</v>
      </c>
      <c r="C275" s="30" t="s">
        <v>391</v>
      </c>
      <c r="D275" s="30" t="s">
        <v>131</v>
      </c>
      <c r="E275" s="30" t="s">
        <v>131</v>
      </c>
      <c r="F275" s="30" t="s">
        <v>391</v>
      </c>
      <c r="G275" s="30" t="s">
        <v>131</v>
      </c>
    </row>
    <row r="276" spans="1:7">
      <c r="A276" s="30" t="s">
        <v>846</v>
      </c>
      <c r="B276" s="30" t="s">
        <v>369</v>
      </c>
      <c r="C276" s="30" t="s">
        <v>392</v>
      </c>
      <c r="D276" s="30" t="s">
        <v>131</v>
      </c>
      <c r="E276" s="30" t="s">
        <v>131</v>
      </c>
      <c r="F276" s="30" t="s">
        <v>392</v>
      </c>
      <c r="G276" s="30" t="s">
        <v>131</v>
      </c>
    </row>
    <row r="277" spans="1:7">
      <c r="A277" s="30" t="s">
        <v>847</v>
      </c>
      <c r="B277" s="30" t="s">
        <v>369</v>
      </c>
      <c r="C277" s="30" t="s">
        <v>361</v>
      </c>
      <c r="D277" s="30" t="s">
        <v>131</v>
      </c>
      <c r="E277" s="30" t="s">
        <v>131</v>
      </c>
      <c r="F277" s="30" t="s">
        <v>361</v>
      </c>
      <c r="G277" s="30" t="s">
        <v>131</v>
      </c>
    </row>
    <row r="278" spans="1:7">
      <c r="A278" s="30" t="s">
        <v>848</v>
      </c>
      <c r="B278" s="30" t="s">
        <v>369</v>
      </c>
      <c r="C278" s="30" t="s">
        <v>393</v>
      </c>
      <c r="D278" s="30" t="s">
        <v>131</v>
      </c>
      <c r="E278" s="30" t="s">
        <v>131</v>
      </c>
      <c r="F278" s="30" t="s">
        <v>393</v>
      </c>
      <c r="G278" s="30" t="s">
        <v>131</v>
      </c>
    </row>
    <row r="279" spans="1:7">
      <c r="A279" s="30" t="s">
        <v>849</v>
      </c>
      <c r="B279" s="30" t="s">
        <v>369</v>
      </c>
      <c r="C279" s="30" t="s">
        <v>394</v>
      </c>
      <c r="D279" s="30" t="s">
        <v>131</v>
      </c>
      <c r="E279" s="30" t="s">
        <v>131</v>
      </c>
      <c r="F279" s="30" t="s">
        <v>394</v>
      </c>
      <c r="G279" s="30" t="s">
        <v>131</v>
      </c>
    </row>
    <row r="280" spans="1:7">
      <c r="A280" s="30" t="s">
        <v>850</v>
      </c>
      <c r="B280" s="30" t="s">
        <v>369</v>
      </c>
      <c r="C280" s="30" t="s">
        <v>395</v>
      </c>
      <c r="D280" s="30" t="s">
        <v>131</v>
      </c>
      <c r="E280" s="30" t="s">
        <v>131</v>
      </c>
      <c r="F280" s="30" t="s">
        <v>395</v>
      </c>
      <c r="G280" s="30" t="s">
        <v>131</v>
      </c>
    </row>
    <row r="281" spans="1:7">
      <c r="A281" s="30" t="s">
        <v>851</v>
      </c>
      <c r="B281" s="30" t="s">
        <v>369</v>
      </c>
      <c r="C281" s="30" t="s">
        <v>396</v>
      </c>
      <c r="D281" s="30" t="s">
        <v>131</v>
      </c>
      <c r="E281" s="30" t="s">
        <v>131</v>
      </c>
      <c r="F281" s="30" t="s">
        <v>396</v>
      </c>
      <c r="G281" s="30" t="s">
        <v>131</v>
      </c>
    </row>
    <row r="282" spans="1:7">
      <c r="A282" s="30" t="s">
        <v>852</v>
      </c>
      <c r="B282" s="30" t="s">
        <v>369</v>
      </c>
      <c r="C282" s="30" t="s">
        <v>397</v>
      </c>
      <c r="D282" s="30" t="s">
        <v>131</v>
      </c>
      <c r="E282" s="30" t="s">
        <v>131</v>
      </c>
      <c r="F282" s="30" t="s">
        <v>397</v>
      </c>
      <c r="G282" s="30" t="s">
        <v>131</v>
      </c>
    </row>
    <row r="283" spans="1:7">
      <c r="A283" s="30" t="s">
        <v>853</v>
      </c>
      <c r="B283" s="30" t="s">
        <v>369</v>
      </c>
      <c r="C283" s="30" t="s">
        <v>398</v>
      </c>
      <c r="D283" s="30" t="s">
        <v>131</v>
      </c>
      <c r="E283" s="30" t="s">
        <v>131</v>
      </c>
      <c r="F283" s="30" t="s">
        <v>359</v>
      </c>
      <c r="G283" s="30" t="s">
        <v>131</v>
      </c>
    </row>
    <row r="284" spans="1:7">
      <c r="A284" s="30" t="s">
        <v>854</v>
      </c>
      <c r="B284" s="30" t="s">
        <v>369</v>
      </c>
      <c r="C284" s="30" t="s">
        <v>399</v>
      </c>
      <c r="D284" s="30" t="s">
        <v>131</v>
      </c>
      <c r="E284" s="30" t="s">
        <v>131</v>
      </c>
      <c r="F284" s="30" t="s">
        <v>398</v>
      </c>
      <c r="G284" s="30" t="s">
        <v>131</v>
      </c>
    </row>
    <row r="285" spans="1:7">
      <c r="A285" s="30" t="s">
        <v>855</v>
      </c>
      <c r="B285" s="30" t="s">
        <v>369</v>
      </c>
      <c r="C285" s="30" t="s">
        <v>400</v>
      </c>
      <c r="D285" s="30" t="s">
        <v>131</v>
      </c>
      <c r="E285" s="30" t="s">
        <v>131</v>
      </c>
      <c r="F285" s="30" t="s">
        <v>399</v>
      </c>
      <c r="G285" s="30" t="s">
        <v>131</v>
      </c>
    </row>
    <row r="286" spans="1:7">
      <c r="A286" s="30" t="s">
        <v>856</v>
      </c>
      <c r="B286" s="30" t="s">
        <v>401</v>
      </c>
      <c r="C286" s="30" t="s">
        <v>218</v>
      </c>
      <c r="D286" s="30" t="s">
        <v>131</v>
      </c>
      <c r="E286" s="30" t="s">
        <v>131</v>
      </c>
      <c r="F286" s="30" t="s">
        <v>218</v>
      </c>
      <c r="G286" s="30" t="s">
        <v>131</v>
      </c>
    </row>
    <row r="287" spans="1:7">
      <c r="A287" s="30" t="s">
        <v>857</v>
      </c>
      <c r="B287" s="30" t="s">
        <v>401</v>
      </c>
      <c r="C287" s="30" t="s">
        <v>331</v>
      </c>
      <c r="D287" s="30" t="s">
        <v>131</v>
      </c>
      <c r="E287" s="30" t="s">
        <v>131</v>
      </c>
      <c r="F287" s="30" t="s">
        <v>331</v>
      </c>
      <c r="G287" s="30" t="s">
        <v>131</v>
      </c>
    </row>
    <row r="288" spans="1:7">
      <c r="A288" s="30" t="s">
        <v>858</v>
      </c>
      <c r="B288" s="30" t="s">
        <v>401</v>
      </c>
      <c r="C288" s="30" t="s">
        <v>402</v>
      </c>
      <c r="D288" s="30" t="s">
        <v>131</v>
      </c>
      <c r="E288" s="30" t="s">
        <v>131</v>
      </c>
      <c r="F288" s="30" t="s">
        <v>402</v>
      </c>
      <c r="G288" s="30" t="s">
        <v>131</v>
      </c>
    </row>
    <row r="289" spans="1:7">
      <c r="A289" s="30" t="s">
        <v>859</v>
      </c>
      <c r="B289" s="30" t="s">
        <v>401</v>
      </c>
      <c r="C289" s="30" t="s">
        <v>334</v>
      </c>
      <c r="D289" s="30" t="s">
        <v>131</v>
      </c>
      <c r="E289" s="30" t="s">
        <v>131</v>
      </c>
      <c r="F289" s="30" t="s">
        <v>334</v>
      </c>
      <c r="G289" s="30" t="s">
        <v>131</v>
      </c>
    </row>
    <row r="290" spans="1:7" ht="45">
      <c r="A290" s="30" t="s">
        <v>860</v>
      </c>
      <c r="B290" s="30" t="s">
        <v>401</v>
      </c>
      <c r="C290" s="30" t="s">
        <v>343</v>
      </c>
      <c r="D290" s="30" t="s">
        <v>131</v>
      </c>
      <c r="E290" s="30" t="s">
        <v>131</v>
      </c>
      <c r="F290" s="30" t="s">
        <v>343</v>
      </c>
      <c r="G290" s="30" t="s">
        <v>131</v>
      </c>
    </row>
    <row r="291" spans="1:7" ht="45">
      <c r="A291" s="30" t="s">
        <v>861</v>
      </c>
      <c r="B291" s="30" t="s">
        <v>401</v>
      </c>
      <c r="C291" s="30" t="s">
        <v>389</v>
      </c>
      <c r="D291" s="30" t="s">
        <v>131</v>
      </c>
      <c r="E291" s="30" t="s">
        <v>131</v>
      </c>
      <c r="F291" s="30" t="s">
        <v>389</v>
      </c>
      <c r="G291" s="30" t="s">
        <v>131</v>
      </c>
    </row>
    <row r="292" spans="1:7" ht="30">
      <c r="A292" s="30" t="s">
        <v>862</v>
      </c>
      <c r="B292" s="30" t="s">
        <v>401</v>
      </c>
      <c r="C292" s="30" t="s">
        <v>338</v>
      </c>
      <c r="D292" s="30" t="s">
        <v>131</v>
      </c>
      <c r="E292" s="30" t="s">
        <v>131</v>
      </c>
      <c r="F292" s="30" t="s">
        <v>338</v>
      </c>
      <c r="G292" s="30" t="s">
        <v>131</v>
      </c>
    </row>
    <row r="293" spans="1:7" ht="45">
      <c r="A293" s="30" t="s">
        <v>863</v>
      </c>
      <c r="B293" s="30" t="s">
        <v>401</v>
      </c>
      <c r="C293" s="30" t="s">
        <v>403</v>
      </c>
      <c r="D293" s="30" t="s">
        <v>131</v>
      </c>
      <c r="E293" s="30" t="s">
        <v>131</v>
      </c>
      <c r="F293" s="30" t="s">
        <v>403</v>
      </c>
      <c r="G293" s="30" t="s">
        <v>131</v>
      </c>
    </row>
    <row r="294" spans="1:7">
      <c r="A294" s="30" t="s">
        <v>864</v>
      </c>
      <c r="B294" s="30" t="s">
        <v>401</v>
      </c>
      <c r="C294" s="30" t="s">
        <v>404</v>
      </c>
      <c r="D294" s="30" t="s">
        <v>131</v>
      </c>
      <c r="E294" s="30" t="s">
        <v>131</v>
      </c>
      <c r="F294" s="30" t="s">
        <v>404</v>
      </c>
      <c r="G294" s="30" t="s">
        <v>131</v>
      </c>
    </row>
    <row r="295" spans="1:7">
      <c r="A295" s="30" t="s">
        <v>865</v>
      </c>
      <c r="B295" s="30" t="s">
        <v>401</v>
      </c>
      <c r="C295" s="30" t="s">
        <v>322</v>
      </c>
      <c r="D295" s="30" t="s">
        <v>131</v>
      </c>
      <c r="E295" s="30" t="s">
        <v>131</v>
      </c>
      <c r="F295" s="30" t="s">
        <v>322</v>
      </c>
      <c r="G295" s="30" t="s">
        <v>131</v>
      </c>
    </row>
    <row r="296" spans="1:7">
      <c r="A296" s="30" t="s">
        <v>866</v>
      </c>
      <c r="B296" s="30" t="s">
        <v>405</v>
      </c>
      <c r="C296" s="30" t="s">
        <v>406</v>
      </c>
      <c r="D296" s="30" t="s">
        <v>131</v>
      </c>
      <c r="E296" s="30" t="s">
        <v>131</v>
      </c>
      <c r="F296" s="30" t="s">
        <v>406</v>
      </c>
      <c r="G296" s="30" t="s">
        <v>131</v>
      </c>
    </row>
    <row r="297" spans="1:7">
      <c r="A297" s="30" t="s">
        <v>867</v>
      </c>
      <c r="B297" s="30" t="s">
        <v>405</v>
      </c>
      <c r="C297" s="30" t="s">
        <v>375</v>
      </c>
      <c r="D297" s="30" t="s">
        <v>131</v>
      </c>
      <c r="E297" s="30" t="s">
        <v>131</v>
      </c>
      <c r="F297" s="30" t="s">
        <v>375</v>
      </c>
      <c r="G297" s="30" t="s">
        <v>131</v>
      </c>
    </row>
    <row r="298" spans="1:7" ht="30">
      <c r="A298" s="30" t="s">
        <v>868</v>
      </c>
      <c r="B298" s="30" t="s">
        <v>405</v>
      </c>
      <c r="C298" s="30" t="s">
        <v>407</v>
      </c>
      <c r="D298" s="30" t="s">
        <v>131</v>
      </c>
      <c r="E298" s="30" t="s">
        <v>131</v>
      </c>
      <c r="F298" s="30" t="s">
        <v>407</v>
      </c>
      <c r="G298" s="30" t="s">
        <v>131</v>
      </c>
    </row>
    <row r="299" spans="1:7">
      <c r="A299" s="30" t="s">
        <v>869</v>
      </c>
      <c r="B299" s="30" t="s">
        <v>405</v>
      </c>
      <c r="C299" s="30" t="s">
        <v>376</v>
      </c>
      <c r="D299" s="30" t="s">
        <v>131</v>
      </c>
      <c r="E299" s="30" t="s">
        <v>131</v>
      </c>
      <c r="F299" s="30" t="s">
        <v>376</v>
      </c>
      <c r="G299" s="30" t="s">
        <v>131</v>
      </c>
    </row>
    <row r="300" spans="1:7">
      <c r="A300" s="30" t="s">
        <v>870</v>
      </c>
      <c r="B300" s="30" t="s">
        <v>405</v>
      </c>
      <c r="C300" s="30" t="s">
        <v>377</v>
      </c>
      <c r="D300" s="30" t="s">
        <v>131</v>
      </c>
      <c r="E300" s="30" t="s">
        <v>131</v>
      </c>
      <c r="F300" s="30" t="s">
        <v>377</v>
      </c>
      <c r="G300" s="30" t="s">
        <v>131</v>
      </c>
    </row>
    <row r="301" spans="1:7">
      <c r="A301" s="30" t="s">
        <v>871</v>
      </c>
      <c r="B301" s="30" t="s">
        <v>405</v>
      </c>
      <c r="C301" s="30" t="s">
        <v>408</v>
      </c>
      <c r="D301" s="30" t="s">
        <v>131</v>
      </c>
      <c r="E301" s="30" t="s">
        <v>131</v>
      </c>
      <c r="F301" s="30" t="s">
        <v>408</v>
      </c>
      <c r="G301" s="30" t="s">
        <v>131</v>
      </c>
    </row>
    <row r="302" spans="1:7" ht="45">
      <c r="A302" s="30" t="s">
        <v>872</v>
      </c>
      <c r="B302" s="30" t="s">
        <v>405</v>
      </c>
      <c r="C302" s="30" t="s">
        <v>409</v>
      </c>
      <c r="D302" s="30" t="s">
        <v>131</v>
      </c>
      <c r="E302" s="30" t="s">
        <v>131</v>
      </c>
      <c r="F302" s="30" t="s">
        <v>409</v>
      </c>
      <c r="G302" s="30" t="s">
        <v>131</v>
      </c>
    </row>
    <row r="303" spans="1:7" ht="45">
      <c r="A303" s="30" t="s">
        <v>873</v>
      </c>
      <c r="B303" s="30" t="s">
        <v>405</v>
      </c>
      <c r="C303" s="30" t="s">
        <v>410</v>
      </c>
      <c r="D303" s="30" t="s">
        <v>131</v>
      </c>
      <c r="E303" s="30" t="s">
        <v>131</v>
      </c>
      <c r="F303" s="30" t="s">
        <v>410</v>
      </c>
      <c r="G303" s="30" t="s">
        <v>131</v>
      </c>
    </row>
    <row r="304" spans="1:7">
      <c r="A304" s="30" t="s">
        <v>874</v>
      </c>
      <c r="B304" s="30" t="s">
        <v>405</v>
      </c>
      <c r="C304" s="30" t="s">
        <v>322</v>
      </c>
      <c r="D304" s="30" t="s">
        <v>131</v>
      </c>
      <c r="E304" s="30" t="s">
        <v>131</v>
      </c>
      <c r="F304" s="30" t="s">
        <v>322</v>
      </c>
      <c r="G304" s="30" t="s">
        <v>131</v>
      </c>
    </row>
    <row r="305" spans="1:7" ht="30">
      <c r="A305" s="30" t="s">
        <v>875</v>
      </c>
      <c r="B305" s="30" t="s">
        <v>411</v>
      </c>
      <c r="C305" s="30" t="s">
        <v>412</v>
      </c>
      <c r="D305" s="30" t="s">
        <v>131</v>
      </c>
      <c r="E305" s="30" t="s">
        <v>131</v>
      </c>
      <c r="F305" s="30" t="s">
        <v>412</v>
      </c>
      <c r="G305" s="30" t="s">
        <v>131</v>
      </c>
    </row>
    <row r="306" spans="1:7" ht="30">
      <c r="A306" s="30" t="s">
        <v>876</v>
      </c>
      <c r="B306" s="30" t="s">
        <v>411</v>
      </c>
      <c r="C306" s="30" t="s">
        <v>413</v>
      </c>
      <c r="D306" s="30" t="s">
        <v>131</v>
      </c>
      <c r="E306" s="30" t="s">
        <v>131</v>
      </c>
      <c r="F306" s="30" t="s">
        <v>413</v>
      </c>
      <c r="G306" s="30" t="s">
        <v>131</v>
      </c>
    </row>
    <row r="307" spans="1:7" ht="30">
      <c r="A307" s="30" t="s">
        <v>877</v>
      </c>
      <c r="B307" s="30" t="s">
        <v>411</v>
      </c>
      <c r="C307" s="30" t="s">
        <v>414</v>
      </c>
      <c r="D307" s="30" t="s">
        <v>131</v>
      </c>
      <c r="E307" s="30" t="s">
        <v>131</v>
      </c>
      <c r="F307" s="30" t="s">
        <v>414</v>
      </c>
      <c r="G307" s="30" t="s">
        <v>131</v>
      </c>
    </row>
    <row r="308" spans="1:7" ht="45">
      <c r="A308" s="30" t="s">
        <v>878</v>
      </c>
      <c r="B308" s="30" t="s">
        <v>411</v>
      </c>
      <c r="C308" s="30" t="s">
        <v>415</v>
      </c>
      <c r="D308" s="30" t="s">
        <v>131</v>
      </c>
      <c r="E308" s="30" t="s">
        <v>131</v>
      </c>
      <c r="F308" s="30" t="s">
        <v>415</v>
      </c>
      <c r="G308" s="30" t="s">
        <v>131</v>
      </c>
    </row>
    <row r="309" spans="1:7">
      <c r="A309" s="30" t="s">
        <v>879</v>
      </c>
      <c r="B309" s="30" t="s">
        <v>411</v>
      </c>
      <c r="C309" s="30" t="s">
        <v>416</v>
      </c>
      <c r="D309" s="30" t="s">
        <v>131</v>
      </c>
      <c r="E309" s="30" t="s">
        <v>131</v>
      </c>
      <c r="F309" s="30" t="s">
        <v>416</v>
      </c>
      <c r="G309" s="30" t="s">
        <v>131</v>
      </c>
    </row>
    <row r="310" spans="1:7">
      <c r="A310" s="30" t="s">
        <v>880</v>
      </c>
      <c r="B310" s="30" t="s">
        <v>411</v>
      </c>
      <c r="C310" s="30" t="s">
        <v>417</v>
      </c>
      <c r="D310" s="30" t="s">
        <v>131</v>
      </c>
      <c r="E310" s="30" t="s">
        <v>131</v>
      </c>
      <c r="F310" s="30" t="s">
        <v>417</v>
      </c>
      <c r="G310" s="30" t="s">
        <v>131</v>
      </c>
    </row>
    <row r="311" spans="1:7">
      <c r="A311" s="30" t="s">
        <v>881</v>
      </c>
      <c r="B311" s="30" t="s">
        <v>411</v>
      </c>
      <c r="C311" s="30" t="s">
        <v>418</v>
      </c>
      <c r="D311" s="30" t="s">
        <v>131</v>
      </c>
      <c r="E311" s="30" t="s">
        <v>131</v>
      </c>
      <c r="F311" s="30" t="s">
        <v>418</v>
      </c>
      <c r="G311" s="30" t="s">
        <v>131</v>
      </c>
    </row>
    <row r="312" spans="1:7">
      <c r="A312" s="30" t="s">
        <v>882</v>
      </c>
      <c r="B312" s="30" t="s">
        <v>411</v>
      </c>
      <c r="C312" s="30" t="s">
        <v>419</v>
      </c>
      <c r="D312" s="30" t="s">
        <v>131</v>
      </c>
      <c r="E312" s="30" t="s">
        <v>131</v>
      </c>
      <c r="F312" s="30" t="s">
        <v>419</v>
      </c>
      <c r="G312" s="30" t="s">
        <v>131</v>
      </c>
    </row>
    <row r="313" spans="1:7">
      <c r="A313" s="30" t="s">
        <v>883</v>
      </c>
      <c r="B313" s="30" t="s">
        <v>411</v>
      </c>
      <c r="C313" s="30" t="s">
        <v>420</v>
      </c>
      <c r="D313" s="30" t="s">
        <v>131</v>
      </c>
      <c r="E313" s="30" t="s">
        <v>131</v>
      </c>
      <c r="F313" s="30" t="s">
        <v>420</v>
      </c>
      <c r="G313" s="30" t="s">
        <v>131</v>
      </c>
    </row>
    <row r="314" spans="1:7">
      <c r="A314" s="30" t="s">
        <v>884</v>
      </c>
      <c r="B314" s="30" t="s">
        <v>411</v>
      </c>
      <c r="C314" s="30" t="s">
        <v>421</v>
      </c>
      <c r="D314" s="30" t="s">
        <v>131</v>
      </c>
      <c r="E314" s="30" t="s">
        <v>131</v>
      </c>
      <c r="F314" s="30" t="s">
        <v>421</v>
      </c>
      <c r="G314" s="30" t="s">
        <v>131</v>
      </c>
    </row>
    <row r="315" spans="1:7">
      <c r="A315" s="30" t="s">
        <v>885</v>
      </c>
      <c r="B315" s="30" t="s">
        <v>411</v>
      </c>
      <c r="C315" s="30" t="s">
        <v>422</v>
      </c>
      <c r="D315" s="30" t="s">
        <v>131</v>
      </c>
      <c r="E315" s="30" t="s">
        <v>131</v>
      </c>
      <c r="F315" s="30" t="s">
        <v>422</v>
      </c>
      <c r="G315" s="30" t="s">
        <v>131</v>
      </c>
    </row>
    <row r="316" spans="1:7">
      <c r="A316" s="30" t="s">
        <v>886</v>
      </c>
      <c r="B316" s="30" t="s">
        <v>411</v>
      </c>
      <c r="C316" s="30" t="s">
        <v>423</v>
      </c>
      <c r="D316" s="30" t="s">
        <v>131</v>
      </c>
      <c r="E316" s="30" t="s">
        <v>131</v>
      </c>
      <c r="F316" s="30" t="s">
        <v>423</v>
      </c>
      <c r="G316" s="30" t="s">
        <v>131</v>
      </c>
    </row>
    <row r="317" spans="1:7">
      <c r="A317" s="30" t="s">
        <v>887</v>
      </c>
      <c r="B317" s="30" t="s">
        <v>411</v>
      </c>
      <c r="C317" s="30" t="s">
        <v>424</v>
      </c>
      <c r="D317" s="30" t="s">
        <v>131</v>
      </c>
      <c r="E317" s="30" t="s">
        <v>131</v>
      </c>
      <c r="F317" s="30" t="s">
        <v>424</v>
      </c>
      <c r="G317" s="30" t="s">
        <v>131</v>
      </c>
    </row>
    <row r="318" spans="1:7">
      <c r="A318" s="30" t="s">
        <v>888</v>
      </c>
      <c r="B318" s="30" t="s">
        <v>411</v>
      </c>
      <c r="C318" s="30" t="s">
        <v>322</v>
      </c>
      <c r="D318" s="30" t="s">
        <v>131</v>
      </c>
      <c r="E318" s="30" t="s">
        <v>131</v>
      </c>
      <c r="F318" s="30" t="s">
        <v>322</v>
      </c>
      <c r="G318" s="30" t="s">
        <v>131</v>
      </c>
    </row>
    <row r="319" spans="1:7">
      <c r="A319" s="30" t="s">
        <v>889</v>
      </c>
      <c r="B319" s="30" t="s">
        <v>411</v>
      </c>
      <c r="C319" s="30" t="s">
        <v>351</v>
      </c>
      <c r="D319" s="30" t="s">
        <v>131</v>
      </c>
      <c r="E319" s="30" t="s">
        <v>131</v>
      </c>
      <c r="F319" s="30" t="s">
        <v>351</v>
      </c>
      <c r="G319" s="30" t="s">
        <v>131</v>
      </c>
    </row>
    <row r="320" spans="1:7" ht="30">
      <c r="A320" s="30" t="s">
        <v>890</v>
      </c>
      <c r="B320" s="30" t="s">
        <v>411</v>
      </c>
      <c r="C320" s="30" t="s">
        <v>425</v>
      </c>
      <c r="D320" s="30" t="s">
        <v>131</v>
      </c>
      <c r="E320" s="30" t="s">
        <v>131</v>
      </c>
      <c r="F320" s="30" t="s">
        <v>425</v>
      </c>
      <c r="G320" s="30" t="s">
        <v>131</v>
      </c>
    </row>
    <row r="321" spans="1:7" ht="45">
      <c r="A321" s="30" t="s">
        <v>891</v>
      </c>
      <c r="B321" s="30" t="s">
        <v>426</v>
      </c>
      <c r="C321" s="30" t="s">
        <v>427</v>
      </c>
      <c r="D321" s="30" t="s">
        <v>131</v>
      </c>
      <c r="E321" s="30" t="s">
        <v>131</v>
      </c>
      <c r="F321" s="30" t="s">
        <v>427</v>
      </c>
      <c r="G321" s="30" t="s">
        <v>131</v>
      </c>
    </row>
    <row r="322" spans="1:7" ht="30">
      <c r="A322" s="30" t="s">
        <v>892</v>
      </c>
      <c r="B322" s="30" t="s">
        <v>426</v>
      </c>
      <c r="C322" s="30" t="s">
        <v>342</v>
      </c>
      <c r="D322" s="30" t="s">
        <v>131</v>
      </c>
      <c r="E322" s="30" t="s">
        <v>131</v>
      </c>
      <c r="F322" s="30" t="s">
        <v>342</v>
      </c>
      <c r="G322" s="30" t="s">
        <v>131</v>
      </c>
    </row>
    <row r="323" spans="1:7" ht="30">
      <c r="A323" s="30" t="s">
        <v>893</v>
      </c>
      <c r="B323" s="30" t="s">
        <v>426</v>
      </c>
      <c r="C323" s="30" t="s">
        <v>428</v>
      </c>
      <c r="D323" s="30" t="s">
        <v>131</v>
      </c>
      <c r="E323" s="30" t="s">
        <v>131</v>
      </c>
      <c r="F323" s="30" t="s">
        <v>428</v>
      </c>
      <c r="G323" s="30" t="s">
        <v>131</v>
      </c>
    </row>
    <row r="324" spans="1:7" ht="30">
      <c r="A324" s="30" t="s">
        <v>894</v>
      </c>
      <c r="B324" s="30" t="s">
        <v>426</v>
      </c>
      <c r="C324" s="30" t="s">
        <v>218</v>
      </c>
      <c r="D324" s="30" t="s">
        <v>131</v>
      </c>
      <c r="E324" s="30" t="s">
        <v>131</v>
      </c>
      <c r="F324" s="30" t="s">
        <v>218</v>
      </c>
      <c r="G324" s="30" t="s">
        <v>131</v>
      </c>
    </row>
    <row r="325" spans="1:7" ht="30">
      <c r="A325" s="30" t="s">
        <v>895</v>
      </c>
      <c r="B325" s="30" t="s">
        <v>426</v>
      </c>
      <c r="C325" s="30" t="s">
        <v>429</v>
      </c>
      <c r="D325" s="30" t="s">
        <v>131</v>
      </c>
      <c r="E325" s="30" t="s">
        <v>131</v>
      </c>
      <c r="F325" s="30" t="s">
        <v>429</v>
      </c>
      <c r="G325" s="30" t="s">
        <v>131</v>
      </c>
    </row>
    <row r="326" spans="1:7" ht="30">
      <c r="A326" s="30" t="s">
        <v>896</v>
      </c>
      <c r="B326" s="30" t="s">
        <v>426</v>
      </c>
      <c r="C326" s="30" t="s">
        <v>430</v>
      </c>
      <c r="D326" s="30" t="s">
        <v>131</v>
      </c>
      <c r="E326" s="30" t="s">
        <v>131</v>
      </c>
      <c r="F326" s="30" t="s">
        <v>430</v>
      </c>
      <c r="G326" s="30" t="s">
        <v>131</v>
      </c>
    </row>
    <row r="327" spans="1:7" ht="30">
      <c r="A327" s="30" t="s">
        <v>897</v>
      </c>
      <c r="B327" s="30" t="s">
        <v>426</v>
      </c>
      <c r="C327" s="30" t="s">
        <v>431</v>
      </c>
      <c r="D327" s="30" t="s">
        <v>131</v>
      </c>
      <c r="E327" s="30" t="s">
        <v>131</v>
      </c>
      <c r="F327" s="30" t="s">
        <v>431</v>
      </c>
      <c r="G327" s="30" t="s">
        <v>131</v>
      </c>
    </row>
    <row r="328" spans="1:7" ht="30">
      <c r="A328" s="30" t="s">
        <v>898</v>
      </c>
      <c r="B328" s="30" t="s">
        <v>426</v>
      </c>
      <c r="C328" s="30" t="s">
        <v>432</v>
      </c>
      <c r="D328" s="30" t="s">
        <v>131</v>
      </c>
      <c r="E328" s="30" t="s">
        <v>131</v>
      </c>
      <c r="F328" s="30" t="s">
        <v>432</v>
      </c>
      <c r="G328" s="30" t="s">
        <v>131</v>
      </c>
    </row>
    <row r="329" spans="1:7" ht="30">
      <c r="A329" s="30" t="s">
        <v>899</v>
      </c>
      <c r="B329" s="30" t="s">
        <v>426</v>
      </c>
      <c r="C329" s="30" t="s">
        <v>285</v>
      </c>
      <c r="D329" s="30" t="s">
        <v>131</v>
      </c>
      <c r="E329" s="30" t="s">
        <v>131</v>
      </c>
      <c r="F329" s="30" t="s">
        <v>285</v>
      </c>
      <c r="G329" s="30" t="s">
        <v>131</v>
      </c>
    </row>
    <row r="330" spans="1:7" ht="45">
      <c r="A330" s="30" t="s">
        <v>900</v>
      </c>
      <c r="B330" s="30" t="s">
        <v>426</v>
      </c>
      <c r="C330" s="30" t="s">
        <v>343</v>
      </c>
      <c r="D330" s="30" t="s">
        <v>131</v>
      </c>
      <c r="E330" s="30" t="s">
        <v>131</v>
      </c>
      <c r="F330" s="30" t="s">
        <v>343</v>
      </c>
      <c r="G330" s="30" t="s">
        <v>131</v>
      </c>
    </row>
    <row r="331" spans="1:7" ht="45">
      <c r="A331" s="30" t="s">
        <v>901</v>
      </c>
      <c r="B331" s="30" t="s">
        <v>426</v>
      </c>
      <c r="C331" s="30" t="s">
        <v>389</v>
      </c>
      <c r="D331" s="30" t="s">
        <v>131</v>
      </c>
      <c r="E331" s="30" t="s">
        <v>131</v>
      </c>
      <c r="F331" s="30" t="s">
        <v>389</v>
      </c>
      <c r="G331" s="30" t="s">
        <v>131</v>
      </c>
    </row>
    <row r="332" spans="1:7" ht="30">
      <c r="A332" s="30" t="s">
        <v>902</v>
      </c>
      <c r="B332" s="30" t="s">
        <v>426</v>
      </c>
      <c r="C332" s="30" t="s">
        <v>338</v>
      </c>
      <c r="D332" s="30" t="s">
        <v>131</v>
      </c>
      <c r="E332" s="30" t="s">
        <v>131</v>
      </c>
      <c r="F332" s="30" t="s">
        <v>338</v>
      </c>
      <c r="G332" s="30" t="s">
        <v>131</v>
      </c>
    </row>
    <row r="333" spans="1:7" ht="45">
      <c r="A333" s="30" t="s">
        <v>903</v>
      </c>
      <c r="B333" s="30" t="s">
        <v>426</v>
      </c>
      <c r="C333" s="30" t="s">
        <v>403</v>
      </c>
      <c r="D333" s="30" t="s">
        <v>131</v>
      </c>
      <c r="E333" s="30" t="s">
        <v>131</v>
      </c>
      <c r="F333" s="30" t="s">
        <v>403</v>
      </c>
      <c r="G333" s="30" t="s">
        <v>131</v>
      </c>
    </row>
    <row r="334" spans="1:7" ht="30">
      <c r="A334" s="30" t="s">
        <v>904</v>
      </c>
      <c r="B334" s="30" t="s">
        <v>426</v>
      </c>
      <c r="C334" s="30" t="s">
        <v>322</v>
      </c>
      <c r="D334" s="30" t="s">
        <v>131</v>
      </c>
      <c r="E334" s="30" t="s">
        <v>131</v>
      </c>
      <c r="F334" s="30" t="s">
        <v>322</v>
      </c>
      <c r="G334" s="30" t="s">
        <v>131</v>
      </c>
    </row>
    <row r="335" spans="1:7" ht="45">
      <c r="A335" s="30" t="s">
        <v>905</v>
      </c>
      <c r="B335" s="30" t="s">
        <v>433</v>
      </c>
      <c r="C335" s="30" t="s">
        <v>434</v>
      </c>
      <c r="D335" s="30" t="s">
        <v>131</v>
      </c>
      <c r="E335" s="30" t="s">
        <v>131</v>
      </c>
      <c r="F335" s="30" t="s">
        <v>434</v>
      </c>
      <c r="G335" s="30" t="s">
        <v>131</v>
      </c>
    </row>
    <row r="336" spans="1:7">
      <c r="A336" s="30" t="s">
        <v>906</v>
      </c>
      <c r="B336" s="30" t="s">
        <v>433</v>
      </c>
      <c r="C336" s="30" t="s">
        <v>435</v>
      </c>
      <c r="D336" s="30" t="s">
        <v>131</v>
      </c>
      <c r="E336" s="30" t="s">
        <v>131</v>
      </c>
      <c r="F336" s="30" t="s">
        <v>435</v>
      </c>
      <c r="G336" s="30" t="s">
        <v>131</v>
      </c>
    </row>
    <row r="337" spans="1:7">
      <c r="A337" s="30" t="s">
        <v>907</v>
      </c>
      <c r="B337" s="30" t="s">
        <v>433</v>
      </c>
      <c r="C337" s="30" t="s">
        <v>436</v>
      </c>
      <c r="D337" s="30" t="s">
        <v>131</v>
      </c>
      <c r="E337" s="30" t="s">
        <v>131</v>
      </c>
      <c r="F337" s="30" t="s">
        <v>436</v>
      </c>
      <c r="G337" s="30" t="s">
        <v>131</v>
      </c>
    </row>
    <row r="338" spans="1:7">
      <c r="A338" s="30" t="s">
        <v>908</v>
      </c>
      <c r="B338" s="30" t="s">
        <v>433</v>
      </c>
      <c r="C338" s="30" t="s">
        <v>437</v>
      </c>
      <c r="D338" s="30" t="s">
        <v>131</v>
      </c>
      <c r="E338" s="30" t="s">
        <v>131</v>
      </c>
      <c r="F338" s="30" t="s">
        <v>437</v>
      </c>
      <c r="G338" s="30" t="s">
        <v>131</v>
      </c>
    </row>
    <row r="339" spans="1:7">
      <c r="A339" s="30" t="s">
        <v>909</v>
      </c>
      <c r="B339" s="30" t="s">
        <v>433</v>
      </c>
      <c r="C339" s="30" t="s">
        <v>353</v>
      </c>
      <c r="D339" s="30" t="s">
        <v>131</v>
      </c>
      <c r="E339" s="30" t="s">
        <v>131</v>
      </c>
      <c r="F339" s="30" t="s">
        <v>353</v>
      </c>
      <c r="G339" s="30" t="s">
        <v>131</v>
      </c>
    </row>
    <row r="340" spans="1:7">
      <c r="A340" s="30" t="s">
        <v>910</v>
      </c>
      <c r="B340" s="30" t="s">
        <v>433</v>
      </c>
      <c r="C340" s="30" t="s">
        <v>438</v>
      </c>
      <c r="D340" s="30" t="s">
        <v>131</v>
      </c>
      <c r="E340" s="30" t="s">
        <v>131</v>
      </c>
      <c r="F340" s="30" t="s">
        <v>438</v>
      </c>
      <c r="G340" s="30" t="s">
        <v>131</v>
      </c>
    </row>
    <row r="341" spans="1:7">
      <c r="A341" s="30" t="s">
        <v>911</v>
      </c>
      <c r="B341" s="30" t="s">
        <v>439</v>
      </c>
      <c r="C341" s="30" t="s">
        <v>406</v>
      </c>
      <c r="D341" s="30" t="s">
        <v>131</v>
      </c>
      <c r="E341" s="30" t="s">
        <v>131</v>
      </c>
      <c r="F341" s="30" t="s">
        <v>406</v>
      </c>
      <c r="G341" s="30" t="s">
        <v>131</v>
      </c>
    </row>
    <row r="342" spans="1:7" ht="30">
      <c r="A342" s="30" t="s">
        <v>912</v>
      </c>
      <c r="B342" s="30" t="s">
        <v>439</v>
      </c>
      <c r="C342" s="30" t="s">
        <v>440</v>
      </c>
      <c r="D342" s="30" t="s">
        <v>131</v>
      </c>
      <c r="E342" s="30" t="s">
        <v>131</v>
      </c>
      <c r="F342" s="30" t="s">
        <v>440</v>
      </c>
      <c r="G342" s="30" t="s">
        <v>131</v>
      </c>
    </row>
    <row r="343" spans="1:7" ht="30">
      <c r="A343" s="30" t="s">
        <v>913</v>
      </c>
      <c r="B343" s="30" t="s">
        <v>439</v>
      </c>
      <c r="C343" s="30" t="s">
        <v>441</v>
      </c>
      <c r="D343" s="30" t="s">
        <v>131</v>
      </c>
      <c r="E343" s="30" t="s">
        <v>131</v>
      </c>
      <c r="F343" s="30" t="s">
        <v>441</v>
      </c>
      <c r="G343" s="30" t="s">
        <v>131</v>
      </c>
    </row>
    <row r="344" spans="1:7">
      <c r="A344" s="30" t="s">
        <v>914</v>
      </c>
      <c r="B344" s="30" t="s">
        <v>439</v>
      </c>
      <c r="C344" s="30" t="s">
        <v>376</v>
      </c>
      <c r="D344" s="30" t="s">
        <v>131</v>
      </c>
      <c r="E344" s="30" t="s">
        <v>131</v>
      </c>
      <c r="F344" s="30" t="s">
        <v>376</v>
      </c>
      <c r="G344" s="30" t="s">
        <v>131</v>
      </c>
    </row>
    <row r="345" spans="1:7">
      <c r="A345" s="30" t="s">
        <v>915</v>
      </c>
      <c r="B345" s="30" t="s">
        <v>439</v>
      </c>
      <c r="C345" s="30" t="s">
        <v>377</v>
      </c>
      <c r="D345" s="30" t="s">
        <v>131</v>
      </c>
      <c r="E345" s="30" t="s">
        <v>131</v>
      </c>
      <c r="F345" s="30" t="s">
        <v>377</v>
      </c>
      <c r="G345" s="30" t="s">
        <v>131</v>
      </c>
    </row>
    <row r="346" spans="1:7" ht="30">
      <c r="A346" s="30" t="s">
        <v>916</v>
      </c>
      <c r="B346" s="30" t="s">
        <v>439</v>
      </c>
      <c r="C346" s="30" t="s">
        <v>442</v>
      </c>
      <c r="D346" s="30" t="s">
        <v>131</v>
      </c>
      <c r="E346" s="30" t="s">
        <v>131</v>
      </c>
      <c r="F346" s="30" t="s">
        <v>442</v>
      </c>
      <c r="G346" s="30" t="s">
        <v>131</v>
      </c>
    </row>
    <row r="347" spans="1:7">
      <c r="A347" s="30" t="s">
        <v>917</v>
      </c>
      <c r="B347" s="30" t="s">
        <v>439</v>
      </c>
      <c r="C347" s="30" t="s">
        <v>443</v>
      </c>
      <c r="D347" s="30" t="s">
        <v>131</v>
      </c>
      <c r="E347" s="30" t="s">
        <v>131</v>
      </c>
      <c r="F347" s="30" t="s">
        <v>443</v>
      </c>
      <c r="G347" s="30" t="s">
        <v>131</v>
      </c>
    </row>
    <row r="348" spans="1:7">
      <c r="A348" s="30" t="s">
        <v>918</v>
      </c>
      <c r="B348" s="30" t="s">
        <v>439</v>
      </c>
      <c r="C348" s="30" t="s">
        <v>383</v>
      </c>
      <c r="D348" s="30" t="s">
        <v>131</v>
      </c>
      <c r="E348" s="30" t="s">
        <v>131</v>
      </c>
      <c r="F348" s="30" t="s">
        <v>383</v>
      </c>
      <c r="G348" s="30" t="s">
        <v>131</v>
      </c>
    </row>
    <row r="349" spans="1:7">
      <c r="A349" s="30" t="s">
        <v>919</v>
      </c>
      <c r="B349" s="30" t="s">
        <v>439</v>
      </c>
      <c r="C349" s="30" t="s">
        <v>430</v>
      </c>
      <c r="D349" s="30" t="s">
        <v>131</v>
      </c>
      <c r="E349" s="30" t="s">
        <v>131</v>
      </c>
      <c r="F349" s="30" t="s">
        <v>430</v>
      </c>
      <c r="G349" s="30" t="s">
        <v>131</v>
      </c>
    </row>
    <row r="350" spans="1:7">
      <c r="A350" s="30" t="s">
        <v>920</v>
      </c>
      <c r="B350" s="30" t="s">
        <v>439</v>
      </c>
      <c r="C350" s="30" t="s">
        <v>431</v>
      </c>
      <c r="D350" s="30" t="s">
        <v>131</v>
      </c>
      <c r="E350" s="30" t="s">
        <v>131</v>
      </c>
      <c r="F350" s="30" t="s">
        <v>431</v>
      </c>
      <c r="G350" s="30" t="s">
        <v>131</v>
      </c>
    </row>
    <row r="351" spans="1:7" ht="30">
      <c r="A351" s="30" t="s">
        <v>921</v>
      </c>
      <c r="B351" s="30" t="s">
        <v>439</v>
      </c>
      <c r="C351" s="30" t="s">
        <v>444</v>
      </c>
      <c r="D351" s="30" t="s">
        <v>131</v>
      </c>
      <c r="E351" s="30" t="s">
        <v>131</v>
      </c>
      <c r="F351" s="30" t="s">
        <v>444</v>
      </c>
      <c r="G351" s="30" t="s">
        <v>131</v>
      </c>
    </row>
    <row r="352" spans="1:7">
      <c r="A352" s="30" t="s">
        <v>922</v>
      </c>
      <c r="B352" s="30" t="s">
        <v>439</v>
      </c>
      <c r="C352" s="30" t="s">
        <v>322</v>
      </c>
      <c r="D352" s="30" t="s">
        <v>131</v>
      </c>
      <c r="E352" s="30" t="s">
        <v>131</v>
      </c>
      <c r="F352" s="30" t="s">
        <v>322</v>
      </c>
      <c r="G352" s="30" t="s">
        <v>131</v>
      </c>
    </row>
    <row r="353" spans="1:7">
      <c r="A353" s="30" t="s">
        <v>923</v>
      </c>
      <c r="B353" s="30" t="s">
        <v>445</v>
      </c>
      <c r="C353" s="30" t="s">
        <v>359</v>
      </c>
      <c r="D353" s="30" t="s">
        <v>131</v>
      </c>
      <c r="E353" s="30" t="s">
        <v>131</v>
      </c>
      <c r="F353" s="30" t="s">
        <v>359</v>
      </c>
      <c r="G353" s="30" t="s">
        <v>131</v>
      </c>
    </row>
    <row r="354" spans="1:7">
      <c r="A354" s="30" t="s">
        <v>924</v>
      </c>
      <c r="B354" s="30" t="s">
        <v>445</v>
      </c>
      <c r="C354" s="30" t="s">
        <v>359</v>
      </c>
      <c r="D354" s="30" t="s">
        <v>131</v>
      </c>
      <c r="E354" s="30" t="s">
        <v>131</v>
      </c>
      <c r="F354" s="30" t="s">
        <v>359</v>
      </c>
      <c r="G354" s="30" t="s">
        <v>131</v>
      </c>
    </row>
    <row r="355" spans="1:7">
      <c r="A355" s="30" t="s">
        <v>925</v>
      </c>
      <c r="B355" s="30" t="s">
        <v>445</v>
      </c>
      <c r="C355" s="30" t="s">
        <v>446</v>
      </c>
      <c r="D355" s="30" t="s">
        <v>131</v>
      </c>
      <c r="E355" s="30" t="s">
        <v>131</v>
      </c>
      <c r="F355" s="30" t="s">
        <v>446</v>
      </c>
      <c r="G355" s="30" t="s">
        <v>131</v>
      </c>
    </row>
    <row r="356" spans="1:7" ht="30">
      <c r="A356" s="30" t="s">
        <v>926</v>
      </c>
      <c r="B356" s="30" t="s">
        <v>445</v>
      </c>
      <c r="C356" s="30" t="s">
        <v>447</v>
      </c>
      <c r="D356" s="30" t="s">
        <v>131</v>
      </c>
      <c r="E356" s="30" t="s">
        <v>131</v>
      </c>
      <c r="F356" s="30" t="s">
        <v>447</v>
      </c>
      <c r="G356" s="30" t="s">
        <v>131</v>
      </c>
    </row>
    <row r="357" spans="1:7" ht="30">
      <c r="A357" s="30" t="s">
        <v>927</v>
      </c>
      <c r="B357" s="30" t="s">
        <v>457</v>
      </c>
      <c r="C357" s="30" t="s">
        <v>458</v>
      </c>
      <c r="D357" s="30" t="s">
        <v>131</v>
      </c>
      <c r="E357" s="30" t="s">
        <v>131</v>
      </c>
      <c r="F357" s="30" t="s">
        <v>458</v>
      </c>
      <c r="G357" s="30" t="s">
        <v>131</v>
      </c>
    </row>
    <row r="358" spans="1:7">
      <c r="A358" s="30" t="s">
        <v>928</v>
      </c>
      <c r="B358" s="30" t="s">
        <v>457</v>
      </c>
      <c r="C358" s="30" t="s">
        <v>459</v>
      </c>
      <c r="D358" s="30" t="s">
        <v>131</v>
      </c>
      <c r="E358" s="30" t="s">
        <v>131</v>
      </c>
      <c r="F358" s="30" t="s">
        <v>459</v>
      </c>
      <c r="G358" s="30" t="s">
        <v>131</v>
      </c>
    </row>
    <row r="359" spans="1:7">
      <c r="A359" s="30" t="s">
        <v>929</v>
      </c>
      <c r="B359" s="30" t="s">
        <v>457</v>
      </c>
      <c r="C359" s="30" t="s">
        <v>376</v>
      </c>
      <c r="D359" s="30" t="s">
        <v>131</v>
      </c>
      <c r="E359" s="30" t="s">
        <v>131</v>
      </c>
      <c r="F359" s="30" t="s">
        <v>376</v>
      </c>
      <c r="G359" s="30" t="s">
        <v>131</v>
      </c>
    </row>
    <row r="360" spans="1:7">
      <c r="A360" s="30" t="s">
        <v>930</v>
      </c>
      <c r="B360" s="30" t="s">
        <v>457</v>
      </c>
      <c r="C360" s="30" t="s">
        <v>460</v>
      </c>
      <c r="D360" s="30" t="s">
        <v>131</v>
      </c>
      <c r="E360" s="30" t="s">
        <v>131</v>
      </c>
      <c r="F360" s="30" t="s">
        <v>460</v>
      </c>
      <c r="G360" s="30" t="s">
        <v>131</v>
      </c>
    </row>
    <row r="361" spans="1:7">
      <c r="A361" s="30" t="s">
        <v>931</v>
      </c>
      <c r="B361" s="30" t="s">
        <v>457</v>
      </c>
      <c r="C361" s="30" t="s">
        <v>461</v>
      </c>
      <c r="D361" s="30" t="s">
        <v>131</v>
      </c>
      <c r="E361" s="30" t="s">
        <v>131</v>
      </c>
      <c r="F361" s="30" t="s">
        <v>461</v>
      </c>
      <c r="G361" s="30" t="s">
        <v>131</v>
      </c>
    </row>
    <row r="362" spans="1:7">
      <c r="A362" s="30" t="s">
        <v>932</v>
      </c>
      <c r="B362" s="30" t="s">
        <v>457</v>
      </c>
      <c r="C362" s="30" t="s">
        <v>462</v>
      </c>
      <c r="D362" s="30" t="s">
        <v>131</v>
      </c>
      <c r="E362" s="30" t="s">
        <v>131</v>
      </c>
      <c r="F362" s="30" t="s">
        <v>462</v>
      </c>
      <c r="G362" s="30" t="s">
        <v>131</v>
      </c>
    </row>
    <row r="363" spans="1:7">
      <c r="A363" s="30" t="s">
        <v>933</v>
      </c>
      <c r="B363" s="30" t="s">
        <v>457</v>
      </c>
      <c r="C363" s="30" t="s">
        <v>463</v>
      </c>
      <c r="D363" s="30" t="s">
        <v>131</v>
      </c>
      <c r="E363" s="30" t="s">
        <v>131</v>
      </c>
      <c r="F363" s="30" t="s">
        <v>463</v>
      </c>
      <c r="G363" s="30" t="s">
        <v>131</v>
      </c>
    </row>
    <row r="364" spans="1:7">
      <c r="A364" s="30" t="s">
        <v>934</v>
      </c>
      <c r="B364" s="30" t="s">
        <v>457</v>
      </c>
      <c r="C364" s="30" t="s">
        <v>464</v>
      </c>
      <c r="D364" s="30" t="s">
        <v>131</v>
      </c>
      <c r="E364" s="30" t="s">
        <v>131</v>
      </c>
      <c r="F364" s="30" t="s">
        <v>464</v>
      </c>
      <c r="G364" s="30" t="s">
        <v>131</v>
      </c>
    </row>
    <row r="365" spans="1:7" ht="90">
      <c r="A365" s="30" t="s">
        <v>935</v>
      </c>
      <c r="B365" s="30" t="s">
        <v>457</v>
      </c>
      <c r="C365" s="30" t="s">
        <v>465</v>
      </c>
      <c r="D365" s="30" t="s">
        <v>131</v>
      </c>
      <c r="E365" s="30" t="s">
        <v>131</v>
      </c>
      <c r="F365" s="30" t="s">
        <v>465</v>
      </c>
      <c r="G365" s="30" t="s">
        <v>131</v>
      </c>
    </row>
    <row r="366" spans="1:7">
      <c r="A366" s="30" t="s">
        <v>936</v>
      </c>
      <c r="B366" s="30" t="s">
        <v>457</v>
      </c>
      <c r="C366" s="30" t="s">
        <v>466</v>
      </c>
      <c r="D366" s="30" t="s">
        <v>131</v>
      </c>
      <c r="E366" s="30" t="s">
        <v>131</v>
      </c>
      <c r="F366" s="30" t="s">
        <v>466</v>
      </c>
      <c r="G366" s="30" t="s">
        <v>131</v>
      </c>
    </row>
    <row r="367" spans="1:7" ht="30">
      <c r="A367" s="30" t="s">
        <v>937</v>
      </c>
      <c r="B367" s="30" t="s">
        <v>457</v>
      </c>
      <c r="C367" s="30" t="s">
        <v>467</v>
      </c>
      <c r="D367" s="30" t="s">
        <v>131</v>
      </c>
      <c r="E367" s="30" t="s">
        <v>131</v>
      </c>
      <c r="F367" s="30" t="s">
        <v>467</v>
      </c>
      <c r="G367" s="30" t="s">
        <v>131</v>
      </c>
    </row>
    <row r="368" spans="1:7">
      <c r="A368" s="30" t="s">
        <v>938</v>
      </c>
      <c r="B368" s="30" t="s">
        <v>457</v>
      </c>
      <c r="C368" s="30" t="s">
        <v>431</v>
      </c>
      <c r="D368" s="30" t="s">
        <v>131</v>
      </c>
      <c r="E368" s="30" t="s">
        <v>131</v>
      </c>
      <c r="F368" s="30" t="s">
        <v>431</v>
      </c>
      <c r="G368" s="30" t="s">
        <v>131</v>
      </c>
    </row>
    <row r="369" spans="1:7">
      <c r="A369" s="30" t="s">
        <v>939</v>
      </c>
      <c r="B369" s="30" t="s">
        <v>457</v>
      </c>
      <c r="C369" s="30" t="s">
        <v>468</v>
      </c>
      <c r="D369" s="30" t="s">
        <v>131</v>
      </c>
      <c r="E369" s="30" t="s">
        <v>131</v>
      </c>
      <c r="F369" s="30" t="s">
        <v>468</v>
      </c>
      <c r="G369" s="30" t="s">
        <v>131</v>
      </c>
    </row>
    <row r="370" spans="1:7">
      <c r="A370" s="30" t="s">
        <v>940</v>
      </c>
      <c r="B370" s="30" t="s">
        <v>457</v>
      </c>
      <c r="C370" s="30" t="s">
        <v>469</v>
      </c>
      <c r="D370" s="30" t="s">
        <v>131</v>
      </c>
      <c r="E370" s="30" t="s">
        <v>131</v>
      </c>
      <c r="F370" s="30" t="s">
        <v>469</v>
      </c>
      <c r="G370" s="30" t="s">
        <v>131</v>
      </c>
    </row>
    <row r="371" spans="1:7" ht="30">
      <c r="A371" s="30" t="s">
        <v>941</v>
      </c>
      <c r="B371" s="30" t="s">
        <v>457</v>
      </c>
      <c r="C371" s="30" t="s">
        <v>470</v>
      </c>
      <c r="D371" s="30" t="s">
        <v>131</v>
      </c>
      <c r="E371" s="30" t="s">
        <v>131</v>
      </c>
      <c r="F371" s="30" t="s">
        <v>470</v>
      </c>
      <c r="G371" s="30" t="s">
        <v>131</v>
      </c>
    </row>
    <row r="372" spans="1:7">
      <c r="A372" s="30" t="s">
        <v>942</v>
      </c>
      <c r="B372" s="30" t="s">
        <v>457</v>
      </c>
      <c r="C372" s="30" t="s">
        <v>471</v>
      </c>
      <c r="D372" s="30" t="s">
        <v>131</v>
      </c>
      <c r="E372" s="30" t="s">
        <v>131</v>
      </c>
      <c r="F372" s="30" t="s">
        <v>471</v>
      </c>
      <c r="G372" s="30" t="s">
        <v>131</v>
      </c>
    </row>
    <row r="373" spans="1:7">
      <c r="A373" s="30" t="s">
        <v>943</v>
      </c>
      <c r="B373" s="30" t="s">
        <v>457</v>
      </c>
      <c r="C373" s="30" t="s">
        <v>472</v>
      </c>
      <c r="D373" s="30" t="s">
        <v>131</v>
      </c>
      <c r="E373" s="30" t="s">
        <v>131</v>
      </c>
      <c r="F373" s="30" t="s">
        <v>472</v>
      </c>
      <c r="G373" s="30" t="s">
        <v>131</v>
      </c>
    </row>
    <row r="374" spans="1:7" ht="30">
      <c r="A374" s="30" t="s">
        <v>944</v>
      </c>
      <c r="B374" s="30" t="s">
        <v>457</v>
      </c>
      <c r="C374" s="30" t="s">
        <v>473</v>
      </c>
      <c r="D374" s="30" t="s">
        <v>131</v>
      </c>
      <c r="E374" s="30" t="s">
        <v>131</v>
      </c>
      <c r="F374" s="30" t="s">
        <v>473</v>
      </c>
      <c r="G374" s="30" t="s">
        <v>131</v>
      </c>
    </row>
    <row r="375" spans="1:7">
      <c r="A375" s="30" t="s">
        <v>945</v>
      </c>
      <c r="B375" s="30" t="s">
        <v>457</v>
      </c>
      <c r="C375" s="30" t="s">
        <v>474</v>
      </c>
      <c r="D375" s="30" t="s">
        <v>131</v>
      </c>
      <c r="E375" s="30" t="s">
        <v>131</v>
      </c>
      <c r="F375" s="30" t="s">
        <v>474</v>
      </c>
      <c r="G375" s="30" t="s">
        <v>131</v>
      </c>
    </row>
    <row r="376" spans="1:7">
      <c r="A376" s="30" t="s">
        <v>946</v>
      </c>
      <c r="B376" s="30" t="s">
        <v>475</v>
      </c>
      <c r="C376" s="30" t="s">
        <v>476</v>
      </c>
      <c r="D376" s="30" t="s">
        <v>131</v>
      </c>
      <c r="E376" s="30" t="s">
        <v>131</v>
      </c>
      <c r="F376" s="30" t="s">
        <v>476</v>
      </c>
      <c r="G376" s="30" t="s">
        <v>131</v>
      </c>
    </row>
    <row r="377" spans="1:7">
      <c r="A377" s="30" t="s">
        <v>947</v>
      </c>
      <c r="B377" s="30" t="s">
        <v>475</v>
      </c>
      <c r="C377" s="30" t="s">
        <v>477</v>
      </c>
      <c r="D377" s="30" t="s">
        <v>131</v>
      </c>
      <c r="E377" s="30" t="s">
        <v>131</v>
      </c>
      <c r="F377" s="30" t="s">
        <v>477</v>
      </c>
      <c r="G377" s="30" t="s">
        <v>131</v>
      </c>
    </row>
    <row r="378" spans="1:7" ht="30">
      <c r="A378" s="30" t="s">
        <v>948</v>
      </c>
      <c r="B378" s="30" t="s">
        <v>475</v>
      </c>
      <c r="C378" s="30" t="s">
        <v>478</v>
      </c>
      <c r="D378" s="30" t="s">
        <v>131</v>
      </c>
      <c r="E378" s="30" t="s">
        <v>131</v>
      </c>
      <c r="F378" s="30" t="s">
        <v>478</v>
      </c>
      <c r="G378" s="30" t="s">
        <v>131</v>
      </c>
    </row>
    <row r="379" spans="1:7" ht="30">
      <c r="A379" s="30" t="s">
        <v>949</v>
      </c>
      <c r="B379" s="30" t="s">
        <v>475</v>
      </c>
      <c r="C379" s="30" t="s">
        <v>479</v>
      </c>
      <c r="D379" s="30" t="s">
        <v>131</v>
      </c>
      <c r="E379" s="30" t="s">
        <v>131</v>
      </c>
      <c r="F379" s="30" t="s">
        <v>479</v>
      </c>
      <c r="G379" s="30" t="s">
        <v>131</v>
      </c>
    </row>
    <row r="380" spans="1:7" ht="30">
      <c r="A380" s="30" t="s">
        <v>950</v>
      </c>
      <c r="B380" s="30" t="s">
        <v>480</v>
      </c>
      <c r="C380" s="30" t="s">
        <v>481</v>
      </c>
      <c r="D380" s="30" t="s">
        <v>131</v>
      </c>
      <c r="E380" s="30" t="s">
        <v>131</v>
      </c>
      <c r="F380" s="30" t="s">
        <v>481</v>
      </c>
      <c r="G380" s="30" t="s">
        <v>131</v>
      </c>
    </row>
    <row r="381" spans="1:7">
      <c r="A381" s="30" t="s">
        <v>951</v>
      </c>
      <c r="B381" s="30" t="s">
        <v>480</v>
      </c>
      <c r="C381" s="30" t="s">
        <v>482</v>
      </c>
      <c r="D381" s="30" t="s">
        <v>131</v>
      </c>
      <c r="E381" s="30" t="s">
        <v>131</v>
      </c>
      <c r="F381" s="30" t="s">
        <v>482</v>
      </c>
      <c r="G381" s="30" t="s">
        <v>131</v>
      </c>
    </row>
    <row r="382" spans="1:7" ht="45">
      <c r="A382" s="30" t="s">
        <v>952</v>
      </c>
      <c r="B382" s="30" t="s">
        <v>491</v>
      </c>
      <c r="C382" s="30" t="s">
        <v>492</v>
      </c>
      <c r="D382" s="30" t="s">
        <v>131</v>
      </c>
      <c r="E382" s="30" t="s">
        <v>131</v>
      </c>
      <c r="F382" s="30" t="s">
        <v>492</v>
      </c>
      <c r="G382" s="30" t="s">
        <v>131</v>
      </c>
    </row>
    <row r="383" spans="1:7" ht="30">
      <c r="A383" s="30" t="s">
        <v>953</v>
      </c>
      <c r="B383" s="30" t="s">
        <v>493</v>
      </c>
      <c r="C383" s="30" t="s">
        <v>494</v>
      </c>
      <c r="D383" s="30" t="s">
        <v>131</v>
      </c>
      <c r="E383" s="30" t="s">
        <v>131</v>
      </c>
      <c r="F383" s="30" t="s">
        <v>494</v>
      </c>
      <c r="G383" s="30" t="s">
        <v>131</v>
      </c>
    </row>
    <row r="384" spans="1:7" ht="30">
      <c r="A384" s="30" t="s">
        <v>954</v>
      </c>
      <c r="B384" s="30" t="s">
        <v>493</v>
      </c>
      <c r="C384" s="30" t="s">
        <v>495</v>
      </c>
      <c r="D384" s="30" t="s">
        <v>131</v>
      </c>
      <c r="E384" s="30" t="s">
        <v>131</v>
      </c>
      <c r="F384" s="30" t="s">
        <v>495</v>
      </c>
      <c r="G384" s="30" t="s">
        <v>131</v>
      </c>
    </row>
    <row r="385" spans="1:7" ht="30">
      <c r="A385" s="30" t="s">
        <v>955</v>
      </c>
      <c r="B385" s="30" t="s">
        <v>493</v>
      </c>
      <c r="C385" s="30" t="s">
        <v>496</v>
      </c>
      <c r="D385" s="30" t="s">
        <v>131</v>
      </c>
      <c r="E385" s="30" t="s">
        <v>131</v>
      </c>
      <c r="F385" s="30" t="s">
        <v>496</v>
      </c>
      <c r="G385" s="30" t="s">
        <v>131</v>
      </c>
    </row>
    <row r="386" spans="1:7" ht="30">
      <c r="A386" s="30" t="s">
        <v>956</v>
      </c>
      <c r="B386" s="30" t="s">
        <v>493</v>
      </c>
      <c r="C386" s="30" t="s">
        <v>497</v>
      </c>
      <c r="D386" s="30" t="s">
        <v>131</v>
      </c>
      <c r="E386" s="30" t="s">
        <v>131</v>
      </c>
      <c r="F386" s="30" t="s">
        <v>497</v>
      </c>
      <c r="G386" s="30" t="s">
        <v>131</v>
      </c>
    </row>
    <row r="387" spans="1:7" ht="30">
      <c r="A387" s="30" t="s">
        <v>957</v>
      </c>
      <c r="B387" s="30" t="s">
        <v>493</v>
      </c>
      <c r="C387" s="30" t="s">
        <v>498</v>
      </c>
      <c r="D387" s="30" t="s">
        <v>131</v>
      </c>
      <c r="E387" s="30" t="s">
        <v>131</v>
      </c>
      <c r="F387" s="30" t="s">
        <v>498</v>
      </c>
      <c r="G387" s="30" t="s">
        <v>131</v>
      </c>
    </row>
    <row r="388" spans="1:7" ht="30">
      <c r="A388" s="30" t="s">
        <v>958</v>
      </c>
      <c r="B388" s="30" t="s">
        <v>493</v>
      </c>
      <c r="C388" s="30" t="s">
        <v>499</v>
      </c>
      <c r="D388" s="30" t="s">
        <v>131</v>
      </c>
      <c r="E388" s="30" t="s">
        <v>131</v>
      </c>
      <c r="F388" s="30" t="s">
        <v>499</v>
      </c>
      <c r="G388" s="30" t="s">
        <v>131</v>
      </c>
    </row>
    <row r="389" spans="1:7" ht="30">
      <c r="A389" s="30" t="s">
        <v>959</v>
      </c>
      <c r="B389" s="30" t="s">
        <v>493</v>
      </c>
      <c r="C389" s="30" t="s">
        <v>500</v>
      </c>
      <c r="D389" s="30" t="s">
        <v>131</v>
      </c>
      <c r="E389" s="30" t="s">
        <v>131</v>
      </c>
      <c r="F389" s="30" t="s">
        <v>500</v>
      </c>
      <c r="G389" s="30" t="s">
        <v>131</v>
      </c>
    </row>
    <row r="390" spans="1:7" ht="30">
      <c r="A390" s="30" t="s">
        <v>960</v>
      </c>
      <c r="B390" s="30" t="s">
        <v>501</v>
      </c>
      <c r="C390" s="30" t="s">
        <v>502</v>
      </c>
      <c r="D390" s="30" t="s">
        <v>131</v>
      </c>
      <c r="E390" s="30" t="s">
        <v>131</v>
      </c>
      <c r="F390" s="30" t="s">
        <v>502</v>
      </c>
      <c r="G390" s="30" t="s">
        <v>131</v>
      </c>
    </row>
    <row r="391" spans="1:7" ht="30">
      <c r="A391" s="30" t="s">
        <v>961</v>
      </c>
      <c r="B391" s="30" t="s">
        <v>501</v>
      </c>
      <c r="C391" s="30" t="s">
        <v>503</v>
      </c>
      <c r="D391" s="30" t="s">
        <v>131</v>
      </c>
      <c r="E391" s="30" t="s">
        <v>131</v>
      </c>
      <c r="F391" s="30" t="s">
        <v>503</v>
      </c>
      <c r="G391" s="30" t="s">
        <v>131</v>
      </c>
    </row>
    <row r="392" spans="1:7">
      <c r="A392" s="30" t="s">
        <v>962</v>
      </c>
      <c r="B392" s="30" t="s">
        <v>504</v>
      </c>
      <c r="C392" s="30" t="s">
        <v>505</v>
      </c>
      <c r="D392" s="30" t="s">
        <v>131</v>
      </c>
      <c r="E392" s="30" t="s">
        <v>131</v>
      </c>
      <c r="F392" s="30" t="s">
        <v>505</v>
      </c>
      <c r="G392" s="30" t="s">
        <v>131</v>
      </c>
    </row>
    <row r="393" spans="1:7" ht="30">
      <c r="A393" s="30" t="s">
        <v>963</v>
      </c>
      <c r="B393" s="30" t="s">
        <v>504</v>
      </c>
      <c r="C393" s="30" t="s">
        <v>506</v>
      </c>
      <c r="D393" s="30" t="s">
        <v>131</v>
      </c>
      <c r="E393" s="30" t="s">
        <v>131</v>
      </c>
      <c r="F393" s="30" t="s">
        <v>506</v>
      </c>
      <c r="G393" s="30" t="s">
        <v>131</v>
      </c>
    </row>
    <row r="394" spans="1:7" ht="30">
      <c r="A394" s="30" t="s">
        <v>964</v>
      </c>
      <c r="B394" s="30" t="s">
        <v>504</v>
      </c>
      <c r="C394" s="30" t="s">
        <v>507</v>
      </c>
      <c r="D394" s="30" t="s">
        <v>131</v>
      </c>
      <c r="E394" s="30" t="s">
        <v>131</v>
      </c>
      <c r="F394" s="30" t="s">
        <v>507</v>
      </c>
      <c r="G394" s="30" t="s">
        <v>131</v>
      </c>
    </row>
    <row r="395" spans="1:7">
      <c r="A395" s="30" t="s">
        <v>965</v>
      </c>
      <c r="B395" s="30" t="s">
        <v>504</v>
      </c>
      <c r="C395" s="30" t="s">
        <v>508</v>
      </c>
      <c r="D395" s="30" t="s">
        <v>131</v>
      </c>
      <c r="E395" s="30" t="s">
        <v>131</v>
      </c>
      <c r="F395" s="30" t="s">
        <v>508</v>
      </c>
      <c r="G395" s="30" t="s">
        <v>131</v>
      </c>
    </row>
    <row r="396" spans="1:7">
      <c r="A396" s="30" t="s">
        <v>966</v>
      </c>
      <c r="B396" s="30" t="s">
        <v>509</v>
      </c>
      <c r="C396" s="30" t="s">
        <v>510</v>
      </c>
      <c r="D396" s="30" t="s">
        <v>131</v>
      </c>
      <c r="E396" s="30" t="s">
        <v>131</v>
      </c>
      <c r="F396" s="30" t="s">
        <v>510</v>
      </c>
      <c r="G396" s="30" t="s">
        <v>131</v>
      </c>
    </row>
    <row r="397" spans="1:7" ht="45">
      <c r="A397" s="30" t="s">
        <v>967</v>
      </c>
      <c r="B397" s="30" t="s">
        <v>509</v>
      </c>
      <c r="C397" s="30" t="s">
        <v>511</v>
      </c>
      <c r="D397" s="30" t="s">
        <v>131</v>
      </c>
      <c r="E397" s="30" t="s">
        <v>131</v>
      </c>
      <c r="F397" s="30" t="s">
        <v>511</v>
      </c>
      <c r="G397" s="30" t="s">
        <v>131</v>
      </c>
    </row>
    <row r="398" spans="1:7">
      <c r="A398" s="30" t="s">
        <v>968</v>
      </c>
      <c r="B398" s="30" t="s">
        <v>509</v>
      </c>
      <c r="C398" s="30" t="s">
        <v>512</v>
      </c>
      <c r="D398" s="30" t="s">
        <v>131</v>
      </c>
      <c r="E398" s="30" t="s">
        <v>131</v>
      </c>
      <c r="F398" s="30" t="s">
        <v>512</v>
      </c>
      <c r="G398" s="30" t="s">
        <v>131</v>
      </c>
    </row>
    <row r="399" spans="1:7" ht="30">
      <c r="A399" s="30" t="s">
        <v>969</v>
      </c>
      <c r="B399" s="30" t="s">
        <v>513</v>
      </c>
      <c r="C399" s="30" t="s">
        <v>514</v>
      </c>
      <c r="D399" s="30" t="s">
        <v>131</v>
      </c>
      <c r="E399" s="30" t="s">
        <v>131</v>
      </c>
      <c r="F399" s="30" t="s">
        <v>514</v>
      </c>
      <c r="G399" s="30" t="s">
        <v>131</v>
      </c>
    </row>
    <row r="400" spans="1:7" ht="30">
      <c r="A400" s="30" t="s">
        <v>970</v>
      </c>
      <c r="B400" s="30" t="s">
        <v>513</v>
      </c>
      <c r="C400" s="30" t="s">
        <v>515</v>
      </c>
      <c r="D400" s="30" t="s">
        <v>131</v>
      </c>
      <c r="E400" s="30" t="s">
        <v>131</v>
      </c>
      <c r="F400" s="30" t="s">
        <v>515</v>
      </c>
      <c r="G400" s="30" t="s">
        <v>131</v>
      </c>
    </row>
    <row r="401" spans="1:7" ht="30">
      <c r="A401" s="30" t="s">
        <v>971</v>
      </c>
      <c r="B401" s="30" t="s">
        <v>513</v>
      </c>
      <c r="C401" s="30" t="s">
        <v>516</v>
      </c>
      <c r="D401" s="30" t="s">
        <v>131</v>
      </c>
      <c r="E401" s="30" t="s">
        <v>131</v>
      </c>
      <c r="F401" s="30" t="s">
        <v>516</v>
      </c>
      <c r="G401" s="30" t="s">
        <v>131</v>
      </c>
    </row>
    <row r="402" spans="1:7" ht="30">
      <c r="A402" s="30" t="s">
        <v>972</v>
      </c>
      <c r="B402" s="30" t="s">
        <v>513</v>
      </c>
      <c r="C402" s="30" t="s">
        <v>517</v>
      </c>
      <c r="D402" s="30" t="s">
        <v>131</v>
      </c>
      <c r="E402" s="30" t="s">
        <v>131</v>
      </c>
      <c r="F402" s="30" t="s">
        <v>517</v>
      </c>
      <c r="G402" s="30" t="s">
        <v>131</v>
      </c>
    </row>
    <row r="403" spans="1:7" ht="30">
      <c r="A403" s="30" t="s">
        <v>973</v>
      </c>
      <c r="B403" s="30" t="s">
        <v>513</v>
      </c>
      <c r="C403" s="30" t="s">
        <v>518</v>
      </c>
      <c r="D403" s="30" t="s">
        <v>131</v>
      </c>
      <c r="E403" s="30" t="s">
        <v>131</v>
      </c>
      <c r="F403" s="30" t="s">
        <v>518</v>
      </c>
      <c r="G403" s="30" t="s">
        <v>131</v>
      </c>
    </row>
    <row r="404" spans="1:7">
      <c r="A404" s="30" t="s">
        <v>974</v>
      </c>
      <c r="B404" s="30" t="s">
        <v>509</v>
      </c>
      <c r="C404" s="30" t="s">
        <v>519</v>
      </c>
      <c r="D404" s="30" t="s">
        <v>131</v>
      </c>
      <c r="E404" s="30" t="s">
        <v>131</v>
      </c>
      <c r="F404" s="30" t="s">
        <v>519</v>
      </c>
      <c r="G404" s="30" t="s">
        <v>131</v>
      </c>
    </row>
    <row r="405" spans="1:7">
      <c r="A405" s="30" t="s">
        <v>975</v>
      </c>
      <c r="B405" s="30" t="s">
        <v>509</v>
      </c>
      <c r="C405" s="30" t="s">
        <v>520</v>
      </c>
      <c r="D405" s="30" t="s">
        <v>131</v>
      </c>
      <c r="E405" s="30" t="s">
        <v>131</v>
      </c>
      <c r="F405" s="30" t="s">
        <v>520</v>
      </c>
      <c r="G405" s="30" t="s">
        <v>131</v>
      </c>
    </row>
    <row r="406" spans="1:7">
      <c r="A406" s="30" t="s">
        <v>976</v>
      </c>
      <c r="B406" s="30" t="s">
        <v>509</v>
      </c>
      <c r="C406" s="30" t="s">
        <v>521</v>
      </c>
      <c r="D406" s="30" t="s">
        <v>131</v>
      </c>
      <c r="E406" s="30" t="s">
        <v>131</v>
      </c>
      <c r="F406" s="30" t="s">
        <v>521</v>
      </c>
      <c r="G406" s="30" t="s">
        <v>131</v>
      </c>
    </row>
    <row r="407" spans="1:7" ht="30">
      <c r="A407" s="30" t="s">
        <v>977</v>
      </c>
      <c r="B407" s="30" t="s">
        <v>509</v>
      </c>
      <c r="C407" s="30" t="s">
        <v>522</v>
      </c>
      <c r="D407" s="30" t="s">
        <v>131</v>
      </c>
      <c r="E407" s="30" t="s">
        <v>131</v>
      </c>
      <c r="F407" s="30" t="s">
        <v>522</v>
      </c>
      <c r="G407" s="30" t="s">
        <v>131</v>
      </c>
    </row>
    <row r="408" spans="1:7" ht="30">
      <c r="A408" s="30" t="s">
        <v>978</v>
      </c>
      <c r="B408" s="30" t="s">
        <v>523</v>
      </c>
      <c r="C408" s="30" t="s">
        <v>524</v>
      </c>
      <c r="D408" s="30" t="s">
        <v>131</v>
      </c>
      <c r="E408" s="30" t="s">
        <v>131</v>
      </c>
      <c r="F408" s="30" t="s">
        <v>524</v>
      </c>
      <c r="G408" s="30" t="s">
        <v>131</v>
      </c>
    </row>
    <row r="409" spans="1:7" ht="60">
      <c r="A409" s="30" t="s">
        <v>979</v>
      </c>
      <c r="B409" s="30" t="s">
        <v>525</v>
      </c>
      <c r="C409" s="30" t="s">
        <v>526</v>
      </c>
      <c r="D409" s="30" t="s">
        <v>131</v>
      </c>
      <c r="E409" s="30" t="s">
        <v>131</v>
      </c>
      <c r="F409" s="30" t="s">
        <v>526</v>
      </c>
      <c r="G409" s="30" t="s">
        <v>131</v>
      </c>
    </row>
    <row r="410" spans="1:7" ht="30">
      <c r="A410" s="30" t="s">
        <v>980</v>
      </c>
      <c r="B410" s="30" t="s">
        <v>525</v>
      </c>
      <c r="C410" s="30" t="s">
        <v>527</v>
      </c>
      <c r="D410" s="30" t="s">
        <v>131</v>
      </c>
      <c r="E410" s="30" t="s">
        <v>131</v>
      </c>
      <c r="F410" s="30" t="s">
        <v>527</v>
      </c>
      <c r="G410" s="30" t="s">
        <v>131</v>
      </c>
    </row>
    <row r="411" spans="1:7" ht="30">
      <c r="A411" s="30" t="s">
        <v>981</v>
      </c>
      <c r="B411" s="30" t="s">
        <v>525</v>
      </c>
      <c r="C411" s="30" t="s">
        <v>528</v>
      </c>
      <c r="D411" s="30" t="s">
        <v>131</v>
      </c>
      <c r="E411" s="30" t="s">
        <v>131</v>
      </c>
      <c r="F411" s="30" t="s">
        <v>528</v>
      </c>
      <c r="G411" s="30" t="s">
        <v>131</v>
      </c>
    </row>
    <row r="412" spans="1:7" ht="30">
      <c r="A412" s="30" t="s">
        <v>982</v>
      </c>
      <c r="B412" s="30" t="s">
        <v>525</v>
      </c>
      <c r="C412" s="30" t="s">
        <v>529</v>
      </c>
      <c r="D412" s="30" t="s">
        <v>131</v>
      </c>
      <c r="E412" s="30" t="s">
        <v>131</v>
      </c>
      <c r="F412" s="30" t="s">
        <v>529</v>
      </c>
      <c r="G412" s="30" t="s">
        <v>131</v>
      </c>
    </row>
    <row r="413" spans="1:7" ht="30">
      <c r="A413" s="30" t="s">
        <v>983</v>
      </c>
      <c r="B413" s="30" t="s">
        <v>525</v>
      </c>
      <c r="C413" s="30" t="s">
        <v>530</v>
      </c>
      <c r="D413" s="30" t="s">
        <v>131</v>
      </c>
      <c r="E413" s="30" t="s">
        <v>131</v>
      </c>
      <c r="F413" s="30" t="s">
        <v>530</v>
      </c>
      <c r="G413" s="30" t="s">
        <v>131</v>
      </c>
    </row>
    <row r="414" spans="1:7" ht="30">
      <c r="A414" s="30" t="s">
        <v>984</v>
      </c>
      <c r="B414" s="30" t="s">
        <v>525</v>
      </c>
      <c r="C414" s="30" t="s">
        <v>531</v>
      </c>
      <c r="D414" s="30" t="s">
        <v>131</v>
      </c>
      <c r="E414" s="30" t="s">
        <v>131</v>
      </c>
      <c r="F414" s="30" t="s">
        <v>531</v>
      </c>
      <c r="G414" s="30" t="s">
        <v>131</v>
      </c>
    </row>
    <row r="415" spans="1:7" ht="30">
      <c r="A415" s="30" t="s">
        <v>985</v>
      </c>
      <c r="B415" s="30" t="s">
        <v>525</v>
      </c>
      <c r="C415" s="30" t="s">
        <v>532</v>
      </c>
      <c r="D415" s="30" t="s">
        <v>131</v>
      </c>
      <c r="E415" s="30" t="s">
        <v>131</v>
      </c>
      <c r="F415" s="30" t="s">
        <v>532</v>
      </c>
      <c r="G415" s="30" t="s">
        <v>131</v>
      </c>
    </row>
    <row r="416" spans="1:7" ht="45">
      <c r="A416" s="30" t="s">
        <v>986</v>
      </c>
      <c r="B416" s="30" t="s">
        <v>525</v>
      </c>
      <c r="C416" s="30" t="s">
        <v>533</v>
      </c>
      <c r="D416" s="30" t="s">
        <v>131</v>
      </c>
      <c r="E416" s="30" t="s">
        <v>131</v>
      </c>
      <c r="F416" s="30" t="s">
        <v>533</v>
      </c>
      <c r="G416" s="30" t="s">
        <v>131</v>
      </c>
    </row>
    <row r="417" spans="1:7" ht="45">
      <c r="A417" s="30" t="s">
        <v>987</v>
      </c>
      <c r="B417" s="30" t="s">
        <v>525</v>
      </c>
      <c r="C417" s="30" t="s">
        <v>534</v>
      </c>
      <c r="D417" s="30" t="s">
        <v>131</v>
      </c>
      <c r="E417" s="30" t="s">
        <v>131</v>
      </c>
      <c r="F417" s="30" t="s">
        <v>534</v>
      </c>
      <c r="G417" s="30" t="s">
        <v>131</v>
      </c>
    </row>
    <row r="418" spans="1:7" ht="30">
      <c r="A418" s="30" t="s">
        <v>988</v>
      </c>
      <c r="B418" s="30" t="s">
        <v>525</v>
      </c>
      <c r="C418" s="30" t="s">
        <v>535</v>
      </c>
      <c r="D418" s="30" t="s">
        <v>131</v>
      </c>
      <c r="E418" s="30" t="s">
        <v>131</v>
      </c>
      <c r="F418" s="30" t="s">
        <v>535</v>
      </c>
      <c r="G418" s="30" t="s">
        <v>131</v>
      </c>
    </row>
    <row r="419" spans="1:7" ht="30">
      <c r="A419" s="30" t="s">
        <v>989</v>
      </c>
      <c r="B419" s="30" t="s">
        <v>525</v>
      </c>
      <c r="C419" s="30" t="s">
        <v>536</v>
      </c>
      <c r="D419" s="30" t="s">
        <v>131</v>
      </c>
      <c r="E419" s="30" t="s">
        <v>131</v>
      </c>
      <c r="F419" s="30" t="s">
        <v>536</v>
      </c>
      <c r="G419" s="30" t="s">
        <v>131</v>
      </c>
    </row>
    <row r="420" spans="1:7" ht="45">
      <c r="A420" s="30" t="s">
        <v>990</v>
      </c>
      <c r="B420" s="30" t="s">
        <v>525</v>
      </c>
      <c r="C420" s="30" t="s">
        <v>537</v>
      </c>
      <c r="D420" s="30" t="s">
        <v>131</v>
      </c>
      <c r="E420" s="30" t="s">
        <v>131</v>
      </c>
      <c r="F420" s="30" t="s">
        <v>537</v>
      </c>
      <c r="G420" s="30" t="s">
        <v>131</v>
      </c>
    </row>
    <row r="421" spans="1:7" ht="30">
      <c r="A421" s="30" t="s">
        <v>991</v>
      </c>
      <c r="B421" s="30" t="s">
        <v>525</v>
      </c>
      <c r="C421" s="30" t="s">
        <v>538</v>
      </c>
      <c r="D421" s="30" t="s">
        <v>131</v>
      </c>
      <c r="E421" s="30" t="s">
        <v>131</v>
      </c>
      <c r="F421" s="30" t="s">
        <v>538</v>
      </c>
      <c r="G421" s="30" t="s">
        <v>131</v>
      </c>
    </row>
    <row r="422" spans="1:7" ht="30">
      <c r="A422" s="30" t="s">
        <v>992</v>
      </c>
      <c r="B422" s="30" t="s">
        <v>525</v>
      </c>
      <c r="C422" s="30" t="s">
        <v>539</v>
      </c>
      <c r="D422" s="30" t="s">
        <v>131</v>
      </c>
      <c r="E422" s="30" t="s">
        <v>131</v>
      </c>
      <c r="F422" s="30" t="s">
        <v>539</v>
      </c>
      <c r="G422" s="30" t="s">
        <v>131</v>
      </c>
    </row>
    <row r="423" spans="1:7" ht="30">
      <c r="A423" s="30" t="s">
        <v>993</v>
      </c>
      <c r="B423" s="30" t="s">
        <v>525</v>
      </c>
      <c r="C423" s="30" t="s">
        <v>540</v>
      </c>
      <c r="D423" s="30" t="s">
        <v>131</v>
      </c>
      <c r="E423" s="30" t="s">
        <v>131</v>
      </c>
      <c r="F423" s="30" t="s">
        <v>540</v>
      </c>
      <c r="G423" s="30" t="s">
        <v>131</v>
      </c>
    </row>
    <row r="424" spans="1:7" ht="30">
      <c r="A424" s="30" t="s">
        <v>994</v>
      </c>
      <c r="B424" s="30" t="s">
        <v>525</v>
      </c>
      <c r="C424" s="30" t="s">
        <v>541</v>
      </c>
      <c r="D424" s="30" t="s">
        <v>131</v>
      </c>
      <c r="E424" s="30" t="s">
        <v>131</v>
      </c>
      <c r="F424" s="30" t="s">
        <v>541</v>
      </c>
      <c r="G424" s="30" t="s">
        <v>131</v>
      </c>
    </row>
    <row r="425" spans="1:7" ht="30">
      <c r="A425" s="30" t="s">
        <v>995</v>
      </c>
      <c r="B425" s="30" t="s">
        <v>525</v>
      </c>
      <c r="C425" s="30" t="s">
        <v>542</v>
      </c>
      <c r="D425" s="30" t="s">
        <v>131</v>
      </c>
      <c r="E425" s="30" t="s">
        <v>131</v>
      </c>
      <c r="F425" s="30" t="s">
        <v>542</v>
      </c>
      <c r="G425" s="30" t="s">
        <v>131</v>
      </c>
    </row>
    <row r="426" spans="1:7" ht="30">
      <c r="A426" s="30" t="s">
        <v>996</v>
      </c>
      <c r="B426" s="30" t="s">
        <v>525</v>
      </c>
      <c r="C426" s="30" t="s">
        <v>543</v>
      </c>
      <c r="D426" s="30" t="s">
        <v>131</v>
      </c>
      <c r="E426" s="30" t="s">
        <v>131</v>
      </c>
      <c r="F426" s="30" t="s">
        <v>543</v>
      </c>
      <c r="G426" s="30" t="s">
        <v>131</v>
      </c>
    </row>
    <row r="427" spans="1:7" ht="30">
      <c r="A427" s="30" t="s">
        <v>997</v>
      </c>
      <c r="B427" s="30" t="s">
        <v>525</v>
      </c>
      <c r="C427" s="30" t="s">
        <v>544</v>
      </c>
      <c r="D427" s="30" t="s">
        <v>131</v>
      </c>
      <c r="E427" s="30" t="s">
        <v>131</v>
      </c>
      <c r="F427" s="30" t="s">
        <v>544</v>
      </c>
      <c r="G427" s="30" t="s">
        <v>131</v>
      </c>
    </row>
    <row r="428" spans="1:7" ht="30">
      <c r="A428" s="30" t="s">
        <v>998</v>
      </c>
      <c r="B428" s="30" t="s">
        <v>525</v>
      </c>
      <c r="C428" s="30" t="s">
        <v>545</v>
      </c>
      <c r="D428" s="30" t="s">
        <v>131</v>
      </c>
      <c r="E428" s="30" t="s">
        <v>131</v>
      </c>
      <c r="F428" s="30" t="s">
        <v>545</v>
      </c>
      <c r="G428" s="30" t="s">
        <v>131</v>
      </c>
    </row>
    <row r="429" spans="1:7" ht="30">
      <c r="A429" s="30" t="s">
        <v>999</v>
      </c>
      <c r="B429" s="30" t="s">
        <v>525</v>
      </c>
      <c r="C429" s="30" t="s">
        <v>546</v>
      </c>
      <c r="D429" s="30" t="s">
        <v>131</v>
      </c>
      <c r="E429" s="30" t="s">
        <v>131</v>
      </c>
      <c r="F429" s="30" t="s">
        <v>546</v>
      </c>
      <c r="G429" s="30" t="s">
        <v>131</v>
      </c>
    </row>
    <row r="430" spans="1:7" ht="30">
      <c r="A430" s="30" t="s">
        <v>1000</v>
      </c>
      <c r="B430" s="30" t="s">
        <v>547</v>
      </c>
      <c r="C430" s="30" t="s">
        <v>548</v>
      </c>
      <c r="D430" s="30" t="s">
        <v>131</v>
      </c>
      <c r="E430" s="30" t="s">
        <v>131</v>
      </c>
      <c r="F430" s="30" t="s">
        <v>548</v>
      </c>
      <c r="G430" s="30" t="s">
        <v>131</v>
      </c>
    </row>
    <row r="431" spans="1:7" ht="30">
      <c r="A431" s="30" t="s">
        <v>1001</v>
      </c>
      <c r="B431" s="30" t="s">
        <v>549</v>
      </c>
      <c r="C431" s="30" t="s">
        <v>550</v>
      </c>
      <c r="D431" s="30" t="s">
        <v>131</v>
      </c>
      <c r="E431" s="30" t="s">
        <v>131</v>
      </c>
      <c r="F431" s="30" t="s">
        <v>550</v>
      </c>
      <c r="G431" s="30" t="s">
        <v>131</v>
      </c>
    </row>
    <row r="432" spans="1:7" ht="30">
      <c r="A432" s="30" t="s">
        <v>1002</v>
      </c>
      <c r="B432" s="30" t="s">
        <v>551</v>
      </c>
      <c r="C432" s="30" t="s">
        <v>552</v>
      </c>
      <c r="D432" s="30" t="s">
        <v>131</v>
      </c>
      <c r="E432" s="30" t="s">
        <v>131</v>
      </c>
      <c r="F432" s="30" t="s">
        <v>552</v>
      </c>
      <c r="G432" s="30" t="s">
        <v>131</v>
      </c>
    </row>
    <row r="433" spans="1:7" ht="30">
      <c r="A433" s="30" t="s">
        <v>1003</v>
      </c>
      <c r="B433" s="30" t="s">
        <v>551</v>
      </c>
      <c r="C433" s="30" t="s">
        <v>553</v>
      </c>
      <c r="D433" s="30" t="s">
        <v>131</v>
      </c>
      <c r="E433" s="30" t="s">
        <v>131</v>
      </c>
      <c r="F433" s="30" t="s">
        <v>553</v>
      </c>
      <c r="G433" s="30" t="s">
        <v>131</v>
      </c>
    </row>
    <row r="434" spans="1:7" ht="30">
      <c r="A434" s="30" t="s">
        <v>1004</v>
      </c>
      <c r="B434" s="30" t="s">
        <v>551</v>
      </c>
      <c r="C434" s="30" t="s">
        <v>554</v>
      </c>
      <c r="D434" s="30" t="s">
        <v>131</v>
      </c>
      <c r="E434" s="30" t="s">
        <v>131</v>
      </c>
      <c r="F434" s="30" t="s">
        <v>554</v>
      </c>
      <c r="G434" s="30" t="s">
        <v>131</v>
      </c>
    </row>
    <row r="435" spans="1:7" ht="30">
      <c r="A435" s="30" t="s">
        <v>1005</v>
      </c>
      <c r="B435" s="30" t="s">
        <v>551</v>
      </c>
      <c r="C435" s="30" t="s">
        <v>555</v>
      </c>
      <c r="D435" s="30" t="s">
        <v>131</v>
      </c>
      <c r="E435" s="30" t="s">
        <v>131</v>
      </c>
      <c r="F435" s="30" t="s">
        <v>555</v>
      </c>
      <c r="G435" s="30" t="s">
        <v>131</v>
      </c>
    </row>
    <row r="436" spans="1:7" ht="30">
      <c r="A436" s="30" t="s">
        <v>1006</v>
      </c>
      <c r="B436" s="30" t="s">
        <v>551</v>
      </c>
      <c r="C436" s="30" t="s">
        <v>556</v>
      </c>
      <c r="D436" s="30" t="s">
        <v>131</v>
      </c>
      <c r="E436" s="30" t="s">
        <v>131</v>
      </c>
      <c r="F436" s="30" t="s">
        <v>556</v>
      </c>
      <c r="G436" s="30" t="s">
        <v>131</v>
      </c>
    </row>
    <row r="437" spans="1:7" ht="30">
      <c r="A437" s="30" t="s">
        <v>1007</v>
      </c>
      <c r="B437" s="30" t="s">
        <v>551</v>
      </c>
      <c r="C437" s="30" t="s">
        <v>557</v>
      </c>
      <c r="D437" s="30" t="s">
        <v>131</v>
      </c>
      <c r="E437" s="30" t="s">
        <v>131</v>
      </c>
      <c r="F437" s="30" t="s">
        <v>557</v>
      </c>
      <c r="G437" s="30" t="s">
        <v>131</v>
      </c>
    </row>
    <row r="438" spans="1:7" ht="30">
      <c r="A438" s="30" t="s">
        <v>1008</v>
      </c>
      <c r="B438" s="30" t="s">
        <v>551</v>
      </c>
      <c r="C438" s="30" t="s">
        <v>558</v>
      </c>
      <c r="D438" s="30" t="s">
        <v>131</v>
      </c>
      <c r="E438" s="30" t="s">
        <v>131</v>
      </c>
      <c r="F438" s="30" t="s">
        <v>558</v>
      </c>
      <c r="G438" s="30" t="s">
        <v>131</v>
      </c>
    </row>
    <row r="439" spans="1:7" ht="30">
      <c r="A439" s="30" t="s">
        <v>1009</v>
      </c>
      <c r="B439" s="30" t="s">
        <v>551</v>
      </c>
      <c r="C439" s="30" t="s">
        <v>559</v>
      </c>
      <c r="D439" s="30" t="s">
        <v>131</v>
      </c>
      <c r="E439" s="30" t="s">
        <v>131</v>
      </c>
      <c r="F439" s="30" t="s">
        <v>559</v>
      </c>
      <c r="G439" s="30" t="s">
        <v>131</v>
      </c>
    </row>
    <row r="440" spans="1:7" ht="30">
      <c r="A440" s="30" t="s">
        <v>1010</v>
      </c>
      <c r="B440" s="30" t="s">
        <v>551</v>
      </c>
      <c r="C440" s="30" t="s">
        <v>560</v>
      </c>
      <c r="D440" s="30" t="s">
        <v>131</v>
      </c>
      <c r="E440" s="30" t="s">
        <v>131</v>
      </c>
      <c r="F440" s="30" t="s">
        <v>560</v>
      </c>
      <c r="G440" s="30" t="s">
        <v>131</v>
      </c>
    </row>
    <row r="441" spans="1:7" ht="30">
      <c r="A441" s="30" t="s">
        <v>1011</v>
      </c>
      <c r="B441" s="30" t="s">
        <v>551</v>
      </c>
      <c r="C441" s="30" t="s">
        <v>561</v>
      </c>
      <c r="D441" s="30" t="s">
        <v>131</v>
      </c>
      <c r="E441" s="30" t="s">
        <v>131</v>
      </c>
      <c r="F441" s="30" t="s">
        <v>561</v>
      </c>
      <c r="G441" s="30" t="s">
        <v>131</v>
      </c>
    </row>
    <row r="442" spans="1:7" ht="30">
      <c r="A442" s="30" t="s">
        <v>1012</v>
      </c>
      <c r="B442" s="30" t="s">
        <v>551</v>
      </c>
      <c r="C442" s="30" t="s">
        <v>562</v>
      </c>
      <c r="D442" s="30" t="s">
        <v>131</v>
      </c>
      <c r="E442" s="30" t="s">
        <v>131</v>
      </c>
      <c r="F442" s="30" t="s">
        <v>562</v>
      </c>
      <c r="G442" s="30" t="s">
        <v>131</v>
      </c>
    </row>
    <row r="443" spans="1:7" ht="30">
      <c r="A443" s="30" t="s">
        <v>1013</v>
      </c>
      <c r="B443" s="30" t="s">
        <v>551</v>
      </c>
      <c r="C443" s="30" t="s">
        <v>563</v>
      </c>
      <c r="D443" s="30" t="s">
        <v>131</v>
      </c>
      <c r="E443" s="30" t="s">
        <v>131</v>
      </c>
      <c r="F443" s="30" t="s">
        <v>563</v>
      </c>
      <c r="G443" s="30" t="s">
        <v>131</v>
      </c>
    </row>
    <row r="444" spans="1:7" ht="30">
      <c r="A444" s="30" t="s">
        <v>1014</v>
      </c>
      <c r="B444" s="30" t="s">
        <v>551</v>
      </c>
      <c r="C444" s="30" t="s">
        <v>564</v>
      </c>
      <c r="D444" s="30" t="s">
        <v>131</v>
      </c>
      <c r="E444" s="30" t="s">
        <v>131</v>
      </c>
      <c r="F444" s="30" t="s">
        <v>564</v>
      </c>
      <c r="G444" s="30" t="s">
        <v>131</v>
      </c>
    </row>
    <row r="445" spans="1:7" ht="30">
      <c r="A445" s="30" t="s">
        <v>1015</v>
      </c>
      <c r="B445" s="30" t="s">
        <v>551</v>
      </c>
      <c r="C445" s="30" t="s">
        <v>565</v>
      </c>
      <c r="D445" s="30" t="s">
        <v>131</v>
      </c>
      <c r="E445" s="30" t="s">
        <v>131</v>
      </c>
      <c r="F445" s="30" t="s">
        <v>565</v>
      </c>
      <c r="G445" s="30" t="s">
        <v>131</v>
      </c>
    </row>
  </sheetData>
  <sheetProtection password="C71F" sheet="1" objects="1" scenarios="1" formatCells="0" formatColumns="0" formatRows="0" insertColumns="0" insertRows="0" insertHyperlinks="0" deleteColumns="0" deleteRows="0" sort="0" autoFilter="0" pivotTables="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2"/>
  <sheetViews>
    <sheetView topLeftCell="A50" workbookViewId="0">
      <selection activeCell="B52" sqref="B52"/>
    </sheetView>
  </sheetViews>
  <sheetFormatPr baseColWidth="10" defaultRowHeight="15"/>
  <cols>
    <col min="1" max="1" width="32.5703125" bestFit="1" customWidth="1"/>
    <col min="2" max="2" width="47.85546875" customWidth="1"/>
    <col min="3" max="3" width="99.42578125" customWidth="1"/>
  </cols>
  <sheetData>
    <row r="1" spans="1:3" ht="15.75">
      <c r="A1" s="39" t="s">
        <v>1094</v>
      </c>
      <c r="B1" s="40" t="s">
        <v>1095</v>
      </c>
      <c r="C1" s="40" t="s">
        <v>1096</v>
      </c>
    </row>
    <row r="2" spans="1:3">
      <c r="A2" s="36" t="s">
        <v>1017</v>
      </c>
      <c r="B2" s="41"/>
      <c r="C2" s="41"/>
    </row>
    <row r="3" spans="1:3" ht="165">
      <c r="A3" s="36" t="s">
        <v>1018</v>
      </c>
      <c r="B3" s="41" t="s">
        <v>1185</v>
      </c>
      <c r="C3" s="41" t="s">
        <v>1184</v>
      </c>
    </row>
    <row r="4" spans="1:3">
      <c r="A4" s="36" t="s">
        <v>1079</v>
      </c>
      <c r="B4" s="41"/>
      <c r="C4" s="41"/>
    </row>
    <row r="5" spans="1:3">
      <c r="A5" s="36" t="s">
        <v>1078</v>
      </c>
      <c r="B5" s="41"/>
      <c r="C5" s="41"/>
    </row>
    <row r="6" spans="1:3">
      <c r="A6" s="36" t="s">
        <v>1080</v>
      </c>
      <c r="B6" s="41"/>
      <c r="C6" s="41"/>
    </row>
    <row r="7" spans="1:3">
      <c r="A7" s="36" t="s">
        <v>1081</v>
      </c>
      <c r="B7" s="41"/>
      <c r="C7" s="41"/>
    </row>
    <row r="8" spans="1:3">
      <c r="A8" s="36" t="s">
        <v>1019</v>
      </c>
      <c r="B8" s="41"/>
      <c r="C8" s="41"/>
    </row>
    <row r="9" spans="1:3">
      <c r="A9" s="36" t="s">
        <v>1020</v>
      </c>
      <c r="B9" s="41"/>
      <c r="C9" s="41"/>
    </row>
    <row r="10" spans="1:3" ht="90">
      <c r="A10" s="36" t="s">
        <v>1021</v>
      </c>
      <c r="B10" s="41" t="s">
        <v>1178</v>
      </c>
      <c r="C10" s="41" t="s">
        <v>1179</v>
      </c>
    </row>
    <row r="11" spans="1:3" ht="105">
      <c r="A11" s="36" t="s">
        <v>1022</v>
      </c>
      <c r="B11" s="41" t="s">
        <v>1180</v>
      </c>
      <c r="C11" s="41" t="s">
        <v>1181</v>
      </c>
    </row>
    <row r="12" spans="1:3" ht="120">
      <c r="A12" s="36" t="s">
        <v>1023</v>
      </c>
      <c r="B12" s="41" t="s">
        <v>1182</v>
      </c>
      <c r="C12" s="41" t="s">
        <v>1183</v>
      </c>
    </row>
    <row r="13" spans="1:3" ht="75">
      <c r="A13" s="36" t="s">
        <v>1024</v>
      </c>
      <c r="B13" s="41" t="s">
        <v>1176</v>
      </c>
      <c r="C13" s="41" t="s">
        <v>1177</v>
      </c>
    </row>
    <row r="14" spans="1:3">
      <c r="A14" s="36" t="s">
        <v>1025</v>
      </c>
      <c r="B14" s="41"/>
      <c r="C14" s="41"/>
    </row>
    <row r="15" spans="1:3" ht="165">
      <c r="A15" s="36" t="s">
        <v>1026</v>
      </c>
      <c r="B15" s="41" t="s">
        <v>1174</v>
      </c>
      <c r="C15" s="41" t="s">
        <v>1175</v>
      </c>
    </row>
    <row r="16" spans="1:3">
      <c r="A16" s="36" t="s">
        <v>1027</v>
      </c>
      <c r="B16" s="41"/>
      <c r="C16" s="41"/>
    </row>
    <row r="17" spans="1:3" ht="240">
      <c r="A17" s="36" t="s">
        <v>1171</v>
      </c>
      <c r="B17" s="41" t="s">
        <v>1172</v>
      </c>
      <c r="C17" s="41" t="s">
        <v>1173</v>
      </c>
    </row>
    <row r="18" spans="1:3" ht="180">
      <c r="A18" s="37" t="s">
        <v>1165</v>
      </c>
      <c r="B18" s="41" t="s">
        <v>1167</v>
      </c>
      <c r="C18" s="41" t="s">
        <v>1168</v>
      </c>
    </row>
    <row r="19" spans="1:3" ht="105">
      <c r="A19" s="37" t="s">
        <v>1166</v>
      </c>
      <c r="B19" s="41" t="s">
        <v>1170</v>
      </c>
      <c r="C19" s="41" t="s">
        <v>1169</v>
      </c>
    </row>
    <row r="20" spans="1:3">
      <c r="A20" s="36" t="s">
        <v>1028</v>
      </c>
      <c r="B20" s="41"/>
      <c r="C20" s="41"/>
    </row>
    <row r="21" spans="1:3">
      <c r="A21" s="36" t="s">
        <v>1029</v>
      </c>
      <c r="B21" s="41"/>
      <c r="C21" s="41"/>
    </row>
    <row r="22" spans="1:3">
      <c r="A22" s="36" t="s">
        <v>1030</v>
      </c>
      <c r="B22" s="41"/>
      <c r="C22" s="41"/>
    </row>
    <row r="23" spans="1:3" ht="90">
      <c r="A23" s="36" t="s">
        <v>1031</v>
      </c>
      <c r="B23" s="41" t="s">
        <v>1163</v>
      </c>
      <c r="C23" s="41" t="s">
        <v>1164</v>
      </c>
    </row>
    <row r="24" spans="1:3" ht="90">
      <c r="A24" s="36" t="s">
        <v>1032</v>
      </c>
      <c r="B24" s="41" t="s">
        <v>1161</v>
      </c>
      <c r="C24" s="41" t="s">
        <v>1162</v>
      </c>
    </row>
    <row r="25" spans="1:3" ht="105">
      <c r="A25" s="36" t="s">
        <v>1033</v>
      </c>
      <c r="B25" s="41" t="s">
        <v>1157</v>
      </c>
      <c r="C25" s="41" t="s">
        <v>1158</v>
      </c>
    </row>
    <row r="26" spans="1:3" ht="75">
      <c r="A26" s="36" t="s">
        <v>1034</v>
      </c>
      <c r="B26" s="41" t="s">
        <v>1159</v>
      </c>
      <c r="C26" s="41" t="s">
        <v>1160</v>
      </c>
    </row>
    <row r="27" spans="1:3" ht="105">
      <c r="A27" s="36" t="s">
        <v>1035</v>
      </c>
      <c r="B27" s="41" t="s">
        <v>1156</v>
      </c>
      <c r="C27" s="41" t="s">
        <v>1155</v>
      </c>
    </row>
    <row r="28" spans="1:3">
      <c r="A28" s="36" t="s">
        <v>1082</v>
      </c>
      <c r="B28" s="41"/>
      <c r="C28" s="41"/>
    </row>
    <row r="29" spans="1:3">
      <c r="A29" s="36" t="s">
        <v>1083</v>
      </c>
      <c r="B29" s="41"/>
      <c r="C29" s="41"/>
    </row>
    <row r="30" spans="1:3">
      <c r="A30" s="36" t="s">
        <v>1084</v>
      </c>
      <c r="B30" s="41"/>
      <c r="C30" s="41"/>
    </row>
    <row r="31" spans="1:3">
      <c r="A31" s="36" t="s">
        <v>1085</v>
      </c>
      <c r="B31" s="41"/>
      <c r="C31" s="41"/>
    </row>
    <row r="32" spans="1:3" ht="105">
      <c r="A32" s="36" t="s">
        <v>1036</v>
      </c>
      <c r="B32" s="41" t="s">
        <v>1154</v>
      </c>
      <c r="C32" s="41" t="s">
        <v>1153</v>
      </c>
    </row>
    <row r="33" spans="1:3" ht="90">
      <c r="A33" s="36" t="s">
        <v>1037</v>
      </c>
      <c r="B33" s="41" t="s">
        <v>1149</v>
      </c>
      <c r="C33" s="41" t="s">
        <v>1150</v>
      </c>
    </row>
    <row r="34" spans="1:3" ht="105">
      <c r="A34" s="36" t="s">
        <v>1038</v>
      </c>
      <c r="B34" s="41" t="s">
        <v>1152</v>
      </c>
      <c r="C34" s="41" t="s">
        <v>1151</v>
      </c>
    </row>
    <row r="35" spans="1:3">
      <c r="A35" s="36" t="s">
        <v>1086</v>
      </c>
      <c r="B35" s="41"/>
      <c r="C35" s="41"/>
    </row>
    <row r="36" spans="1:3">
      <c r="A36" s="36" t="s">
        <v>1087</v>
      </c>
      <c r="B36" s="41"/>
      <c r="C36" s="41"/>
    </row>
    <row r="37" spans="1:3">
      <c r="A37" s="36" t="s">
        <v>1088</v>
      </c>
      <c r="B37" s="41"/>
      <c r="C37" s="41"/>
    </row>
    <row r="38" spans="1:3" ht="135">
      <c r="A38" s="37" t="s">
        <v>1039</v>
      </c>
      <c r="B38" s="41" t="s">
        <v>1147</v>
      </c>
      <c r="C38" s="41" t="s">
        <v>1148</v>
      </c>
    </row>
    <row r="39" spans="1:3">
      <c r="A39" s="36" t="s">
        <v>1040</v>
      </c>
      <c r="B39" s="41"/>
      <c r="C39" s="41"/>
    </row>
    <row r="40" spans="1:3">
      <c r="A40" s="36" t="s">
        <v>1089</v>
      </c>
      <c r="B40" s="41"/>
      <c r="C40" s="41"/>
    </row>
    <row r="41" spans="1:3">
      <c r="A41" s="36" t="s">
        <v>1090</v>
      </c>
      <c r="B41" s="41"/>
      <c r="C41" s="41"/>
    </row>
    <row r="42" spans="1:3" ht="30">
      <c r="A42" s="37" t="s">
        <v>1091</v>
      </c>
      <c r="B42" s="41"/>
      <c r="C42" s="41"/>
    </row>
    <row r="43" spans="1:3" ht="30">
      <c r="A43" s="37" t="s">
        <v>1092</v>
      </c>
      <c r="B43" s="41"/>
      <c r="C43" s="41"/>
    </row>
    <row r="44" spans="1:3" ht="165">
      <c r="A44" s="36" t="s">
        <v>1041</v>
      </c>
      <c r="B44" s="41" t="s">
        <v>1146</v>
      </c>
      <c r="C44" s="41" t="s">
        <v>1145</v>
      </c>
    </row>
    <row r="45" spans="1:3" ht="105">
      <c r="A45" s="36" t="s">
        <v>1042</v>
      </c>
      <c r="B45" s="41" t="s">
        <v>1143</v>
      </c>
      <c r="C45" s="41" t="s">
        <v>1144</v>
      </c>
    </row>
    <row r="46" spans="1:3" ht="135">
      <c r="A46" s="36" t="s">
        <v>1043</v>
      </c>
      <c r="B46" s="41" t="s">
        <v>1142</v>
      </c>
      <c r="C46" s="41" t="s">
        <v>1141</v>
      </c>
    </row>
    <row r="47" spans="1:3" ht="225">
      <c r="A47" s="37" t="s">
        <v>1044</v>
      </c>
      <c r="B47" s="41" t="s">
        <v>1139</v>
      </c>
      <c r="C47" s="41" t="s">
        <v>1140</v>
      </c>
    </row>
    <row r="48" spans="1:3" ht="225">
      <c r="A48" s="36" t="s">
        <v>1045</v>
      </c>
      <c r="B48" s="41" t="s">
        <v>1135</v>
      </c>
      <c r="C48" s="41" t="s">
        <v>1136</v>
      </c>
    </row>
    <row r="49" spans="1:3" ht="135">
      <c r="A49" s="36" t="s">
        <v>1046</v>
      </c>
      <c r="B49" s="41" t="s">
        <v>1137</v>
      </c>
      <c r="C49" s="41" t="s">
        <v>1138</v>
      </c>
    </row>
    <row r="50" spans="1:3" ht="120">
      <c r="A50" s="36" t="s">
        <v>1047</v>
      </c>
      <c r="B50" s="41" t="s">
        <v>1134</v>
      </c>
      <c r="C50" s="41" t="s">
        <v>1133</v>
      </c>
    </row>
    <row r="51" spans="1:3">
      <c r="A51" s="36" t="s">
        <v>1186</v>
      </c>
      <c r="B51" s="41"/>
      <c r="C51" s="41"/>
    </row>
    <row r="52" spans="1:3" ht="270">
      <c r="A52" s="36" t="s">
        <v>1048</v>
      </c>
      <c r="B52" s="41" t="s">
        <v>1131</v>
      </c>
      <c r="C52" s="41" t="s">
        <v>1132</v>
      </c>
    </row>
    <row r="53" spans="1:3">
      <c r="A53" s="36" t="s">
        <v>1049</v>
      </c>
      <c r="B53" s="41"/>
      <c r="C53" s="41"/>
    </row>
    <row r="54" spans="1:3">
      <c r="A54" s="36" t="s">
        <v>1050</v>
      </c>
      <c r="B54" s="41"/>
      <c r="C54" s="41"/>
    </row>
    <row r="55" spans="1:3">
      <c r="A55" s="36" t="s">
        <v>1051</v>
      </c>
      <c r="B55" s="41"/>
      <c r="C55" s="41"/>
    </row>
    <row r="56" spans="1:3" ht="135">
      <c r="A56" s="36" t="s">
        <v>1052</v>
      </c>
      <c r="B56" s="41" t="s">
        <v>1130</v>
      </c>
      <c r="C56" s="41" t="s">
        <v>1129</v>
      </c>
    </row>
    <row r="57" spans="1:3" ht="120">
      <c r="A57" s="36" t="s">
        <v>1053</v>
      </c>
      <c r="B57" s="41" t="s">
        <v>1128</v>
      </c>
      <c r="C57" s="41" t="s">
        <v>1127</v>
      </c>
    </row>
    <row r="58" spans="1:3" ht="120">
      <c r="A58" s="36" t="s">
        <v>1054</v>
      </c>
      <c r="B58" s="41" t="s">
        <v>1126</v>
      </c>
      <c r="C58" s="41" t="s">
        <v>1125</v>
      </c>
    </row>
    <row r="59" spans="1:3" ht="135">
      <c r="A59" s="36" t="s">
        <v>1055</v>
      </c>
      <c r="B59" s="41" t="s">
        <v>1124</v>
      </c>
      <c r="C59" s="41" t="s">
        <v>1123</v>
      </c>
    </row>
    <row r="60" spans="1:3" ht="60">
      <c r="A60" s="36" t="s">
        <v>1056</v>
      </c>
      <c r="B60" s="41" t="s">
        <v>1122</v>
      </c>
      <c r="C60" s="41" t="s">
        <v>1121</v>
      </c>
    </row>
    <row r="61" spans="1:3" ht="150">
      <c r="A61" s="36" t="s">
        <v>1057</v>
      </c>
      <c r="B61" s="41" t="s">
        <v>1119</v>
      </c>
      <c r="C61" s="41" t="s">
        <v>1120</v>
      </c>
    </row>
    <row r="62" spans="1:3" ht="165">
      <c r="A62" s="36" t="s">
        <v>1058</v>
      </c>
      <c r="B62" s="41" t="s">
        <v>1115</v>
      </c>
      <c r="C62" s="41" t="s">
        <v>1116</v>
      </c>
    </row>
    <row r="63" spans="1:3" ht="90">
      <c r="A63" s="36" t="s">
        <v>1059</v>
      </c>
      <c r="B63" s="41" t="s">
        <v>1118</v>
      </c>
      <c r="C63" s="41" t="s">
        <v>1117</v>
      </c>
    </row>
    <row r="64" spans="1:3">
      <c r="A64" s="36" t="s">
        <v>1093</v>
      </c>
      <c r="B64" s="41"/>
      <c r="C64" s="41"/>
    </row>
    <row r="65" spans="1:3" ht="105">
      <c r="A65" s="36" t="s">
        <v>1060</v>
      </c>
      <c r="B65" s="41" t="s">
        <v>1113</v>
      </c>
      <c r="C65" s="41" t="s">
        <v>1114</v>
      </c>
    </row>
    <row r="66" spans="1:3" ht="150">
      <c r="A66" s="36" t="s">
        <v>1016</v>
      </c>
      <c r="B66" s="42" t="s">
        <v>1111</v>
      </c>
      <c r="C66" s="41" t="s">
        <v>1112</v>
      </c>
    </row>
    <row r="67" spans="1:3">
      <c r="A67" s="36" t="s">
        <v>1061</v>
      </c>
      <c r="B67" s="41"/>
      <c r="C67" s="41"/>
    </row>
    <row r="68" spans="1:3">
      <c r="A68" s="36" t="s">
        <v>1062</v>
      </c>
      <c r="B68" s="41"/>
      <c r="C68" s="41"/>
    </row>
    <row r="69" spans="1:3">
      <c r="A69" s="36" t="s">
        <v>1063</v>
      </c>
      <c r="B69" s="41"/>
      <c r="C69" s="41"/>
    </row>
    <row r="70" spans="1:3">
      <c r="A70" s="36" t="s">
        <v>1064</v>
      </c>
      <c r="B70" s="41"/>
      <c r="C70" s="41"/>
    </row>
    <row r="71" spans="1:3" ht="180">
      <c r="A71" s="36" t="s">
        <v>1065</v>
      </c>
      <c r="B71" s="41" t="s">
        <v>1105</v>
      </c>
      <c r="C71" s="41" t="s">
        <v>1106</v>
      </c>
    </row>
    <row r="72" spans="1:3" ht="180">
      <c r="A72" s="36" t="s">
        <v>1066</v>
      </c>
      <c r="B72" s="41" t="s">
        <v>1107</v>
      </c>
      <c r="C72" s="41" t="s">
        <v>1108</v>
      </c>
    </row>
    <row r="73" spans="1:3" ht="210">
      <c r="A73" s="36" t="s">
        <v>1067</v>
      </c>
      <c r="B73" s="41" t="s">
        <v>1109</v>
      </c>
      <c r="C73" s="41" t="s">
        <v>1110</v>
      </c>
    </row>
    <row r="74" spans="1:3">
      <c r="A74" s="36" t="s">
        <v>1068</v>
      </c>
      <c r="B74" s="41"/>
      <c r="C74" s="41"/>
    </row>
    <row r="75" spans="1:3">
      <c r="A75" s="36" t="s">
        <v>1069</v>
      </c>
      <c r="B75" s="41"/>
      <c r="C75" s="41"/>
    </row>
    <row r="76" spans="1:3" ht="240">
      <c r="A76" s="36" t="s">
        <v>1070</v>
      </c>
      <c r="B76" s="41" t="s">
        <v>1101</v>
      </c>
      <c r="C76" s="41" t="s">
        <v>1102</v>
      </c>
    </row>
    <row r="77" spans="1:3" ht="225">
      <c r="A77" s="36" t="s">
        <v>1071</v>
      </c>
      <c r="B77" s="41" t="s">
        <v>1104</v>
      </c>
      <c r="C77" s="41" t="s">
        <v>1103</v>
      </c>
    </row>
    <row r="78" spans="1:3">
      <c r="A78" s="36" t="s">
        <v>1072</v>
      </c>
      <c r="B78" s="41"/>
      <c r="C78" s="41"/>
    </row>
    <row r="79" spans="1:3">
      <c r="A79" s="36" t="s">
        <v>1073</v>
      </c>
      <c r="B79" s="41"/>
      <c r="C79" s="41"/>
    </row>
    <row r="80" spans="1:3">
      <c r="A80" s="36" t="s">
        <v>1074</v>
      </c>
      <c r="B80" s="41"/>
      <c r="C80" s="41"/>
    </row>
    <row r="81" spans="1:3" ht="105">
      <c r="A81" s="36" t="s">
        <v>1075</v>
      </c>
      <c r="B81" s="42" t="s">
        <v>1099</v>
      </c>
      <c r="C81" s="41" t="s">
        <v>1100</v>
      </c>
    </row>
    <row r="82" spans="1:3" ht="90">
      <c r="A82" s="38" t="s">
        <v>1076</v>
      </c>
      <c r="B82" s="41" t="s">
        <v>1097</v>
      </c>
      <c r="C82" s="41" t="s">
        <v>1098</v>
      </c>
    </row>
  </sheetData>
  <sheetProtection password="C71F" sheet="1" objects="1" scenarios="1"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DIR. SERV. ACUE Y ALCT Z5</vt:lpstr>
      <vt:lpstr>Hoja1</vt:lpstr>
      <vt:lpstr>Hoja2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Ligia Marisol Ortega Contreras</dc:creator>
  <cp:lastModifiedBy>Carlos Andres Suarez Leguizamo</cp:lastModifiedBy>
  <cp:lastPrinted>2016-03-09T15:41:11Z</cp:lastPrinted>
  <dcterms:created xsi:type="dcterms:W3CDTF">2016-01-24T13:47:41Z</dcterms:created>
  <dcterms:modified xsi:type="dcterms:W3CDTF">2017-05-25T17:30:26Z</dcterms:modified>
</cp:coreProperties>
</file>