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DORADO II " sheetId="1" r:id="rId1"/>
    <sheet name="CARGOS TANQUE NIVELES " sheetId="6" r:id="rId2"/>
    <sheet name="Hoja2" sheetId="3" r:id="rId3"/>
  </sheets>
  <externalReferences>
    <externalReference r:id="rId4"/>
  </externalReferences>
  <definedNames>
    <definedName name="_xlnm._FilterDatabase" localSheetId="0" hidden="1">'MATRIZ TANQUE DORADO II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R538" i="1"/>
  <c r="T538" i="1" s="1"/>
  <c r="U538" i="1" s="1"/>
  <c r="Q538" i="1"/>
  <c r="S538" i="1" s="1"/>
  <c r="M538" i="1"/>
  <c r="L538" i="1"/>
  <c r="J538" i="1"/>
  <c r="H538" i="1"/>
  <c r="AC537" i="1"/>
  <c r="AB537" i="1"/>
  <c r="AA537" i="1"/>
  <c r="W537" i="1"/>
  <c r="Q537" i="1"/>
  <c r="S537" i="1" s="1"/>
  <c r="M537" i="1"/>
  <c r="L537" i="1"/>
  <c r="J537" i="1"/>
  <c r="H537" i="1"/>
  <c r="AC536" i="1"/>
  <c r="AB536" i="1"/>
  <c r="AA536" i="1"/>
  <c r="W536" i="1"/>
  <c r="Q536" i="1"/>
  <c r="S536" i="1" s="1"/>
  <c r="M536" i="1"/>
  <c r="L536" i="1"/>
  <c r="J536" i="1"/>
  <c r="H536" i="1"/>
  <c r="AC535" i="1"/>
  <c r="AB535" i="1"/>
  <c r="AA535" i="1"/>
  <c r="W535" i="1"/>
  <c r="Q535" i="1"/>
  <c r="R535" i="1" s="1"/>
  <c r="T535" i="1" s="1"/>
  <c r="U535" i="1" s="1"/>
  <c r="M535" i="1"/>
  <c r="L535" i="1"/>
  <c r="J535" i="1"/>
  <c r="H535" i="1"/>
  <c r="AC534" i="1"/>
  <c r="AB534" i="1"/>
  <c r="AA534" i="1"/>
  <c r="W534" i="1"/>
  <c r="R534" i="1"/>
  <c r="T534" i="1" s="1"/>
  <c r="U534" i="1" s="1"/>
  <c r="Q534" i="1"/>
  <c r="S534" i="1" s="1"/>
  <c r="M534" i="1"/>
  <c r="L534" i="1"/>
  <c r="J534" i="1"/>
  <c r="H534" i="1"/>
  <c r="AC533" i="1"/>
  <c r="AB533" i="1"/>
  <c r="AA533" i="1"/>
  <c r="W533" i="1"/>
  <c r="R533" i="1"/>
  <c r="T533" i="1" s="1"/>
  <c r="U533" i="1" s="1"/>
  <c r="Q533" i="1"/>
  <c r="S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R530" i="1"/>
  <c r="T530" i="1" s="1"/>
  <c r="U530" i="1" s="1"/>
  <c r="Q530" i="1"/>
  <c r="S530" i="1" s="1"/>
  <c r="M530" i="1"/>
  <c r="L530" i="1"/>
  <c r="J530" i="1"/>
  <c r="H530" i="1"/>
  <c r="AC529" i="1"/>
  <c r="AB529" i="1"/>
  <c r="AA529" i="1"/>
  <c r="W529" i="1"/>
  <c r="S529" i="1"/>
  <c r="Q529" i="1"/>
  <c r="R529" i="1" s="1"/>
  <c r="T529" i="1" s="1"/>
  <c r="U529" i="1" s="1"/>
  <c r="M529" i="1"/>
  <c r="L529" i="1"/>
  <c r="J529" i="1"/>
  <c r="H529" i="1"/>
  <c r="AC528" i="1"/>
  <c r="AB528" i="1"/>
  <c r="AA528" i="1"/>
  <c r="W528" i="1"/>
  <c r="Q528" i="1"/>
  <c r="S528" i="1" s="1"/>
  <c r="M528" i="1"/>
  <c r="L528" i="1"/>
  <c r="J528" i="1"/>
  <c r="H528" i="1"/>
  <c r="AC527" i="1"/>
  <c r="AB527" i="1"/>
  <c r="AA527" i="1"/>
  <c r="W527" i="1"/>
  <c r="Q527" i="1"/>
  <c r="S527" i="1" s="1"/>
  <c r="M527" i="1"/>
  <c r="L527" i="1"/>
  <c r="J527" i="1"/>
  <c r="H527" i="1"/>
  <c r="AC526" i="1"/>
  <c r="AB526" i="1"/>
  <c r="AA526" i="1"/>
  <c r="W526" i="1"/>
  <c r="R526" i="1"/>
  <c r="T526" i="1" s="1"/>
  <c r="U526" i="1" s="1"/>
  <c r="Q526" i="1"/>
  <c r="S526" i="1" s="1"/>
  <c r="M526" i="1"/>
  <c r="L526" i="1"/>
  <c r="J526" i="1"/>
  <c r="H526" i="1"/>
  <c r="AC525" i="1"/>
  <c r="AB525" i="1"/>
  <c r="AA525" i="1"/>
  <c r="W525" i="1"/>
  <c r="S525" i="1"/>
  <c r="Q525" i="1"/>
  <c r="R525" i="1" s="1"/>
  <c r="T525" i="1" s="1"/>
  <c r="U525" i="1" s="1"/>
  <c r="M525" i="1"/>
  <c r="L525" i="1"/>
  <c r="J525" i="1"/>
  <c r="H525" i="1"/>
  <c r="AC524" i="1"/>
  <c r="AB524" i="1"/>
  <c r="AA524" i="1"/>
  <c r="W524" i="1"/>
  <c r="Q524" i="1"/>
  <c r="S524" i="1" s="1"/>
  <c r="M524" i="1"/>
  <c r="L524" i="1"/>
  <c r="J524" i="1"/>
  <c r="H524" i="1"/>
  <c r="AC523" i="1"/>
  <c r="AB523" i="1"/>
  <c r="AA523" i="1"/>
  <c r="W523" i="1"/>
  <c r="Q523" i="1"/>
  <c r="S523" i="1" s="1"/>
  <c r="M523" i="1"/>
  <c r="L523" i="1"/>
  <c r="J523" i="1"/>
  <c r="H523" i="1"/>
  <c r="AC522" i="1"/>
  <c r="AB522" i="1"/>
  <c r="AA522" i="1"/>
  <c r="W522" i="1"/>
  <c r="R522" i="1"/>
  <c r="T522" i="1" s="1"/>
  <c r="U522" i="1" s="1"/>
  <c r="Q522" i="1"/>
  <c r="S522" i="1" s="1"/>
  <c r="M522" i="1"/>
  <c r="L522" i="1"/>
  <c r="J522" i="1"/>
  <c r="H522" i="1"/>
  <c r="AC521" i="1"/>
  <c r="AB521" i="1"/>
  <c r="AA521" i="1"/>
  <c r="W521" i="1"/>
  <c r="S521" i="1"/>
  <c r="Q521" i="1"/>
  <c r="R521" i="1" s="1"/>
  <c r="T521" i="1" s="1"/>
  <c r="U521" i="1" s="1"/>
  <c r="M521" i="1"/>
  <c r="L521" i="1"/>
  <c r="J521" i="1"/>
  <c r="H521" i="1"/>
  <c r="AC520" i="1"/>
  <c r="AB520" i="1"/>
  <c r="AA520" i="1"/>
  <c r="W520" i="1"/>
  <c r="Q520" i="1"/>
  <c r="S520" i="1" s="1"/>
  <c r="M520" i="1"/>
  <c r="L520" i="1"/>
  <c r="J520" i="1"/>
  <c r="H520" i="1"/>
  <c r="AC519" i="1"/>
  <c r="AB519" i="1"/>
  <c r="AA519" i="1"/>
  <c r="W519" i="1"/>
  <c r="Q519" i="1"/>
  <c r="S519" i="1" s="1"/>
  <c r="M519" i="1"/>
  <c r="L519" i="1"/>
  <c r="J519" i="1"/>
  <c r="H519" i="1"/>
  <c r="AC518" i="1"/>
  <c r="AB518" i="1"/>
  <c r="AA518" i="1"/>
  <c r="W518" i="1"/>
  <c r="R518" i="1"/>
  <c r="T518" i="1" s="1"/>
  <c r="U518" i="1" s="1"/>
  <c r="Q518" i="1"/>
  <c r="S518" i="1" s="1"/>
  <c r="M518" i="1"/>
  <c r="L518" i="1"/>
  <c r="J518" i="1"/>
  <c r="H518" i="1"/>
  <c r="AC517" i="1"/>
  <c r="AB517" i="1"/>
  <c r="AA517" i="1"/>
  <c r="W517" i="1"/>
  <c r="S517" i="1"/>
  <c r="Q517" i="1"/>
  <c r="R517" i="1" s="1"/>
  <c r="T517" i="1" s="1"/>
  <c r="U517" i="1" s="1"/>
  <c r="M517" i="1"/>
  <c r="L517" i="1"/>
  <c r="J517" i="1"/>
  <c r="H517" i="1"/>
  <c r="AC516" i="1"/>
  <c r="AB516" i="1"/>
  <c r="AA516" i="1"/>
  <c r="W516" i="1"/>
  <c r="Q516" i="1"/>
  <c r="S516" i="1" s="1"/>
  <c r="M516" i="1"/>
  <c r="L516" i="1"/>
  <c r="J516" i="1"/>
  <c r="H516" i="1"/>
  <c r="AC515" i="1"/>
  <c r="AB515" i="1"/>
  <c r="AA515" i="1"/>
  <c r="W515" i="1"/>
  <c r="Q515" i="1"/>
  <c r="S515" i="1" s="1"/>
  <c r="M515" i="1"/>
  <c r="L515" i="1"/>
  <c r="J515" i="1"/>
  <c r="H515" i="1"/>
  <c r="AC514" i="1"/>
  <c r="AB514" i="1"/>
  <c r="AA514" i="1"/>
  <c r="W514" i="1"/>
  <c r="R514" i="1"/>
  <c r="T514" i="1" s="1"/>
  <c r="U514" i="1" s="1"/>
  <c r="Q514" i="1"/>
  <c r="S514" i="1" s="1"/>
  <c r="M514" i="1"/>
  <c r="L514" i="1"/>
  <c r="J514" i="1"/>
  <c r="H514" i="1"/>
  <c r="AC513" i="1"/>
  <c r="AB513" i="1"/>
  <c r="AA513" i="1"/>
  <c r="W513" i="1"/>
  <c r="S513" i="1"/>
  <c r="Q513" i="1"/>
  <c r="R513" i="1" s="1"/>
  <c r="T513" i="1" s="1"/>
  <c r="U513" i="1" s="1"/>
  <c r="M513" i="1"/>
  <c r="L513" i="1"/>
  <c r="J513" i="1"/>
  <c r="H513" i="1"/>
  <c r="AC512" i="1"/>
  <c r="AB512" i="1"/>
  <c r="AA512" i="1"/>
  <c r="W512" i="1"/>
  <c r="Q512" i="1"/>
  <c r="S512" i="1" s="1"/>
  <c r="M512" i="1"/>
  <c r="L512" i="1"/>
  <c r="J512" i="1"/>
  <c r="H512" i="1"/>
  <c r="AC511" i="1"/>
  <c r="AB511" i="1"/>
  <c r="AA511" i="1"/>
  <c r="W511" i="1"/>
  <c r="Q511" i="1"/>
  <c r="S511" i="1" s="1"/>
  <c r="M511" i="1"/>
  <c r="L511" i="1"/>
  <c r="J511" i="1"/>
  <c r="H511" i="1"/>
  <c r="AC510" i="1"/>
  <c r="AB510" i="1"/>
  <c r="AA510" i="1"/>
  <c r="W510" i="1"/>
  <c r="R510" i="1"/>
  <c r="T510" i="1" s="1"/>
  <c r="U510" i="1" s="1"/>
  <c r="Q510" i="1"/>
  <c r="S510" i="1" s="1"/>
  <c r="M510" i="1"/>
  <c r="L510" i="1"/>
  <c r="J510" i="1"/>
  <c r="H510" i="1"/>
  <c r="AC509" i="1"/>
  <c r="AB509" i="1"/>
  <c r="AA509" i="1"/>
  <c r="W509" i="1"/>
  <c r="R509" i="1"/>
  <c r="T509" i="1" s="1"/>
  <c r="U509" i="1" s="1"/>
  <c r="Q509" i="1"/>
  <c r="S509" i="1" s="1"/>
  <c r="M509" i="1"/>
  <c r="L509" i="1"/>
  <c r="J509" i="1"/>
  <c r="H509" i="1"/>
  <c r="AC508" i="1"/>
  <c r="AB508" i="1"/>
  <c r="AA508" i="1"/>
  <c r="W508" i="1"/>
  <c r="Q508" i="1"/>
  <c r="S508" i="1" s="1"/>
  <c r="M508" i="1"/>
  <c r="L508" i="1"/>
  <c r="J508" i="1"/>
  <c r="H508" i="1"/>
  <c r="AC507" i="1"/>
  <c r="AB507" i="1"/>
  <c r="AA507" i="1"/>
  <c r="W507" i="1"/>
  <c r="Q507" i="1"/>
  <c r="S507" i="1" s="1"/>
  <c r="M507" i="1"/>
  <c r="L507" i="1"/>
  <c r="J507" i="1"/>
  <c r="H507" i="1"/>
  <c r="AC506" i="1"/>
  <c r="AB506" i="1"/>
  <c r="AA506" i="1"/>
  <c r="W506" i="1"/>
  <c r="R506" i="1"/>
  <c r="T506" i="1" s="1"/>
  <c r="U506" i="1" s="1"/>
  <c r="Q506" i="1"/>
  <c r="S506" i="1" s="1"/>
  <c r="M506" i="1"/>
  <c r="L506" i="1"/>
  <c r="J506" i="1"/>
  <c r="H506" i="1"/>
  <c r="AC505" i="1"/>
  <c r="AB505" i="1"/>
  <c r="AA505" i="1"/>
  <c r="W505" i="1"/>
  <c r="R505" i="1"/>
  <c r="T505" i="1" s="1"/>
  <c r="U505" i="1" s="1"/>
  <c r="Q505" i="1"/>
  <c r="S505" i="1" s="1"/>
  <c r="M505" i="1"/>
  <c r="L505" i="1"/>
  <c r="J505" i="1"/>
  <c r="H505" i="1"/>
  <c r="R507" i="1" l="1"/>
  <c r="T507" i="1" s="1"/>
  <c r="U507" i="1" s="1"/>
  <c r="R511" i="1"/>
  <c r="T511" i="1" s="1"/>
  <c r="U511" i="1" s="1"/>
  <c r="R515" i="1"/>
  <c r="T515" i="1" s="1"/>
  <c r="U515" i="1" s="1"/>
  <c r="R519" i="1"/>
  <c r="T519" i="1" s="1"/>
  <c r="U519" i="1" s="1"/>
  <c r="R523" i="1"/>
  <c r="T523" i="1" s="1"/>
  <c r="U523" i="1" s="1"/>
  <c r="R527" i="1"/>
  <c r="T527" i="1" s="1"/>
  <c r="U527" i="1" s="1"/>
  <c r="R531" i="1"/>
  <c r="T531" i="1" s="1"/>
  <c r="U531" i="1" s="1"/>
  <c r="R536" i="1"/>
  <c r="T536" i="1" s="1"/>
  <c r="U536" i="1" s="1"/>
  <c r="R537" i="1"/>
  <c r="T537" i="1" s="1"/>
  <c r="U537"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S535" i="1"/>
  <c r="S539" i="1"/>
  <c r="R540" i="1"/>
  <c r="T540" i="1" s="1"/>
  <c r="U540"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S407" i="1" s="1"/>
  <c r="M407" i="1"/>
  <c r="L407" i="1"/>
  <c r="J407" i="1"/>
  <c r="H407" i="1"/>
  <c r="AC406" i="1"/>
  <c r="AB406" i="1"/>
  <c r="AA406" i="1"/>
  <c r="W406" i="1"/>
  <c r="Q406" i="1"/>
  <c r="R406" i="1" s="1"/>
  <c r="T406" i="1" s="1"/>
  <c r="U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R273" i="1" s="1"/>
  <c r="T273" i="1" s="1"/>
  <c r="U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R236" i="1" s="1"/>
  <c r="T236" i="1" s="1"/>
  <c r="U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78" i="1" l="1"/>
  <c r="R336" i="1"/>
  <c r="T336" i="1" s="1"/>
  <c r="U336" i="1" s="1"/>
  <c r="S200" i="1"/>
  <c r="S92" i="1"/>
  <c r="S272" i="1"/>
  <c r="R129" i="1"/>
  <c r="T129" i="1" s="1"/>
  <c r="U129" i="1" s="1"/>
  <c r="S406" i="1"/>
  <c r="R20" i="1"/>
  <c r="T20" i="1" s="1"/>
  <c r="U20" i="1" s="1"/>
  <c r="R237" i="1"/>
  <c r="T237" i="1" s="1"/>
  <c r="U237" i="1" s="1"/>
  <c r="R56" i="1"/>
  <c r="T56" i="1" s="1"/>
  <c r="U56" i="1" s="1"/>
  <c r="S273" i="1"/>
  <c r="S128" i="1"/>
  <c r="S236" i="1"/>
  <c r="R407" i="1"/>
  <c r="T407" i="1" s="1"/>
  <c r="U407" i="1" s="1"/>
  <c r="S479" i="1"/>
  <c r="R22" i="1"/>
  <c r="T22" i="1" s="1"/>
  <c r="U22" i="1" s="1"/>
  <c r="S371" i="1"/>
  <c r="S21" i="1"/>
  <c r="S370" i="1"/>
  <c r="R444" i="1"/>
  <c r="T444" i="1" s="1"/>
  <c r="U444" i="1" s="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<sst xmlns="http://schemas.openxmlformats.org/spreadsheetml/2006/main" count="1173" uniqueCount="345">
  <si>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</si>
  <si>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</si>
  <si>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</si>
  <si>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</si>
  <si>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</si>
  <si>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</si>
  <si>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</si>
  <si>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</si>
  <si>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</si>
  <si>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</si>
  <si>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</si>
  <si>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</si>
  <si>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</si>
  <si>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</si>
  <si>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</si>
  <si>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</si>
  <si>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</si>
  <si>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</si>
  <si>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</si>
  <si>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</si>
  <si>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</si>
  <si>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</si>
  <si>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</si>
  <si>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</si>
  <si>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</si>
  <si>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</si>
  <si>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</si>
  <si>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</si>
  <si>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</si>
  <si>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</si>
  <si>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</si>
  <si>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</si>
  <si>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</si>
  <si>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</si>
  <si>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</si>
  <si>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</si>
  <si>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</si>
  <si>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</si>
  <si>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</si>
  <si>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</si>
  <si>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</si>
  <si>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</si>
  <si>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</si>
  <si>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</si>
  <si>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</si>
  <si>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</si>
  <si>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</si>
  <si>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</si>
  <si>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</si>
  <si>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</si>
  <si>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</si>
  <si>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</si>
  <si>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</si>
  <si>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</si>
  <si>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</si>
  <si>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</si>
  <si>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</si>
  <si>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</si>
  <si>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</si>
  <si>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</si>
  <si>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</si>
  <si>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</si>
  <si>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</si>
  <si>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</si>
  <si>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</si>
  <si>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</si>
  <si>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</si>
  <si>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</si>
  <si>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</si>
  <si>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</si>
  <si>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</si>
  <si>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</si>
  <si>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</si>
  <si>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</si>
  <si>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</si>
  <si>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</si>
  <si>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</si>
  <si>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</si>
  <si>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</si>
  <si>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</si>
  <si>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</si>
  <si>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</si>
  <si>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</si>
  <si>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</si>
  <si>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</si>
  <si>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</si>
  <si>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</si>
  <si>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</si>
  <si>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</si>
  <si>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</si>
  <si>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</si>
  <si>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</si>
  <si>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</si>
  <si>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</si>
  <si>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</si>
  <si>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</si>
  <si>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</si>
  <si>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</si>
  <si>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</si>
  <si>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</si>
  <si>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</si>
  <si>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</si>
  <si>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</si>
  <si>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</si>
  <si>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</si>
  <si>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</si>
  <si>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</si>
  <si>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</si>
  <si>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</si>
  <si>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</si>
  <si>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</si>
  <si>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</si>
  <si>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</si>
  <si>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</si>
  <si>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</si>
  <si>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</si>
  <si>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</si>
  <si>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</si>
  <si>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</si>
  <si>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</si>
  <si>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</si>
  <si>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</si>
  <si>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</si>
  <si>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</si>
  <si>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</si>
  <si>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</si>
  <si>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</si>
  <si>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</si>
  <si>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</si>
  <si>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</si>
  <si>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</si>
  <si>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</si>
  <si>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</si>
  <si>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</si>
  <si>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</si>
  <si>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</si>
  <si>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</si>
  <si>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</si>
  <si>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</si>
  <si>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</si>
  <si>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</si>
  <si>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</si>
  <si>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</si>
  <si>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</si>
  <si>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</si>
  <si>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</si>
  <si>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</si>
  <si>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</si>
  <si>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</si>
  <si>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</si>
  <si>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</si>
  <si>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</si>
  <si>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</si>
  <si>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</si>
  <si>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</si>
  <si>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</si>
  <si>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</si>
  <si>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</si>
  <si>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</si>
  <si>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</si>
  <si>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</si>
  <si>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</si>
  <si>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</si>
  <si>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</si>
  <si>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</si>
  <si>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</si>
  <si>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</si>
  <si>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</si>
  <si>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</si>
  <si>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</si>
  <si>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</si>
  <si>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</si>
  <si>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</si>
  <si>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</si>
  <si>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</si>
  <si>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</si>
  <si>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</si>
  <si>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</si>
  <si>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</si>
  <si>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</si>
  <si>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</si>
  <si>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</si>
  <si>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</si>
  <si>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</si>
  <si>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</si>
  <si>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</si>
  <si>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</si>
  <si>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</si>
  <si>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</si>
  <si>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</si>
  <si>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</si>
  <si>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</si>
  <si>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</si>
  <si>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</si>
  <si>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</si>
  <si>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</si>
  <si>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</si>
  <si>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</si>
  <si>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</si>
  <si>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</si>
  <si>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</si>
  <si>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</si>
  <si>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</si>
  <si>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</si>
  <si>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</si>
  <si>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</si>
  <si>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</si>
  <si>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</si>
  <si>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</si>
  <si>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</si>
  <si>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</si>
  <si>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</si>
  <si>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</si>
  <si>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</si>
  <si>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</si>
  <si>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</si>
  <si>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</si>
  <si>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</si>
  <si>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</si>
  <si>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</si>
  <si>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</si>
  <si>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</si>
  <si>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</si>
  <si>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</si>
  <si>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</si>
  <si>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</si>
  <si>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</si>
  <si>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</si>
  <si>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</si>
  <si>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</si>
  <si>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</si>
  <si>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</si>
  <si>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</si>
  <si>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</si>
  <si>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</si>
  <si>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</si>
  <si>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</si>
  <si>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</si>
  <si>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</si>
  <si>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</si>
  <si>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</si>
  <si>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</si>
  <si>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</si>
  <si>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</si>
  <si>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</si>
  <si>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</si>
  <si>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</si>
  <si>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</si>
  <si>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</si>
  <si>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</si>
  <si>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</si>
  <si>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</si>
  <si>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</si>
  <si>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</si>
  <si>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</si>
  <si>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</si>
  <si>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</si>
  <si>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</si>
  <si>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</si>
  <si>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</si>
  <si>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</si>
  <si>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</si>
  <si>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</si>
  <si>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</si>
  <si>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</si>
  <si>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</si>
  <si>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</si>
  <si>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</si>
  <si>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</si>
  <si>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</si>
  <si>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</si>
  <si>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</si>
  <si>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</si>
  <si>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</si>
  <si>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</si>
  <si>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</si>
  <si>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</si>
  <si>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</si>
  <si>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</si>
  <si>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</si>
  <si>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</si>
  <si>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</si>
  <si>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</si>
  <si>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</si>
  <si>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</si>
  <si>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</si>
  <si>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</si>
  <si>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</si>
  <si>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</si>
  <si>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</si>
  <si>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</si>
  <si>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</si>
  <si>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</si>
  <si>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</si>
  <si>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</si>
  <si>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</si>
  <si>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</si>
  <si>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</si>
  <si>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</si>
  <si>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</si>
  <si>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</si>
  <si>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</si>
  <si>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</si>
  <si>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</si>
  <si>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</si>
  <si>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</si>
  <si>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</si>
  <si>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</si>
  <si>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</si>
  <si>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</si>
  <si>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</si>
  <si>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</si>
  <si>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</si>
  <si>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</si>
  <si>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</si>
  <si>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</si>
  <si>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</si>
  <si>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</si>
  <si>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</si>
  <si>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</si>
  <si>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</si>
  <si>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</si>
  <si>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</si>
  <si>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</si>
  <si>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</si>
  <si>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</si>
  <si>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</si>
  <si>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</si>
  <si>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</si>
  <si>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</si>
  <si>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</si>
  <si>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</si>
  <si>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</si>
  <si>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</si>
  <si>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</si>
  <si>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</si>
  <si>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</si>
  <si>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</si>
  <si>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</si>
  <si>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</si>
  <si>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</si>
  <si>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</si>
  <si>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DORADO II, KILOMETRO 12 VIA VILLAVICENCIO</t>
  </si>
  <si>
    <t>TANQUE DE ALMACENAMIENTO DE AGUA DORADO II</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</si>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</sst>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90" zoomScaleNormal="9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570312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4"/>
      <c r="D2" s="134"/>
      <c r="E2" s="139" t="s">
        <v>344</v>
      </c>
      <c r="F2" s="140"/>
      <c r="G2" s="140"/>
      <c r="H2" s="140"/>
      <c r="I2" s="140"/>
      <c r="J2" s="141"/>
      <c r="K2" s="9"/>
      <c r="L2" s="9"/>
      <c r="M2" s="9"/>
      <c r="N2" s="8"/>
      <c r="O2" s="8"/>
      <c r="P2" s="8"/>
      <c r="Q2" s="8"/>
      <c r="R2" s="8"/>
      <c r="S2" s="8"/>
      <c r="T2" s="8"/>
      <c r="U2" s="8"/>
      <c r="V2" s="9"/>
      <c r="W2" s="8"/>
      <c r="X2" s="8"/>
      <c r="Y2" s="8"/>
      <c r="Z2" s="8"/>
      <c r="AA2" s="8"/>
      <c r="AB2" s="10"/>
    </row>
    <row r="3" spans="1:277" s="6" customFormat="1" ht="15" customHeight="1">
      <c r="A3" s="5"/>
      <c r="C3" s="11"/>
      <c r="D3" s="8"/>
      <c r="E3" s="142" t="s">
        <v>342</v>
      </c>
      <c r="F3" s="143"/>
      <c r="G3" s="143"/>
      <c r="H3" s="143"/>
      <c r="I3" s="143"/>
      <c r="J3" s="144"/>
      <c r="K3" s="9"/>
      <c r="L3" s="9"/>
      <c r="M3" s="9"/>
      <c r="N3" s="8"/>
      <c r="O3" s="8"/>
      <c r="P3" s="8"/>
      <c r="Q3" s="8"/>
      <c r="R3" s="8"/>
      <c r="S3" s="8"/>
      <c r="T3" s="8"/>
      <c r="U3" s="8"/>
      <c r="V3" s="9"/>
      <c r="W3" s="8"/>
      <c r="X3" s="8"/>
      <c r="Y3" s="8"/>
      <c r="Z3" s="8"/>
      <c r="AA3" s="8"/>
      <c r="AB3" s="10"/>
    </row>
    <row r="4" spans="1:277" s="6" customFormat="1" ht="15" customHeight="1" thickBot="1">
      <c r="A4" s="5"/>
      <c r="C4" s="134"/>
      <c r="D4" s="134"/>
      <c r="E4" s="145" t="s">
        <v>340</v>
      </c>
      <c r="F4" s="146"/>
      <c r="G4" s="146"/>
      <c r="H4" s="146"/>
      <c r="I4" s="146"/>
      <c r="J4" s="147"/>
      <c r="K4" s="9"/>
      <c r="L4" s="9"/>
      <c r="M4" s="9"/>
      <c r="N4" s="8"/>
      <c r="O4" s="8"/>
      <c r="P4" s="8"/>
      <c r="Q4" s="8"/>
      <c r="R4" s="8"/>
      <c r="S4" s="8"/>
      <c r="T4" s="8"/>
      <c r="U4" s="8"/>
      <c r="V4" s="9"/>
      <c r="W4" s="8"/>
      <c r="X4" s="8"/>
      <c r="Y4" s="8"/>
      <c r="Z4" s="8"/>
      <c r="AA4" s="8"/>
      <c r="AB4" s="10"/>
    </row>
    <row r="5" spans="1:277" s="6" customFormat="1" ht="11.25" customHeight="1">
      <c r="A5" s="5"/>
      <c r="C5" s="11"/>
      <c r="D5" s="8"/>
      <c r="E5" s="135"/>
      <c r="F5" s="135"/>
      <c r="G5" s="135"/>
      <c r="H5" s="13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50" t="s">
        <v>11</v>
      </c>
      <c r="B8" s="148" t="s">
        <v>12</v>
      </c>
      <c r="C8" s="136" t="s">
        <v>0</v>
      </c>
      <c r="D8" s="136"/>
      <c r="E8" s="136"/>
      <c r="F8" s="136"/>
      <c r="G8" s="136"/>
      <c r="H8" s="137" t="s">
        <v>1</v>
      </c>
      <c r="I8" s="138"/>
      <c r="J8" s="159" t="s">
        <v>2</v>
      </c>
      <c r="K8" s="137" t="s">
        <v>3</v>
      </c>
      <c r="L8" s="137"/>
      <c r="M8" s="137"/>
      <c r="N8" s="137" t="s">
        <v>4</v>
      </c>
      <c r="O8" s="137"/>
      <c r="P8" s="137"/>
      <c r="Q8" s="137"/>
      <c r="R8" s="137"/>
      <c r="S8" s="137"/>
      <c r="T8" s="137"/>
      <c r="U8" s="137" t="s">
        <v>5</v>
      </c>
      <c r="V8" s="137" t="s">
        <v>6</v>
      </c>
      <c r="W8" s="138"/>
      <c r="X8" s="158" t="s">
        <v>7</v>
      </c>
      <c r="Y8" s="158"/>
      <c r="Z8" s="158"/>
      <c r="AA8" s="158"/>
      <c r="AB8" s="158"/>
      <c r="AC8" s="158"/>
      <c r="AD8" s="158"/>
    </row>
    <row r="9" spans="1:277" ht="15.75" customHeight="1" thickBot="1">
      <c r="A9" s="151"/>
      <c r="B9" s="149"/>
      <c r="C9" s="136"/>
      <c r="D9" s="136"/>
      <c r="E9" s="136"/>
      <c r="F9" s="136"/>
      <c r="G9" s="136"/>
      <c r="H9" s="138"/>
      <c r="I9" s="138"/>
      <c r="J9" s="159"/>
      <c r="K9" s="137"/>
      <c r="L9" s="137"/>
      <c r="M9" s="137"/>
      <c r="N9" s="137"/>
      <c r="O9" s="137"/>
      <c r="P9" s="137"/>
      <c r="Q9" s="137"/>
      <c r="R9" s="137"/>
      <c r="S9" s="137"/>
      <c r="T9" s="137"/>
      <c r="U9" s="138"/>
      <c r="V9" s="138"/>
      <c r="W9" s="138"/>
      <c r="X9" s="158"/>
      <c r="Y9" s="158"/>
      <c r="Z9" s="158"/>
      <c r="AA9" s="158"/>
      <c r="AB9" s="158"/>
      <c r="AC9" s="158"/>
      <c r="AD9" s="158"/>
    </row>
    <row r="10" spans="1:277" s="13" customFormat="1" ht="39" thickBot="1">
      <c r="A10" s="151"/>
      <c r="B10" s="149"/>
      <c r="C10" s="57" t="s">
        <v>13</v>
      </c>
      <c r="D10" s="57" t="s">
        <v>14</v>
      </c>
      <c r="E10" s="57" t="s">
        <v>15</v>
      </c>
      <c r="F10" s="57" t="s">
        <v>16</v>
      </c>
      <c r="G10" s="57" t="s">
        <v>17</v>
      </c>
      <c r="H10" s="57" t="s">
        <v>18</v>
      </c>
      <c r="I10" s="57" t="s">
        <v>19</v>
      </c>
      <c r="J10" s="160"/>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5" t="s">
        <v>341</v>
      </c>
      <c r="B11" s="152" t="s">
        <v>343</v>
      </c>
      <c r="C11" s="125" t="s">
        <v>265</v>
      </c>
      <c r="D11" s="128" t="s">
        <v>314</v>
      </c>
      <c r="E11" s="131" t="s">
        <v>263</v>
      </c>
      <c r="F11" s="131">
        <v>22</v>
      </c>
      <c r="G11" s="131"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6"/>
      <c r="B12" s="153"/>
      <c r="C12" s="126"/>
      <c r="D12" s="129"/>
      <c r="E12" s="132"/>
      <c r="F12" s="132"/>
      <c r="G12" s="132"/>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6"/>
      <c r="B13" s="153"/>
      <c r="C13" s="126"/>
      <c r="D13" s="129"/>
      <c r="E13" s="132"/>
      <c r="F13" s="132"/>
      <c r="G13" s="132"/>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26"/>
      <c r="D14" s="129"/>
      <c r="E14" s="132"/>
      <c r="F14" s="132"/>
      <c r="G14" s="132"/>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10</v>
      </c>
      <c r="O14" s="61">
        <v>3</v>
      </c>
      <c r="P14" s="61">
        <v>25</v>
      </c>
      <c r="Q14" s="61">
        <f t="shared" si="0"/>
        <v>30</v>
      </c>
      <c r="R14" s="61">
        <f t="shared" si="1"/>
        <v>750</v>
      </c>
      <c r="S14" s="61" t="str">
        <f t="shared" si="2"/>
        <v>MA-30</v>
      </c>
      <c r="T14" s="66" t="str">
        <f t="shared" si="3"/>
        <v>I</v>
      </c>
      <c r="U14" s="66" t="str">
        <f t="shared" si="4"/>
        <v>No 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26"/>
      <c r="D15" s="129"/>
      <c r="E15" s="132"/>
      <c r="F15" s="132"/>
      <c r="G15" s="132"/>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26"/>
      <c r="D16" s="129"/>
      <c r="E16" s="132"/>
      <c r="F16" s="132"/>
      <c r="G16" s="132"/>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26"/>
      <c r="D17" s="129"/>
      <c r="E17" s="132"/>
      <c r="F17" s="132"/>
      <c r="G17" s="132"/>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26"/>
      <c r="D18" s="129"/>
      <c r="E18" s="132"/>
      <c r="F18" s="132"/>
      <c r="G18" s="132"/>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56"/>
      <c r="B19" s="153"/>
      <c r="C19" s="126"/>
      <c r="D19" s="129"/>
      <c r="E19" s="132"/>
      <c r="F19" s="132"/>
      <c r="G19" s="132"/>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56"/>
      <c r="B20" s="153"/>
      <c r="C20" s="126"/>
      <c r="D20" s="129"/>
      <c r="E20" s="132"/>
      <c r="F20" s="132"/>
      <c r="G20" s="132"/>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56"/>
      <c r="B21" s="153"/>
      <c r="C21" s="126"/>
      <c r="D21" s="129"/>
      <c r="E21" s="132"/>
      <c r="F21" s="132"/>
      <c r="G21" s="132"/>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26"/>
      <c r="D22" s="129"/>
      <c r="E22" s="132"/>
      <c r="F22" s="132"/>
      <c r="G22" s="132"/>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6"/>
      <c r="B23" s="153"/>
      <c r="C23" s="126"/>
      <c r="D23" s="129"/>
      <c r="E23" s="132"/>
      <c r="F23" s="132"/>
      <c r="G23" s="132"/>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56"/>
      <c r="B24" s="153"/>
      <c r="C24" s="126"/>
      <c r="D24" s="129"/>
      <c r="E24" s="132"/>
      <c r="F24" s="132"/>
      <c r="G24" s="132"/>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26"/>
      <c r="D25" s="129"/>
      <c r="E25" s="132"/>
      <c r="F25" s="132"/>
      <c r="G25" s="132"/>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26"/>
      <c r="D26" s="129"/>
      <c r="E26" s="132"/>
      <c r="F26" s="132"/>
      <c r="G26" s="132"/>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26"/>
      <c r="D27" s="129"/>
      <c r="E27" s="132"/>
      <c r="F27" s="132"/>
      <c r="G27" s="132"/>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26"/>
      <c r="D28" s="129"/>
      <c r="E28" s="132"/>
      <c r="F28" s="132"/>
      <c r="G28" s="132"/>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26"/>
      <c r="D29" s="129"/>
      <c r="E29" s="132"/>
      <c r="F29" s="132"/>
      <c r="G29" s="132"/>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26"/>
      <c r="D30" s="129"/>
      <c r="E30" s="132"/>
      <c r="F30" s="132"/>
      <c r="G30" s="132"/>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26"/>
      <c r="D31" s="129"/>
      <c r="E31" s="132"/>
      <c r="F31" s="132"/>
      <c r="G31" s="132"/>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26"/>
      <c r="D32" s="129"/>
      <c r="E32" s="132"/>
      <c r="F32" s="132"/>
      <c r="G32" s="132"/>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26"/>
      <c r="D33" s="129"/>
      <c r="E33" s="132"/>
      <c r="F33" s="132"/>
      <c r="G33" s="132"/>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26"/>
      <c r="D34" s="129"/>
      <c r="E34" s="132"/>
      <c r="F34" s="132"/>
      <c r="G34" s="132"/>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26"/>
      <c r="D35" s="129"/>
      <c r="E35" s="132"/>
      <c r="F35" s="132"/>
      <c r="G35" s="132"/>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26"/>
      <c r="D36" s="129"/>
      <c r="E36" s="132"/>
      <c r="F36" s="132"/>
      <c r="G36" s="132"/>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26"/>
      <c r="D37" s="129"/>
      <c r="E37" s="132"/>
      <c r="F37" s="132"/>
      <c r="G37" s="132"/>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26"/>
      <c r="D38" s="129"/>
      <c r="E38" s="132"/>
      <c r="F38" s="132"/>
      <c r="G38" s="132"/>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26"/>
      <c r="D39" s="129"/>
      <c r="E39" s="132"/>
      <c r="F39" s="132"/>
      <c r="G39" s="132"/>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26"/>
      <c r="D40" s="129"/>
      <c r="E40" s="132"/>
      <c r="F40" s="132"/>
      <c r="G40" s="132"/>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26"/>
      <c r="D41" s="129"/>
      <c r="E41" s="132"/>
      <c r="F41" s="132"/>
      <c r="G41" s="132"/>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26"/>
      <c r="D42" s="129"/>
      <c r="E42" s="132"/>
      <c r="F42" s="132"/>
      <c r="G42" s="132"/>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26"/>
      <c r="D43" s="129"/>
      <c r="E43" s="132"/>
      <c r="F43" s="132"/>
      <c r="G43" s="132"/>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26"/>
      <c r="D44" s="129"/>
      <c r="E44" s="132"/>
      <c r="F44" s="132"/>
      <c r="G44" s="132"/>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26"/>
      <c r="D45" s="129"/>
      <c r="E45" s="132"/>
      <c r="F45" s="132"/>
      <c r="G45" s="132"/>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27"/>
      <c r="D46" s="130"/>
      <c r="E46" s="133"/>
      <c r="F46" s="133"/>
      <c r="G46" s="133"/>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6"/>
      <c r="B47" s="153"/>
      <c r="C47" s="116" t="s">
        <v>269</v>
      </c>
      <c r="D47" s="119" t="s">
        <v>315</v>
      </c>
      <c r="E47" s="122" t="s">
        <v>267</v>
      </c>
      <c r="F47" s="122">
        <v>31</v>
      </c>
      <c r="G47" s="122" t="s">
        <v>256</v>
      </c>
      <c r="H47" s="110" t="str">
        <f>VLOOKUP(I47,Hoja2!A$3:I$54,2,0)</f>
        <v>INADECUADAS CONEXIONES ELÉCTRICAS, SATURACIÓN EN TOMAS DE ENERGÍA</v>
      </c>
      <c r="I47" s="101" t="s">
        <v>158</v>
      </c>
      <c r="J47" s="110" t="str">
        <f>VLOOKUP(I47,Hoja2!A$3:I$54,3,0)</f>
        <v>QUEMADURAS, ELECTROCUCIÓN, ARITMIA CARDIACA, MUERTE</v>
      </c>
      <c r="K47" s="102"/>
      <c r="L47" s="110" t="str">
        <f>VLOOKUP(I47,Hoja2!A$3:I$54,4,0)</f>
        <v>PG INSPECCIONES, PG EMERGENCIA, REQUISITOS MÍNIMOS PARA LÍNEAS ELÉCTRICAS</v>
      </c>
      <c r="M47" s="11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6"/>
      <c r="B48" s="153"/>
      <c r="C48" s="117"/>
      <c r="D48" s="120"/>
      <c r="E48" s="123"/>
      <c r="F48" s="123"/>
      <c r="G48" s="123"/>
      <c r="H48" s="111" t="str">
        <f>VLOOKUP(I48,Hoja2!A$3:I$54,2,0)</f>
        <v>INADECUADAS CONEXIONES ELÉCTRICAS, SATURACIÓN EN TOMAS DE ENERGÍA</v>
      </c>
      <c r="I48" s="68" t="s">
        <v>163</v>
      </c>
      <c r="J48" s="111" t="str">
        <f>VLOOKUP(I48,Hoja2!A$3:I$54,3,0)</f>
        <v>INTOXICACIÓN, QUEMADURAS</v>
      </c>
      <c r="K48" s="69"/>
      <c r="L48" s="111" t="str">
        <f>VLOOKUP(I48,Hoja2!A$3:I$54,4,0)</f>
        <v>PG INSPECCIONES, PG EMERGENCIA</v>
      </c>
      <c r="M48" s="111"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17"/>
      <c r="D49" s="120"/>
      <c r="E49" s="123"/>
      <c r="F49" s="123"/>
      <c r="G49" s="123"/>
      <c r="H49" s="111" t="str">
        <f>VLOOKUP(I49,Hoja2!A$3:I$54,2,0)</f>
        <v>ESCALERAS SIN BARANDAL, PISOS A DESNIVEL,INFRAESTRUCTURA DÉBIL, OBJETOS MAL UBICADOS, AUSENCIA DE ORDEN Y ASEO</v>
      </c>
      <c r="I49" s="68" t="s">
        <v>247</v>
      </c>
      <c r="J49" s="111" t="str">
        <f>VLOOKUP(I49,Hoja2!A$3:I$54,3,0)</f>
        <v>CAÍDAS DEL MISMO Y DISTINTO NIVEL, FRACTURAS, GOLPE CON OBJETOS, CAÍDA DE OBJETOS, OBSTRUCCIÓN DE VÍAS</v>
      </c>
      <c r="K49" s="69"/>
      <c r="L49" s="111" t="str">
        <f>VLOOKUP(I49,Hoja2!A$3:I$54,4,0)</f>
        <v>PG INSPECCIONES, PG EMERGENCIA</v>
      </c>
      <c r="M49" s="111"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30">
      <c r="A50" s="156"/>
      <c r="B50" s="153"/>
      <c r="C50" s="117"/>
      <c r="D50" s="120"/>
      <c r="E50" s="123"/>
      <c r="F50" s="123"/>
      <c r="G50" s="123"/>
      <c r="H50" s="111" t="str">
        <f>VLOOKUP(I50,Hoja2!A$3:I$54,2,0)</f>
        <v>LLUVIAS, CRECIENTE DE RIOS Y QUEBRADAS, CAÍDAS DESDE TARAVITAS Y PUENTES</v>
      </c>
      <c r="I50" s="68" t="s">
        <v>334</v>
      </c>
      <c r="J50" s="111" t="str">
        <f>VLOOKUP(I50,Hoja2!A$3:I$54,3,0)</f>
        <v>INMERSIÓN, MUERTE</v>
      </c>
      <c r="K50" s="69"/>
      <c r="L50" s="111" t="str">
        <f>VLOOKUP(I50,Hoja2!A$3:I$54,4,0)</f>
        <v>PG INSPECCIONES, PG EMERGENCIA</v>
      </c>
      <c r="M50" s="111" t="str">
        <f>VLOOKUP(I50,Hoja2!A$3:I$54,5,0)</f>
        <v>CAPACITACIÓN</v>
      </c>
      <c r="N50" s="70">
        <v>10</v>
      </c>
      <c r="O50" s="70">
        <v>3</v>
      </c>
      <c r="P50" s="70">
        <v>25</v>
      </c>
      <c r="Q50" s="70">
        <f t="shared" si="20"/>
        <v>30</v>
      </c>
      <c r="R50" s="70">
        <f t="shared" si="21"/>
        <v>750</v>
      </c>
      <c r="S50" s="70" t="str">
        <f t="shared" si="22"/>
        <v>MA-30</v>
      </c>
      <c r="T50" s="66" t="str">
        <f t="shared" si="23"/>
        <v>I</v>
      </c>
      <c r="U50" s="66" t="str">
        <f t="shared" si="24"/>
        <v>No Aceptable</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17"/>
      <c r="D51" s="120"/>
      <c r="E51" s="123"/>
      <c r="F51" s="123"/>
      <c r="G51" s="123"/>
      <c r="H51" s="111" t="str">
        <f>VLOOKUP(I51,Hoja2!A$3:I$54,2,0)</f>
        <v>SUPERFICIES DE TRABAJO IRREGULARES O DESLIZANTES</v>
      </c>
      <c r="I51" s="68" t="s">
        <v>248</v>
      </c>
      <c r="J51" s="111" t="str">
        <f>VLOOKUP(I51,Hoja2!A$3:I$54,3,0)</f>
        <v>CAÍDAS DEL MISMO Y DISTINTO NIVEL, FRACTURAS, GOLPE CON OBJETOS</v>
      </c>
      <c r="K51" s="69"/>
      <c r="L51" s="111" t="str">
        <f>VLOOKUP(I51,Hoja2!A$3:I$54,4,0)</f>
        <v>PG INSPECCIONES, PG EMERGENCIA</v>
      </c>
      <c r="M51" s="111" t="str">
        <f>VLOOKUP(I51,Hoja2!A$3:I$54,5,0)</f>
        <v>CAPACITACIÓN</v>
      </c>
      <c r="N51" s="70">
        <v>10</v>
      </c>
      <c r="O51" s="70">
        <v>4</v>
      </c>
      <c r="P51" s="70">
        <v>60</v>
      </c>
      <c r="Q51" s="70">
        <f t="shared" si="20"/>
        <v>40</v>
      </c>
      <c r="R51" s="70">
        <f t="shared" si="21"/>
        <v>2400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17"/>
      <c r="D52" s="120"/>
      <c r="E52" s="123"/>
      <c r="F52" s="123"/>
      <c r="G52" s="123"/>
      <c r="H52" s="111" t="str">
        <f>VLOOKUP(I52,Hoja2!A$3:I$54,2,0)</f>
        <v>SISTEMAS Y MEDIDAS DE ALMACENAMIENTO</v>
      </c>
      <c r="I52" s="68" t="s">
        <v>249</v>
      </c>
      <c r="J52" s="111" t="str">
        <f>VLOOKUP(I52,Hoja2!A$3:I$54,3,0)</f>
        <v>CAÍDAS DEL MISMO Y DISTINTO NIVEL, FRACTURAS, GOLPE CON OBJETOS, CAÍDA DE OBJETOS, OBSTRUCCIÓN DE VÍAS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17"/>
      <c r="D53" s="120"/>
      <c r="E53" s="123"/>
      <c r="F53" s="123"/>
      <c r="G53" s="123"/>
      <c r="H53" s="111" t="str">
        <f>VLOOKUP(I53,Hoja2!A$3:I$54,2,0)</f>
        <v>ATROPELLAMIENTO, ENVESTIDA</v>
      </c>
      <c r="I53" s="68" t="s">
        <v>189</v>
      </c>
      <c r="J53" s="111" t="str">
        <f>VLOOKUP(I53,Hoja2!A$3:I$54,3,0)</f>
        <v>LESIONES, PÉRDIDAS MATERIALES, MUERTE</v>
      </c>
      <c r="K53" s="69"/>
      <c r="L53" s="111" t="str">
        <f>VLOOKUP(I53,Hoja2!A$3:I$54,4,0)</f>
        <v>PG INSPECCIONES, PG EMERGENCIA</v>
      </c>
      <c r="M53" s="111"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17"/>
      <c r="D54" s="120"/>
      <c r="E54" s="123"/>
      <c r="F54" s="123"/>
      <c r="G54" s="123"/>
      <c r="H54" s="111" t="str">
        <f>VLOOKUP(I54,Hoja2!A$3:I$54,2,0)</f>
        <v>ATRACO, ROBO, ATENTADO, SECUESTROS, DE ORDEN PÚBLICO</v>
      </c>
      <c r="I54" s="68" t="s">
        <v>180</v>
      </c>
      <c r="J54" s="111" t="str">
        <f>VLOOKUP(I54,Hoja2!A$3:I$54,3,0)</f>
        <v>HERIDAS, LESIONES FÍSICAS / PSICOLÓGICAS</v>
      </c>
      <c r="K54" s="69"/>
      <c r="L54" s="111" t="str">
        <f>VLOOKUP(I54,Hoja2!A$3:I$54,4,0)</f>
        <v>PG INSPECCIONES, PG EMERGENCIA</v>
      </c>
      <c r="M54" s="111"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17"/>
      <c r="D55" s="120"/>
      <c r="E55" s="123"/>
      <c r="F55" s="123"/>
      <c r="G55" s="123"/>
      <c r="H55" s="111" t="str">
        <f>VLOOKUP(I55,Hoja2!A$3:I$54,2,0)</f>
        <v>EXPLOSION, FUGA, DERRAME E INCENDIO</v>
      </c>
      <c r="I55" s="68" t="s">
        <v>230</v>
      </c>
      <c r="J55" s="111" t="str">
        <f>VLOOKUP(I55,Hoja2!A$3:I$54,3,0)</f>
        <v>INTOXICACIÓN, QUEMADURAS, LESIONES, ATRAPAMIENTO</v>
      </c>
      <c r="K55" s="69"/>
      <c r="L55" s="111" t="str">
        <f>VLOOKUP(I55,Hoja2!A$3:I$54,4,0)</f>
        <v>PG INSPECCIONES, PG EMERGENCIA</v>
      </c>
      <c r="M55" s="111"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17"/>
      <c r="D56" s="120"/>
      <c r="E56" s="123"/>
      <c r="F56" s="123"/>
      <c r="G56" s="123"/>
      <c r="H56" s="111" t="str">
        <f>VLOOKUP(I56,[1]Hoja2!A$3:I$54,2,0)</f>
        <v>MÁQUINARIA Y EQUIPO</v>
      </c>
      <c r="I56" s="68" t="s">
        <v>168</v>
      </c>
      <c r="J56" s="111" t="str">
        <f>VLOOKUP(I56,[1]Hoja2!A$3:I$54,3,0)</f>
        <v>ATRAPAMIENTO, AMPUTACIÓN, APLASTAMIENTO, FRACTURA</v>
      </c>
      <c r="K56" s="69"/>
      <c r="L56" s="111" t="str">
        <f>VLOOKUP(I56,[1]Hoja2!A$3:I$54,4,0)</f>
        <v>PG INSPECCIONES, PG EMERGENCIA, REQUISITOS PARA MANEJO DE MÁQUINAS, REQUISITOS PARA REALIZAR LABORES EN TALLERES</v>
      </c>
      <c r="M56" s="111"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17"/>
      <c r="D57" s="120"/>
      <c r="E57" s="123"/>
      <c r="F57" s="123"/>
      <c r="G57" s="123"/>
      <c r="H57" s="111" t="str">
        <f>VLOOKUP(I57,[1]Hoja2!A$3:I$54,2,0)</f>
        <v>HERRAMIENTAS MANUALES</v>
      </c>
      <c r="I57" s="68" t="s">
        <v>174</v>
      </c>
      <c r="J57" s="111" t="str">
        <f>VLOOKUP(I57,[1]Hoja2!A$3:I$54,3,0)</f>
        <v>QUEMADURAS, LESIONES, PELLIZCOS, APLASTAMIENTOS</v>
      </c>
      <c r="K57" s="69"/>
      <c r="L57" s="111" t="str">
        <f>VLOOKUP(I57,[1]Hoja2!A$3:I$54,4,0)</f>
        <v>REQUISITOS MANEJO DE EQUIPOS EMPLEADOS EN LABORES DE CONSTRUCCION ACUEDUCTO Y ALCANTARILLADO, PG INSPECCIONES,PG EMERGENCIA, REQUISITOS  PARA EL MANEJO DE MÁQUINAS HERRAMIENTAS</v>
      </c>
      <c r="M57" s="111"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17"/>
      <c r="D58" s="120"/>
      <c r="E58" s="123"/>
      <c r="F58" s="123"/>
      <c r="G58" s="123"/>
      <c r="H58" s="111" t="str">
        <f>VLOOKUP(I58,[1]Hoja2!A$3:I$54,2,0)</f>
        <v>MANTENIMIENTO DE PUENTE GRUAS, LIMPIEZA DE CANALES, MANTENIMIENTO DE INSTALACIONES LOCATIVAS, MANTENIMIENTO Y REPARACION DE POZOS</v>
      </c>
      <c r="I58" s="68" t="s">
        <v>203</v>
      </c>
      <c r="J58" s="111" t="str">
        <f>VLOOKUP(I58,[1]Hoja2!A$3:I$54,3,0)</f>
        <v>LESIONES, FRACTURAS</v>
      </c>
      <c r="K58" s="69"/>
      <c r="L58" s="111" t="str">
        <f>VLOOKUP(I58,[1]Hoja2!A$3:I$54,4,0)</f>
        <v>PG INSPECCIONES, PG EMERGENCIA, REQUISITOS MÍNIMOS DE SEGURIDAD E HIGIENE PARA TRABAJOS EN ALTURAS</v>
      </c>
      <c r="M58" s="111"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17"/>
      <c r="D59" s="120"/>
      <c r="E59" s="123"/>
      <c r="F59" s="123"/>
      <c r="G59" s="123"/>
      <c r="H59" s="111" t="str">
        <f>VLOOKUP(I59,[1]Hoja2!A$3:I$54,2,0)</f>
        <v>INGRESO A POZOS, RED DE ACUEDUCTO, EXCAVACIONES</v>
      </c>
      <c r="I59" s="68" t="s">
        <v>196</v>
      </c>
      <c r="J59" s="111" t="str">
        <f>VLOOKUP(I59,[1]Hoja2!A$3:I$54,3,0)</f>
        <v>INTOXICACIÓN, ASFIXIA</v>
      </c>
      <c r="K59" s="69"/>
      <c r="L59" s="111" t="str">
        <f>VLOOKUP(I59,[1]Hoja2!A$3:I$54,4,0)</f>
        <v>PG INSPECCIONES, PG EMERGENCIA, REQUISITOS MÍNIMOS DE SEGURIDAD E HIGIENE PARA ESPACIOS CONFINADOS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17"/>
      <c r="D60" s="120"/>
      <c r="E60" s="123"/>
      <c r="F60" s="123"/>
      <c r="G60" s="123"/>
      <c r="H60" s="111" t="str">
        <f>VLOOKUP(I60,Hoja2!A$3:I$54,2,0)</f>
        <v>CARGA Y DESCARGA DE MÁQUINARIAS Y EQUIPOS</v>
      </c>
      <c r="I60" s="68" t="s">
        <v>216</v>
      </c>
      <c r="J60" s="111" t="str">
        <f>VLOOKUP(I60,Hoja2!A$3:I$54,3,0)</f>
        <v>APLASTAMIENTO, ATRAPAMIENTO, AMPUTACIÓN, PÉRDIDAS MATERIALES, FRACTURAS</v>
      </c>
      <c r="K60" s="69"/>
      <c r="L60" s="111" t="str">
        <f>VLOOKUP(I60,Hoja2!A$3:I$54,4,0)</f>
        <v>PG INSPECCIONES, PG EMERGENCIA, REQUISITOS MÍNIMOS DE SEGURIDAD E HIGIENE PARA TRABAJOS EN ALTURAS</v>
      </c>
      <c r="M60" s="111"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17"/>
      <c r="D61" s="120"/>
      <c r="E61" s="123"/>
      <c r="F61" s="123"/>
      <c r="G61" s="123"/>
      <c r="H61" s="111" t="str">
        <f>VLOOKUP(I61,Hoja2!A$3:I$54,2,0)</f>
        <v>AUSENCIA O EXCESO DE LUZ EN UN AMBIENTE</v>
      </c>
      <c r="I61" s="68" t="s">
        <v>47</v>
      </c>
      <c r="J61" s="111" t="str">
        <f>VLOOKUP(I61,Hoja2!A$3:I$54,3,0)</f>
        <v>ESTRÉS, DIFICULTAD PARA VER, CANSANCIO VISUAL</v>
      </c>
      <c r="K61" s="69"/>
      <c r="L61" s="111" t="str">
        <f>VLOOKUP(I61,Hoja2!A$3:I$54,4,0)</f>
        <v>PG INSPECCIONES, PG EMERGENCIA</v>
      </c>
      <c r="M61" s="111"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17"/>
      <c r="D62" s="120"/>
      <c r="E62" s="123"/>
      <c r="F62" s="123"/>
      <c r="G62" s="123"/>
      <c r="H62" s="111" t="str">
        <f>VLOOKUP(I62,Hoja2!A$3:I$54,2,0)</f>
        <v>MÁQUINARIA O EQUIPO</v>
      </c>
      <c r="I62" s="68" t="s">
        <v>54</v>
      </c>
      <c r="J62" s="111" t="str">
        <f>VLOOKUP(I62,Hoja2!A$3:I$54,3,0)</f>
        <v>SORDERA, ESTRÉS, HIPOACUSIA, CEFALÉA, IRRATIBILIDAD</v>
      </c>
      <c r="K62" s="69"/>
      <c r="L62" s="111" t="str">
        <f>VLOOKUP(I62,Hoja2!A$3:I$54,4,0)</f>
        <v>PG INSPECCIONES, PG EMERGENCIA</v>
      </c>
      <c r="M62" s="111"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17"/>
      <c r="D63" s="120"/>
      <c r="E63" s="123"/>
      <c r="F63" s="123"/>
      <c r="G63" s="123"/>
      <c r="H63" s="111" t="str">
        <f>VLOOKUP(I63,Hoja2!A$3:I$54,2,0)</f>
        <v>MÁQUINARIA O EQUIPO</v>
      </c>
      <c r="I63" s="68" t="s">
        <v>59</v>
      </c>
      <c r="J63" s="111" t="str">
        <f>VLOOKUP(I63,Hoja2!A$3:I$54,3,0)</f>
        <v>MAREOS, VÓMITOS, Y SÍNTOMAS NEURÓLOGICOS</v>
      </c>
      <c r="K63" s="69"/>
      <c r="L63" s="111" t="str">
        <f>VLOOKUP(I63,Hoja2!A$3:I$54,4,0)</f>
        <v>PG INSPECCIONES, PG EMERGENCIA</v>
      </c>
      <c r="M63" s="111"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17"/>
      <c r="D64" s="120"/>
      <c r="E64" s="123"/>
      <c r="F64" s="123"/>
      <c r="G64" s="123"/>
      <c r="H64" s="111" t="str">
        <f>VLOOKUP(I64,Hoja2!A$3:I$54,2,0)</f>
        <v>X, GAMMA, ALFA, BETA, NEUTRONES</v>
      </c>
      <c r="I64" s="68" t="s">
        <v>69</v>
      </c>
      <c r="J64" s="111" t="str">
        <f>VLOOKUP(I64,Hoja2!A$3:I$54,3,0)</f>
        <v>QUEMADURAS</v>
      </c>
      <c r="K64" s="69"/>
      <c r="L64" s="111" t="str">
        <f>VLOOKUP(I64,Hoja2!A$3:I$54,4,0)</f>
        <v>PG INSPECCIONES, PG EMERGENCIA</v>
      </c>
      <c r="M64" s="111"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17"/>
      <c r="D65" s="120"/>
      <c r="E65" s="123"/>
      <c r="F65" s="123"/>
      <c r="G65" s="123"/>
      <c r="H65" s="111" t="str">
        <f>VLOOKUP(I65,Hoja2!A$3:I$54,2,0)</f>
        <v>POLVOS INORGÁNICOS</v>
      </c>
      <c r="I65" s="68" t="s">
        <v>78</v>
      </c>
      <c r="J65" s="111" t="str">
        <f>VLOOKUP(I65,Hoja2!A$3:I$54,3,0)</f>
        <v>COMPLICACIONES RESPIRATORIAS</v>
      </c>
      <c r="K65" s="69"/>
      <c r="L65" s="111" t="str">
        <f>VLOOKUP(I65,Hoja2!A$3:I$54,4,0)</f>
        <v>PG INSPECCIONES, PG EMERGENCIA, PG RIESGO QUÍMICO</v>
      </c>
      <c r="M65" s="111"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17"/>
      <c r="D66" s="120"/>
      <c r="E66" s="123"/>
      <c r="F66" s="123"/>
      <c r="G66" s="123"/>
      <c r="H66" s="111" t="str">
        <f>VLOOKUP(I66,Hoja2!A$3:I$54,2,0)</f>
        <v>MATERIAL PARTICULADO</v>
      </c>
      <c r="I66" s="68" t="s">
        <v>84</v>
      </c>
      <c r="J66" s="111" t="str">
        <f>VLOOKUP(I66,Hoja2!A$3:I$54,3,0)</f>
        <v>COMPLICACIONES RESPIRATORIAS</v>
      </c>
      <c r="K66" s="69"/>
      <c r="L66" s="111" t="str">
        <f>VLOOKUP(I66,Hoja2!A$3:I$54,4,0)</f>
        <v>PG INSPECCIONES, PG EMERGENCIA, PG RIESGO QUÍMICO</v>
      </c>
      <c r="M66" s="111"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17"/>
      <c r="D67" s="120"/>
      <c r="E67" s="123"/>
      <c r="F67" s="123"/>
      <c r="G67" s="123"/>
      <c r="H67" s="111" t="str">
        <f>VLOOKUP(I67,Hoja2!A$3:I$54,2,0)</f>
        <v>HUMOS METÁLICOS O NO METÁLICOS</v>
      </c>
      <c r="I67" s="68" t="s">
        <v>93</v>
      </c>
      <c r="J67" s="111" t="str">
        <f>VLOOKUP(I67,Hoja2!A$3:I$54,3,0)</f>
        <v>COMPLICACIONES RESPIRATORIAS</v>
      </c>
      <c r="K67" s="69"/>
      <c r="L67" s="111" t="str">
        <f>VLOOKUP(I67,Hoja2!A$3:I$54,4,0)</f>
        <v>PG INSPECCIONES, PG EMERGENCIA, PG RIESGO QUÍMICO</v>
      </c>
      <c r="M67" s="111"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17"/>
      <c r="D68" s="120"/>
      <c r="E68" s="123"/>
      <c r="F68" s="123"/>
      <c r="G68" s="123"/>
      <c r="H68" s="111" t="str">
        <f>VLOOKUP(I68,Hoja2!A$3:I$54,2,0)</f>
        <v>MICROORGANISMOS</v>
      </c>
      <c r="I68" s="68" t="s">
        <v>237</v>
      </c>
      <c r="J68" s="111" t="str">
        <f>VLOOKUP(I68,Hoja2!A$3:I$54,3,0)</f>
        <v>GRIPAS, NAUSEAS, MAREOS, MALESTAR GENERAL</v>
      </c>
      <c r="K68" s="69"/>
      <c r="L68" s="111" t="str">
        <f>VLOOKUP(I68,Hoja2!A$3:I$54,4,0)</f>
        <v>PG INSPECCIONES, PG EMERGENCIA</v>
      </c>
      <c r="M68" s="111"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17"/>
      <c r="D69" s="120"/>
      <c r="E69" s="123"/>
      <c r="F69" s="123"/>
      <c r="G69" s="123"/>
      <c r="H69" s="111" t="str">
        <f>VLOOKUP(I69,Hoja2!A$3:I$54,2,0)</f>
        <v>MICROORGANISMOS EN EL AMBIENTE</v>
      </c>
      <c r="I69" s="68" t="s">
        <v>240</v>
      </c>
      <c r="J69" s="111" t="str">
        <f>VLOOKUP(I69,Hoja2!A$3:I$54,3,0)</f>
        <v>LESIONES EN LA PIEL, MALESTAR GENERAL</v>
      </c>
      <c r="K69" s="69"/>
      <c r="L69" s="111" t="str">
        <f>VLOOKUP(I69,Hoja2!A$3:I$54,4,0)</f>
        <v>PG INSPECCIONES, PG EMERGENCIA</v>
      </c>
      <c r="M69" s="111"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17"/>
      <c r="D70" s="120"/>
      <c r="E70" s="123"/>
      <c r="F70" s="123"/>
      <c r="G70" s="123"/>
      <c r="H70" s="111" t="str">
        <f>VLOOKUP(I70,Hoja2!A$3:I$54,2,0)</f>
        <v>HONGOS</v>
      </c>
      <c r="I70" s="68" t="s">
        <v>113</v>
      </c>
      <c r="J70" s="111" t="str">
        <f>VLOOKUP(I70,Hoja2!A$3:I$54,3,0)</f>
        <v>LESIONES EN LA PIEL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17"/>
      <c r="D71" s="120"/>
      <c r="E71" s="123"/>
      <c r="F71" s="123"/>
      <c r="G71" s="123"/>
      <c r="H71" s="111" t="str">
        <f>VLOOKUP(I71,Hoja2!A$3:I$54,2,0)</f>
        <v>FLUIDOS</v>
      </c>
      <c r="I71" s="68" t="s">
        <v>117</v>
      </c>
      <c r="J71" s="111" t="str">
        <f>VLOOKUP(I71,Hoja2!A$3:I$54,3,0)</f>
        <v>LESIONES DÉRMICAS</v>
      </c>
      <c r="K71" s="69"/>
      <c r="L71" s="111" t="str">
        <f>VLOOKUP(I71,Hoja2!A$3:I$54,4,0)</f>
        <v>PG INSPECCIONES, PG EMERGENCIA</v>
      </c>
      <c r="M71" s="111"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17"/>
      <c r="D72" s="120"/>
      <c r="E72" s="123"/>
      <c r="F72" s="123"/>
      <c r="G72" s="123"/>
      <c r="H72" s="111" t="str">
        <f>VLOOKUP(I72,Hoja2!A$3:I$54,2,0)</f>
        <v>PARÁSITOS</v>
      </c>
      <c r="I72" s="68" t="s">
        <v>119</v>
      </c>
      <c r="J72" s="111" t="str">
        <f>VLOOKUP(I72,Hoja2!A$3:I$54,3,0)</f>
        <v>LESIONES, INFECCIONES PARASITARIAS</v>
      </c>
      <c r="K72" s="69"/>
      <c r="L72" s="111" t="str">
        <f>VLOOKUP(I72,Hoja2!A$3:I$54,4,0)</f>
        <v>PG INSPECCIONES, PG EMERGENCIA</v>
      </c>
      <c r="M72" s="111"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17"/>
      <c r="D73" s="120"/>
      <c r="E73" s="123"/>
      <c r="F73" s="123"/>
      <c r="G73" s="123"/>
      <c r="H73" s="111" t="str">
        <f>VLOOKUP(I73,Hoja2!A$3:I$54,2,0)</f>
        <v>ANIMALES VIVOS</v>
      </c>
      <c r="I73" s="68" t="s">
        <v>122</v>
      </c>
      <c r="J73" s="111" t="str">
        <f>VLOOKUP(I73,Hoja2!A$3:I$54,3,0)</f>
        <v>LESIONES EN TEJIDOS, INFECCIONES, ENFERMADES INFECTOCONTAGIOSAS</v>
      </c>
      <c r="K73" s="69"/>
      <c r="L73" s="111" t="str">
        <f>VLOOKUP(I73,Hoja2!A$3:I$54,4,0)</f>
        <v>PG INSPECCIONES, PG EMERGENCIA</v>
      </c>
      <c r="M73" s="111"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17"/>
      <c r="D74" s="120"/>
      <c r="E74" s="123"/>
      <c r="F74" s="123"/>
      <c r="G74" s="123"/>
      <c r="H74" s="111" t="str">
        <f>VLOOKUP(I74,Hoja2!A$3:I$54,2,0)</f>
        <v>CARGA DE UN PESO MAYOR AL RECOMENDADO</v>
      </c>
      <c r="I74" s="68" t="s">
        <v>125</v>
      </c>
      <c r="J74" s="111" t="str">
        <f>VLOOKUP(I74,Hoja2!A$3:I$54,3,0)</f>
        <v>LESIONES OSTEOMUSCULARES</v>
      </c>
      <c r="K74" s="69"/>
      <c r="L74" s="111" t="str">
        <f>VLOOKUP(I74,Hoja2!A$3:I$54,4,0)</f>
        <v>PG INSPECCIONES, PG EMERGENCIA</v>
      </c>
      <c r="M74" s="111"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17"/>
      <c r="D75" s="120"/>
      <c r="E75" s="123"/>
      <c r="F75" s="123"/>
      <c r="G75" s="123"/>
      <c r="H75" s="111" t="str">
        <f>VLOOKUP(I75,Hoja2!A$3:I$54,2,0)</f>
        <v>FORZADAS, PROLONGADAS EN PERSONAL OPERATIVO</v>
      </c>
      <c r="I75" s="68" t="s">
        <v>243</v>
      </c>
      <c r="J75" s="111" t="str">
        <f>VLOOKUP(I75,Hoja2!A$3:I$54,3,0)</f>
        <v>DOLOR DE ESPALDA, LESIONES EN LA COLUMNA</v>
      </c>
      <c r="K75" s="69"/>
      <c r="L75" s="111" t="str">
        <f>VLOOKUP(I75,Hoja2!A$3:I$54,4,0)</f>
        <v>PG INSPECCIONES, PG EMERGENCIA</v>
      </c>
      <c r="M75" s="111"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17"/>
      <c r="D76" s="120"/>
      <c r="E76" s="123"/>
      <c r="F76" s="123"/>
      <c r="G76" s="123"/>
      <c r="H76" s="111" t="str">
        <f>VLOOKUP(I76,Hoja2!A$3:I$54,2,0)</f>
        <v>HIGIENE POSTURAL, MOVIMIENTOS REPETITIVOS</v>
      </c>
      <c r="I76" s="68" t="s">
        <v>245</v>
      </c>
      <c r="J76" s="111" t="str">
        <f>VLOOKUP(I76,Hoja2!A$3:I$54,3,0)</f>
        <v>LESIONES OSTEOMUSCULARES, TRANSTORNO DE TRAUMA ACUMULATIVO</v>
      </c>
      <c r="K76" s="69"/>
      <c r="L76" s="111" t="str">
        <f>VLOOKUP(I76,Hoja2!A$3:I$54,4,0)</f>
        <v>PG INSPECCIONES, PG EMERGENCIA</v>
      </c>
      <c r="M76" s="111"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17"/>
      <c r="D77" s="120"/>
      <c r="E77" s="123"/>
      <c r="F77" s="123"/>
      <c r="G77" s="123"/>
      <c r="H77" s="111" t="str">
        <f>VLOOKUP(I77,Hoja2!A$3:I$54,2,0)</f>
        <v>RELACIONES, COHESIÓN, CALIDAD DE INTERACCIONES NO EFECTIVA, NO HAY TRABAJO EN EQUIPO</v>
      </c>
      <c r="I77" s="68" t="s">
        <v>141</v>
      </c>
      <c r="J77" s="111" t="str">
        <f>VLOOKUP(I77,Hoja2!A$3:I$54,3,0)</f>
        <v>ENFERMEDADES DIGESTIVAS, IRRITABILIDAD</v>
      </c>
      <c r="K77" s="69"/>
      <c r="L77" s="111" t="str">
        <f>VLOOKUP(I77,Hoja2!A$3:I$54,4,0)</f>
        <v>N/A</v>
      </c>
      <c r="M77" s="111"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17"/>
      <c r="D78" s="120"/>
      <c r="E78" s="123"/>
      <c r="F78" s="123"/>
      <c r="G78" s="123"/>
      <c r="H78" s="111" t="str">
        <f>VLOOKUP(I78,Hoja2!A$3:I$54,2,0)</f>
        <v>CARGA MENTAL, DEMANDAS EMOCIONALES, INESPECIFICIDAD DE DEFINICIÓN DE ROLES, MONOTONÍA</v>
      </c>
      <c r="I78" s="68" t="s">
        <v>146</v>
      </c>
      <c r="J78" s="111" t="str">
        <f>VLOOKUP(I78,Hoja2!A$3:I$54,3,0)</f>
        <v>ESTRÉS, CEFALÉA, IRRITABILIDAD</v>
      </c>
      <c r="K78" s="69"/>
      <c r="L78" s="111" t="str">
        <f>VLOOKUP(I78,Hoja2!A$3:I$54,4,0)</f>
        <v>N/A</v>
      </c>
      <c r="M78" s="111"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17"/>
      <c r="D79" s="120"/>
      <c r="E79" s="123"/>
      <c r="F79" s="123"/>
      <c r="G79" s="123"/>
      <c r="H79" s="111" t="str">
        <f>VLOOKUP(I79,Hoja2!A$3:I$54,2,0)</f>
        <v>TECNOLOGÍA NO AVANZADA, COMUNICACIÓN NO EFECTIVA, SOBRECARGA CUANTITATIVA Y CUALITATIVA, NO HAY VARIACIÓN EN FORMA DE TRABAJO</v>
      </c>
      <c r="I79" s="68" t="s">
        <v>149</v>
      </c>
      <c r="J79" s="111" t="str">
        <f>VLOOKUP(I79,Hoja2!A$3:I$54,3,0)</f>
        <v>ENFERMEDADES DIGESTIVAS, IRRITABILIDAD</v>
      </c>
      <c r="K79" s="69"/>
      <c r="L79" s="111" t="str">
        <f>VLOOKUP(I79,Hoja2!A$3:I$54,4,0)</f>
        <v>N/A</v>
      </c>
      <c r="M79" s="111"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17"/>
      <c r="D80" s="120"/>
      <c r="E80" s="123"/>
      <c r="F80" s="123"/>
      <c r="G80" s="123"/>
      <c r="H80" s="111" t="str">
        <f>VLOOKUP(I80,Hoja2!A$3:I$54,2,0)</f>
        <v>ESTILOS DE MANDO RÍGIDOS, AUSENCIA DE CAPACITACIÓN, AUSENCIA DE PROGRAMAS DE BIENESTAR</v>
      </c>
      <c r="I80" s="68" t="s">
        <v>154</v>
      </c>
      <c r="J80" s="111" t="str">
        <f>VLOOKUP(I80,Hoja2!A$3:I$54,3,0)</f>
        <v>ESTRÉS, DEPRESIÓN, DESMOTIVACIÓN, AUSENCIA DE ATENCIÓN</v>
      </c>
      <c r="K80" s="69"/>
      <c r="L80" s="111" t="str">
        <f>VLOOKUP(I80,Hoja2!A$3:I$54,4,0)</f>
        <v>N/A</v>
      </c>
      <c r="M80" s="111"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17"/>
      <c r="D81" s="120"/>
      <c r="E81" s="123"/>
      <c r="F81" s="123"/>
      <c r="G81" s="123"/>
      <c r="H81" s="111" t="str">
        <f>VLOOKUP(I81,Hoja2!A$3:I$54,2,0)</f>
        <v>SISMOS, INCENDIOS, INUNDACIONES, TERREMOTOS, VENDAVALES</v>
      </c>
      <c r="I81" s="68" t="s">
        <v>250</v>
      </c>
      <c r="J81" s="111" t="str">
        <f>VLOOKUP(I81,Hoja2!A$3:I$54,3,0)</f>
        <v>LESIONES, ATRAPAMIENTO, APLASTAMIENTO, PÉRDIDAS MATERIALES</v>
      </c>
      <c r="K81" s="69"/>
      <c r="L81" s="111" t="str">
        <f>VLOOKUP(I81,Hoja2!A$3:I$54,4,0)</f>
        <v>PG INSPECCIONES, PG EMERGENCIA</v>
      </c>
      <c r="M81" s="111"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18"/>
      <c r="D82" s="121"/>
      <c r="E82" s="124"/>
      <c r="F82" s="124"/>
      <c r="G82" s="124"/>
      <c r="H82" s="112" t="str">
        <f>VLOOKUP(I82,Hoja2!A$3:I$54,2,0)</f>
        <v>LLUVIAS, GRANIZADA, HELADAS</v>
      </c>
      <c r="I82" s="86" t="s">
        <v>251</v>
      </c>
      <c r="J82" s="112" t="str">
        <f>VLOOKUP(I82,Hoja2!A$3:I$54,3,0)</f>
        <v>LESIONES, ATRAPAMIENTO, APLASTAMIENTO, PÉRDIDAS MATERIALES</v>
      </c>
      <c r="K82" s="87"/>
      <c r="L82" s="112" t="str">
        <f>VLOOKUP(I82,Hoja2!A$3:I$54,4,0)</f>
        <v>PG INSPECCIONES, PG EMERGENCIA</v>
      </c>
      <c r="M82" s="112"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6"/>
      <c r="B83" s="153"/>
      <c r="C83" s="125" t="s">
        <v>273</v>
      </c>
      <c r="D83" s="128" t="s">
        <v>316</v>
      </c>
      <c r="E83" s="131" t="s">
        <v>271</v>
      </c>
      <c r="F83" s="131">
        <v>32</v>
      </c>
      <c r="G83" s="131"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6"/>
      <c r="B84" s="153"/>
      <c r="C84" s="126"/>
      <c r="D84" s="129"/>
      <c r="E84" s="132"/>
      <c r="F84" s="132"/>
      <c r="G84" s="132"/>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26"/>
      <c r="D85" s="129"/>
      <c r="E85" s="132"/>
      <c r="F85" s="132"/>
      <c r="G85" s="132"/>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30">
      <c r="A86" s="156"/>
      <c r="B86" s="153"/>
      <c r="C86" s="126"/>
      <c r="D86" s="129"/>
      <c r="E86" s="132"/>
      <c r="F86" s="132"/>
      <c r="G86" s="132"/>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10</v>
      </c>
      <c r="O86" s="61">
        <v>3</v>
      </c>
      <c r="P86" s="61">
        <v>25</v>
      </c>
      <c r="Q86" s="61">
        <f t="shared" si="20"/>
        <v>30</v>
      </c>
      <c r="R86" s="61">
        <f t="shared" si="21"/>
        <v>750</v>
      </c>
      <c r="S86" s="61" t="str">
        <f t="shared" si="22"/>
        <v>MA-30</v>
      </c>
      <c r="T86" s="66" t="str">
        <f t="shared" si="23"/>
        <v>I</v>
      </c>
      <c r="U86" s="66" t="str">
        <f t="shared" si="25"/>
        <v>No Aceptable</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26"/>
      <c r="D87" s="129"/>
      <c r="E87" s="132"/>
      <c r="F87" s="132"/>
      <c r="G87" s="132"/>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60</v>
      </c>
      <c r="Q87" s="61">
        <f t="shared" si="20"/>
        <v>40</v>
      </c>
      <c r="R87" s="61">
        <f t="shared" si="21"/>
        <v>2400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6"/>
      <c r="B88" s="153"/>
      <c r="C88" s="126"/>
      <c r="D88" s="129"/>
      <c r="E88" s="132"/>
      <c r="F88" s="132"/>
      <c r="G88" s="132"/>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26"/>
      <c r="D89" s="129"/>
      <c r="E89" s="132"/>
      <c r="F89" s="132"/>
      <c r="G89" s="132"/>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26"/>
      <c r="D90" s="129"/>
      <c r="E90" s="132"/>
      <c r="F90" s="132"/>
      <c r="G90" s="132"/>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26"/>
      <c r="D91" s="129"/>
      <c r="E91" s="132"/>
      <c r="F91" s="132"/>
      <c r="G91" s="132"/>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26"/>
      <c r="D92" s="129"/>
      <c r="E92" s="132"/>
      <c r="F92" s="132"/>
      <c r="G92" s="132"/>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26"/>
      <c r="D93" s="129"/>
      <c r="E93" s="132"/>
      <c r="F93" s="132"/>
      <c r="G93" s="132"/>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26"/>
      <c r="D94" s="129"/>
      <c r="E94" s="132"/>
      <c r="F94" s="132"/>
      <c r="G94" s="132"/>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26"/>
      <c r="D95" s="129"/>
      <c r="E95" s="132"/>
      <c r="F95" s="132"/>
      <c r="G95" s="132"/>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26"/>
      <c r="D96" s="129"/>
      <c r="E96" s="132"/>
      <c r="F96" s="132"/>
      <c r="G96" s="132"/>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26"/>
      <c r="D97" s="129"/>
      <c r="E97" s="132"/>
      <c r="F97" s="132"/>
      <c r="G97" s="132"/>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26"/>
      <c r="D98" s="129"/>
      <c r="E98" s="132"/>
      <c r="F98" s="132"/>
      <c r="G98" s="132"/>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26"/>
      <c r="D99" s="129"/>
      <c r="E99" s="132"/>
      <c r="F99" s="132"/>
      <c r="G99" s="132"/>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26"/>
      <c r="D100" s="129"/>
      <c r="E100" s="132"/>
      <c r="F100" s="132"/>
      <c r="G100" s="132"/>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26"/>
      <c r="D101" s="129"/>
      <c r="E101" s="132"/>
      <c r="F101" s="132"/>
      <c r="G101" s="132"/>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26"/>
      <c r="D102" s="129"/>
      <c r="E102" s="132"/>
      <c r="F102" s="132"/>
      <c r="G102" s="132"/>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26"/>
      <c r="D103" s="129"/>
      <c r="E103" s="132"/>
      <c r="F103" s="132"/>
      <c r="G103" s="132"/>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26"/>
      <c r="D104" s="129"/>
      <c r="E104" s="132"/>
      <c r="F104" s="132"/>
      <c r="G104" s="132"/>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26"/>
      <c r="D105" s="129"/>
      <c r="E105" s="132"/>
      <c r="F105" s="132"/>
      <c r="G105" s="132"/>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26"/>
      <c r="D106" s="129"/>
      <c r="E106" s="132"/>
      <c r="F106" s="132"/>
      <c r="G106" s="132"/>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26"/>
      <c r="D107" s="129"/>
      <c r="E107" s="132"/>
      <c r="F107" s="132"/>
      <c r="G107" s="132"/>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26"/>
      <c r="D108" s="129"/>
      <c r="E108" s="132"/>
      <c r="F108" s="132"/>
      <c r="G108" s="132"/>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26"/>
      <c r="D109" s="129"/>
      <c r="E109" s="132"/>
      <c r="F109" s="132"/>
      <c r="G109" s="132"/>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26"/>
      <c r="D110" s="129"/>
      <c r="E110" s="132"/>
      <c r="F110" s="132"/>
      <c r="G110" s="132"/>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26"/>
      <c r="D111" s="129"/>
      <c r="E111" s="132"/>
      <c r="F111" s="132"/>
      <c r="G111" s="132"/>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26"/>
      <c r="D112" s="129"/>
      <c r="E112" s="132"/>
      <c r="F112" s="132"/>
      <c r="G112" s="132"/>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26"/>
      <c r="D113" s="129"/>
      <c r="E113" s="132"/>
      <c r="F113" s="132"/>
      <c r="G113" s="132"/>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26"/>
      <c r="D114" s="129"/>
      <c r="E114" s="132"/>
      <c r="F114" s="132"/>
      <c r="G114" s="132"/>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26"/>
      <c r="D115" s="129"/>
      <c r="E115" s="132"/>
      <c r="F115" s="132"/>
      <c r="G115" s="132"/>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26"/>
      <c r="D116" s="129"/>
      <c r="E116" s="132"/>
      <c r="F116" s="132"/>
      <c r="G116" s="132"/>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26"/>
      <c r="D117" s="129"/>
      <c r="E117" s="132"/>
      <c r="F117" s="132"/>
      <c r="G117" s="132"/>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27"/>
      <c r="D118" s="130"/>
      <c r="E118" s="133"/>
      <c r="F118" s="133"/>
      <c r="G118" s="133"/>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6"/>
      <c r="B119" s="153"/>
      <c r="C119" s="116" t="s">
        <v>277</v>
      </c>
      <c r="D119" s="119" t="s">
        <v>317</v>
      </c>
      <c r="E119" s="122" t="s">
        <v>275</v>
      </c>
      <c r="F119" s="122">
        <v>32</v>
      </c>
      <c r="G119" s="122" t="s">
        <v>256</v>
      </c>
      <c r="H119" s="110" t="str">
        <f>VLOOKUP(I119,Hoja2!A$3:I$54,2,0)</f>
        <v>INADECUADAS CONEXIONES ELÉCTRICAS, SATURACIÓN EN TOMAS DE ENERGÍA</v>
      </c>
      <c r="I119" s="101" t="s">
        <v>158</v>
      </c>
      <c r="J119" s="110" t="str">
        <f>VLOOKUP(I119,Hoja2!A$3:I$54,3,0)</f>
        <v>QUEMADURAS, ELECTROCUCIÓN, ARITMIA CARDIACA, MUERTE</v>
      </c>
      <c r="K119" s="102"/>
      <c r="L119" s="110" t="str">
        <f>VLOOKUP(I119,Hoja2!A$3:I$54,4,0)</f>
        <v>PG INSPECCIONES, PG EMERGENCIA, REQUISITOS MÍNIMOS PARA LÍNEAS ELÉCTRICAS</v>
      </c>
      <c r="M119" s="11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17"/>
      <c r="D120" s="120"/>
      <c r="E120" s="123"/>
      <c r="F120" s="123"/>
      <c r="G120" s="123"/>
      <c r="H120" s="111" t="str">
        <f>VLOOKUP(I120,Hoja2!A$3:I$54,2,0)</f>
        <v>INADECUADAS CONEXIONES ELÉCTRICAS, SATURACIÓN EN TOMAS DE ENERGÍA</v>
      </c>
      <c r="I120" s="68" t="s">
        <v>163</v>
      </c>
      <c r="J120" s="111" t="str">
        <f>VLOOKUP(I120,Hoja2!A$3:I$54,3,0)</f>
        <v>INTOXICACIÓN, QUEMADURAS</v>
      </c>
      <c r="K120" s="69"/>
      <c r="L120" s="111" t="str">
        <f>VLOOKUP(I120,Hoja2!A$3:I$54,4,0)</f>
        <v>PG INSPECCIONES, PG EMERGENCIA</v>
      </c>
      <c r="M120" s="111"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17"/>
      <c r="D121" s="120"/>
      <c r="E121" s="123"/>
      <c r="F121" s="123"/>
      <c r="G121" s="123"/>
      <c r="H121" s="111" t="str">
        <f>VLOOKUP(I121,Hoja2!A$3:I$54,2,0)</f>
        <v>ESCALERAS SIN BARANDAL, PISOS A DESNIVEL,INFRAESTRUCTURA DÉBIL, OBJETOS MAL UBICADOS, AUSENCIA DE ORDEN Y ASEO</v>
      </c>
      <c r="I121" s="68" t="s">
        <v>247</v>
      </c>
      <c r="J121" s="111" t="str">
        <f>VLOOKUP(I121,Hoja2!A$3:I$54,3,0)</f>
        <v>CAÍDAS DEL MISMO Y DISTINTO NIVEL, FRACTURAS, GOLPE CON OBJETOS, CAÍDA DE OBJETOS, OBSTRUCCIÓN DE VÍAS</v>
      </c>
      <c r="K121" s="69"/>
      <c r="L121" s="111" t="str">
        <f>VLOOKUP(I121,Hoja2!A$3:I$54,4,0)</f>
        <v>PG INSPECCIONES, PG EMERGENCIA</v>
      </c>
      <c r="M121" s="111"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30">
      <c r="A122" s="156"/>
      <c r="B122" s="153"/>
      <c r="C122" s="117"/>
      <c r="D122" s="120"/>
      <c r="E122" s="123"/>
      <c r="F122" s="123"/>
      <c r="G122" s="123"/>
      <c r="H122" s="111" t="str">
        <f>VLOOKUP(I122,Hoja2!A$3:I$54,2,0)</f>
        <v>LLUVIAS, CRECIENTE DE RIOS Y QUEBRADAS, CAÍDAS DESDE TARAVITAS Y PUENTES</v>
      </c>
      <c r="I122" s="68" t="s">
        <v>334</v>
      </c>
      <c r="J122" s="111" t="str">
        <f>VLOOKUP(I122,Hoja2!A$3:I$54,3,0)</f>
        <v>INMERSIÓN, MUERTE</v>
      </c>
      <c r="K122" s="69"/>
      <c r="L122" s="111" t="str">
        <f>VLOOKUP(I122,Hoja2!A$3:I$54,4,0)</f>
        <v>PG INSPECCIONES, PG EMERGENCIA</v>
      </c>
      <c r="M122" s="111" t="str">
        <f>VLOOKUP(I122,Hoja2!A$3:I$54,5,0)</f>
        <v>CAPACITACIÓN</v>
      </c>
      <c r="N122" s="70">
        <v>10</v>
      </c>
      <c r="O122" s="70">
        <v>3</v>
      </c>
      <c r="P122" s="70">
        <v>25</v>
      </c>
      <c r="Q122" s="70">
        <f t="shared" si="26"/>
        <v>30</v>
      </c>
      <c r="R122" s="70">
        <f t="shared" si="27"/>
        <v>750</v>
      </c>
      <c r="S122" s="70" t="str">
        <f t="shared" si="28"/>
        <v>MA-30</v>
      </c>
      <c r="T122" s="66" t="str">
        <f t="shared" si="29"/>
        <v>I</v>
      </c>
      <c r="U122" s="66" t="str">
        <f t="shared" si="30"/>
        <v>No Aceptable</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17"/>
      <c r="D123" s="120"/>
      <c r="E123" s="123"/>
      <c r="F123" s="123"/>
      <c r="G123" s="123"/>
      <c r="H123" s="111" t="str">
        <f>VLOOKUP(I123,Hoja2!A$3:I$54,2,0)</f>
        <v>SUPERFICIES DE TRABAJO IRREGULARES O DESLIZANTES</v>
      </c>
      <c r="I123" s="68" t="s">
        <v>248</v>
      </c>
      <c r="J123" s="111" t="str">
        <f>VLOOKUP(I123,Hoja2!A$3:I$54,3,0)</f>
        <v>CAÍDAS DEL MISMO Y DISTINTO NIVEL, FRACTURAS, GOLPE CON OBJETOS</v>
      </c>
      <c r="K123" s="69"/>
      <c r="L123" s="111" t="str">
        <f>VLOOKUP(I123,Hoja2!A$3:I$54,4,0)</f>
        <v>PG INSPECCIONES, PG EMERGENCIA</v>
      </c>
      <c r="M123" s="111" t="str">
        <f>VLOOKUP(I123,Hoja2!A$3:I$54,5,0)</f>
        <v>CAPACITACIÓN</v>
      </c>
      <c r="N123" s="70">
        <v>10</v>
      </c>
      <c r="O123" s="70">
        <v>4</v>
      </c>
      <c r="P123" s="70">
        <v>60</v>
      </c>
      <c r="Q123" s="70">
        <f t="shared" si="26"/>
        <v>40</v>
      </c>
      <c r="R123" s="70">
        <f t="shared" si="27"/>
        <v>2400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17"/>
      <c r="D124" s="120"/>
      <c r="E124" s="123"/>
      <c r="F124" s="123"/>
      <c r="G124" s="123"/>
      <c r="H124" s="111" t="str">
        <f>VLOOKUP(I124,Hoja2!A$3:I$54,2,0)</f>
        <v>SISTEMAS Y MEDIDAS DE ALMACENAMIENTO</v>
      </c>
      <c r="I124" s="68" t="s">
        <v>249</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17"/>
      <c r="D125" s="120"/>
      <c r="E125" s="123"/>
      <c r="F125" s="123"/>
      <c r="G125" s="123"/>
      <c r="H125" s="111" t="str">
        <f>VLOOKUP(I125,Hoja2!A$3:I$54,2,0)</f>
        <v>ATROPELLAMIENTO, ENVESTIDA</v>
      </c>
      <c r="I125" s="68" t="s">
        <v>189</v>
      </c>
      <c r="J125" s="111" t="str">
        <f>VLOOKUP(I125,Hoja2!A$3:I$54,3,0)</f>
        <v>LESIONES, PÉRDIDAS MATERIALES, MUERTE</v>
      </c>
      <c r="K125" s="69"/>
      <c r="L125" s="111" t="str">
        <f>VLOOKUP(I125,Hoja2!A$3:I$54,4,0)</f>
        <v>PG INSPECCIONES, PG EMERGENCIA</v>
      </c>
      <c r="M125" s="111"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17"/>
      <c r="D126" s="120"/>
      <c r="E126" s="123"/>
      <c r="F126" s="123"/>
      <c r="G126" s="123"/>
      <c r="H126" s="111" t="str">
        <f>VLOOKUP(I126,Hoja2!A$3:I$54,2,0)</f>
        <v>ATRACO, ROBO, ATENTADO, SECUESTROS, DE ORDEN PÚBLICO</v>
      </c>
      <c r="I126" s="68" t="s">
        <v>180</v>
      </c>
      <c r="J126" s="111" t="str">
        <f>VLOOKUP(I126,Hoja2!A$3:I$54,3,0)</f>
        <v>HERIDAS, LESIONES FÍSICAS / PSICOLÓGICAS</v>
      </c>
      <c r="K126" s="69"/>
      <c r="L126" s="111" t="str">
        <f>VLOOKUP(I126,Hoja2!A$3:I$54,4,0)</f>
        <v>PG INSPECCIONES, PG EMERGENCIA</v>
      </c>
      <c r="M126" s="111"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17"/>
      <c r="D127" s="120"/>
      <c r="E127" s="123"/>
      <c r="F127" s="123"/>
      <c r="G127" s="123"/>
      <c r="H127" s="111" t="str">
        <f>VLOOKUP(I127,Hoja2!A$3:I$54,2,0)</f>
        <v>EXPLOSION, FUGA, DERRAME E INCENDIO</v>
      </c>
      <c r="I127" s="68" t="s">
        <v>230</v>
      </c>
      <c r="J127" s="111" t="str">
        <f>VLOOKUP(I127,Hoja2!A$3:I$54,3,0)</f>
        <v>INTOXICACIÓN, QUEMADURAS, LESIONES, ATRAPAMIENTO</v>
      </c>
      <c r="K127" s="69"/>
      <c r="L127" s="111" t="str">
        <f>VLOOKUP(I127,Hoja2!A$3:I$54,4,0)</f>
        <v>PG INSPECCIONES, PG EMERGENCIA</v>
      </c>
      <c r="M127" s="111"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17"/>
      <c r="D128" s="120"/>
      <c r="E128" s="123"/>
      <c r="F128" s="123"/>
      <c r="G128" s="123"/>
      <c r="H128" s="111" t="str">
        <f>VLOOKUP(I128,[1]Hoja2!A$3:I$54,2,0)</f>
        <v>MÁQUINARIA Y EQUIPO</v>
      </c>
      <c r="I128" s="68" t="s">
        <v>168</v>
      </c>
      <c r="J128" s="111" t="str">
        <f>VLOOKUP(I128,[1]Hoja2!A$3:I$54,3,0)</f>
        <v>ATRAPAMIENTO, AMPUTACIÓN, APLASTAMIENTO, FRACTURA</v>
      </c>
      <c r="K128" s="69"/>
      <c r="L128" s="111" t="str">
        <f>VLOOKUP(I128,[1]Hoja2!A$3:I$54,4,0)</f>
        <v>PG INSPECCIONES, PG EMERGENCIA, REQUISITOS PARA MANEJO DE MÁQUINAS, REQUISITOS PARA REALIZAR LABORES EN TALLERES</v>
      </c>
      <c r="M128" s="111"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17"/>
      <c r="D129" s="120"/>
      <c r="E129" s="123"/>
      <c r="F129" s="123"/>
      <c r="G129" s="123"/>
      <c r="H129" s="111" t="str">
        <f>VLOOKUP(I129,[1]Hoja2!A$3:I$54,2,0)</f>
        <v>HERRAMIENTAS MANUALES</v>
      </c>
      <c r="I129" s="68" t="s">
        <v>174</v>
      </c>
      <c r="J129" s="111" t="str">
        <f>VLOOKUP(I129,[1]Hoja2!A$3:I$54,3,0)</f>
        <v>QUEMADURAS, LESIONES, PELLIZCOS, APLASTAMIENTOS</v>
      </c>
      <c r="K129" s="69"/>
      <c r="L129" s="111" t="str">
        <f>VLOOKUP(I129,[1]Hoja2!A$3:I$54,4,0)</f>
        <v>REQUISITOS MANEJO DE EQUIPOS EMPLEADOS EN LABORES DE CONSTRUCCION ACUEDUCTO Y ALCANTARILLADO, PG INSPECCIONES,PG EMERGENCIA, REQUISITOS  PARA EL MANEJO DE MÁQUINAS HERRAMIENTAS</v>
      </c>
      <c r="M129" s="111"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17"/>
      <c r="D130" s="120"/>
      <c r="E130" s="123"/>
      <c r="F130" s="123"/>
      <c r="G130" s="123"/>
      <c r="H130" s="111" t="str">
        <f>VLOOKUP(I130,[1]Hoja2!A$3:I$54,2,0)</f>
        <v>MANTENIMIENTO DE PUENTE GRUAS, LIMPIEZA DE CANALES, MANTENIMIENTO DE INSTALACIONES LOCATIVAS, MANTENIMIENTO Y REPARACION DE POZOS</v>
      </c>
      <c r="I130" s="68" t="s">
        <v>203</v>
      </c>
      <c r="J130" s="111" t="str">
        <f>VLOOKUP(I130,[1]Hoja2!A$3:I$54,3,0)</f>
        <v>LESIONES, FRACTURAS</v>
      </c>
      <c r="K130" s="69"/>
      <c r="L130" s="111" t="str">
        <f>VLOOKUP(I130,[1]Hoja2!A$3:I$54,4,0)</f>
        <v>PG INSPECCIONES, PG EMERGENCIA, REQUISITOS MÍNIMOS DE SEGURIDAD E HIGIENE PARA TRABAJOS EN ALTURAS</v>
      </c>
      <c r="M130" s="111"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17"/>
      <c r="D131" s="120"/>
      <c r="E131" s="123"/>
      <c r="F131" s="123"/>
      <c r="G131" s="123"/>
      <c r="H131" s="111" t="str">
        <f>VLOOKUP(I131,[1]Hoja2!A$3:I$54,2,0)</f>
        <v>INGRESO A POZOS, RED DE ACUEDUCTO, EXCAVACIONES</v>
      </c>
      <c r="I131" s="68" t="s">
        <v>196</v>
      </c>
      <c r="J131" s="111" t="str">
        <f>VLOOKUP(I131,[1]Hoja2!A$3:I$54,3,0)</f>
        <v>INTOXICACIÓN, ASFIXIA</v>
      </c>
      <c r="K131" s="69"/>
      <c r="L131" s="111" t="str">
        <f>VLOOKUP(I131,[1]Hoja2!A$3:I$54,4,0)</f>
        <v>PG INSPECCIONES, PG EMERGENCIA, REQUISITOS MÍNIMOS DE SEGURIDAD E HIGIENE PARA ESPACIOS CONFINADOS</v>
      </c>
      <c r="M131" s="111"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17"/>
      <c r="D132" s="120"/>
      <c r="E132" s="123"/>
      <c r="F132" s="123"/>
      <c r="G132" s="123"/>
      <c r="H132" s="111" t="str">
        <f>VLOOKUP(I132,Hoja2!A$3:I$54,2,0)</f>
        <v>CARGA Y DESCARGA DE MÁQUINARIAS Y EQUIPOS</v>
      </c>
      <c r="I132" s="68" t="s">
        <v>216</v>
      </c>
      <c r="J132" s="111" t="str">
        <f>VLOOKUP(I132,Hoja2!A$3:I$54,3,0)</f>
        <v>APLASTAMIENTO, ATRAPAMIENTO, AMPUTACIÓN, PÉRDIDAS MATERIALES, FRACTURAS</v>
      </c>
      <c r="K132" s="69"/>
      <c r="L132" s="111" t="str">
        <f>VLOOKUP(I132,Hoja2!A$3:I$54,4,0)</f>
        <v>PG INSPECCIONES, PG EMERGENCIA, REQUISITOS MÍNIMOS DE SEGURIDAD E HIGIENE PARA TRABAJOS EN ALTURAS</v>
      </c>
      <c r="M132" s="111"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17"/>
      <c r="D133" s="120"/>
      <c r="E133" s="123"/>
      <c r="F133" s="123"/>
      <c r="G133" s="123"/>
      <c r="H133" s="111" t="str">
        <f>VLOOKUP(I133,Hoja2!A$3:I$54,2,0)</f>
        <v>AUSENCIA O EXCESO DE LUZ EN UN AMBIENTE</v>
      </c>
      <c r="I133" s="68" t="s">
        <v>47</v>
      </c>
      <c r="J133" s="111" t="str">
        <f>VLOOKUP(I133,Hoja2!A$3:I$54,3,0)</f>
        <v>ESTRÉS, DIFICULTAD PARA VER, CANSANCIO VISUAL</v>
      </c>
      <c r="K133" s="69"/>
      <c r="L133" s="111" t="str">
        <f>VLOOKUP(I133,Hoja2!A$3:I$54,4,0)</f>
        <v>PG INSPECCIONES, PG EMERGENCIA</v>
      </c>
      <c r="M133" s="111"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17"/>
      <c r="D134" s="120"/>
      <c r="E134" s="123"/>
      <c r="F134" s="123"/>
      <c r="G134" s="123"/>
      <c r="H134" s="111" t="str">
        <f>VLOOKUP(I134,Hoja2!A$3:I$54,2,0)</f>
        <v>MÁQUINARIA O EQUIPO</v>
      </c>
      <c r="I134" s="68" t="s">
        <v>54</v>
      </c>
      <c r="J134" s="111" t="str">
        <f>VLOOKUP(I134,Hoja2!A$3:I$54,3,0)</f>
        <v>SORDERA, ESTRÉS, HIPOACUSIA, CEFALÉA, IRRATIBILIDAD</v>
      </c>
      <c r="K134" s="69"/>
      <c r="L134" s="111" t="str">
        <f>VLOOKUP(I134,Hoja2!A$3:I$54,4,0)</f>
        <v>PG INSPECCIONES, PG EMERGENCIA</v>
      </c>
      <c r="M134" s="111"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17"/>
      <c r="D135" s="120"/>
      <c r="E135" s="123"/>
      <c r="F135" s="123"/>
      <c r="G135" s="123"/>
      <c r="H135" s="111" t="str">
        <f>VLOOKUP(I135,Hoja2!A$3:I$54,2,0)</f>
        <v>MÁQUINARIA O EQUIPO</v>
      </c>
      <c r="I135" s="68" t="s">
        <v>59</v>
      </c>
      <c r="J135" s="111" t="str">
        <f>VLOOKUP(I135,Hoja2!A$3:I$54,3,0)</f>
        <v>MAREOS, VÓMITOS, Y SÍNTOMAS NEURÓLOGICOS</v>
      </c>
      <c r="K135" s="69"/>
      <c r="L135" s="111" t="str">
        <f>VLOOKUP(I135,Hoja2!A$3:I$54,4,0)</f>
        <v>PG INSPECCIONES, PG EMERGENCIA</v>
      </c>
      <c r="M135" s="111"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17"/>
      <c r="D136" s="120"/>
      <c r="E136" s="123"/>
      <c r="F136" s="123"/>
      <c r="G136" s="123"/>
      <c r="H136" s="111" t="str">
        <f>VLOOKUP(I136,Hoja2!A$3:I$54,2,0)</f>
        <v>X, GAMMA, ALFA, BETA, NEUTRONES</v>
      </c>
      <c r="I136" s="68" t="s">
        <v>69</v>
      </c>
      <c r="J136" s="111" t="str">
        <f>VLOOKUP(I136,Hoja2!A$3:I$54,3,0)</f>
        <v>QUEMADURAS</v>
      </c>
      <c r="K136" s="69"/>
      <c r="L136" s="111" t="str">
        <f>VLOOKUP(I136,Hoja2!A$3:I$54,4,0)</f>
        <v>PG INSPECCIONES, PG EMERGENCIA</v>
      </c>
      <c r="M136" s="111"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17"/>
      <c r="D137" s="120"/>
      <c r="E137" s="123"/>
      <c r="F137" s="123"/>
      <c r="G137" s="123"/>
      <c r="H137" s="111" t="str">
        <f>VLOOKUP(I137,Hoja2!A$3:I$54,2,0)</f>
        <v>POLVOS INORGÁNICOS</v>
      </c>
      <c r="I137" s="68" t="s">
        <v>78</v>
      </c>
      <c r="J137" s="111" t="str">
        <f>VLOOKUP(I137,Hoja2!A$3:I$54,3,0)</f>
        <v>COMPLICACIONES RESPIRATORIAS</v>
      </c>
      <c r="K137" s="69"/>
      <c r="L137" s="111" t="str">
        <f>VLOOKUP(I137,Hoja2!A$3:I$54,4,0)</f>
        <v>PG INSPECCIONES, PG EMERGENCIA, PG RIESGO QUÍMICO</v>
      </c>
      <c r="M137" s="111"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17"/>
      <c r="D138" s="120"/>
      <c r="E138" s="123"/>
      <c r="F138" s="123"/>
      <c r="G138" s="123"/>
      <c r="H138" s="111" t="str">
        <f>VLOOKUP(I138,Hoja2!A$3:I$54,2,0)</f>
        <v>MATERIAL PARTICULADO</v>
      </c>
      <c r="I138" s="68" t="s">
        <v>84</v>
      </c>
      <c r="J138" s="111" t="str">
        <f>VLOOKUP(I138,Hoja2!A$3:I$54,3,0)</f>
        <v>COMPLICACIONES RESPIRATORIAS</v>
      </c>
      <c r="K138" s="69"/>
      <c r="L138" s="111" t="str">
        <f>VLOOKUP(I138,Hoja2!A$3:I$54,4,0)</f>
        <v>PG INSPECCIONES, PG EMERGENCIA, PG RIESGO QUÍMICO</v>
      </c>
      <c r="M138" s="111"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17"/>
      <c r="D139" s="120"/>
      <c r="E139" s="123"/>
      <c r="F139" s="123"/>
      <c r="G139" s="123"/>
      <c r="H139" s="111" t="str">
        <f>VLOOKUP(I139,Hoja2!A$3:I$54,2,0)</f>
        <v>HUMOS METÁLICOS O NO METÁLICOS</v>
      </c>
      <c r="I139" s="68" t="s">
        <v>93</v>
      </c>
      <c r="J139" s="111" t="str">
        <f>VLOOKUP(I139,Hoja2!A$3:I$54,3,0)</f>
        <v>COMPLICACIONES RESPIRATORIAS</v>
      </c>
      <c r="K139" s="69"/>
      <c r="L139" s="111" t="str">
        <f>VLOOKUP(I139,Hoja2!A$3:I$54,4,0)</f>
        <v>PG INSPECCIONES, PG EMERGENCIA, PG RIESGO QUÍMICO</v>
      </c>
      <c r="M139" s="111"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17"/>
      <c r="D140" s="120"/>
      <c r="E140" s="123"/>
      <c r="F140" s="123"/>
      <c r="G140" s="123"/>
      <c r="H140" s="111" t="str">
        <f>VLOOKUP(I140,Hoja2!A$3:I$54,2,0)</f>
        <v>MICROORGANISMOS</v>
      </c>
      <c r="I140" s="68" t="s">
        <v>237</v>
      </c>
      <c r="J140" s="111" t="str">
        <f>VLOOKUP(I140,Hoja2!A$3:I$54,3,0)</f>
        <v>GRIPAS, NAUSEAS, MAREOS, MALESTAR GENERAL</v>
      </c>
      <c r="K140" s="69"/>
      <c r="L140" s="111" t="str">
        <f>VLOOKUP(I140,Hoja2!A$3:I$54,4,0)</f>
        <v>PG INSPECCIONES, PG EMERGENCIA</v>
      </c>
      <c r="M140" s="111"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17"/>
      <c r="D141" s="120"/>
      <c r="E141" s="123"/>
      <c r="F141" s="123"/>
      <c r="G141" s="123"/>
      <c r="H141" s="111" t="str">
        <f>VLOOKUP(I141,Hoja2!A$3:I$54,2,0)</f>
        <v>MICROORGANISMOS EN EL AMBIENTE</v>
      </c>
      <c r="I141" s="68" t="s">
        <v>240</v>
      </c>
      <c r="J141" s="111" t="str">
        <f>VLOOKUP(I141,Hoja2!A$3:I$54,3,0)</f>
        <v>LESIONES EN LA PIEL, MALESTAR GENERAL</v>
      </c>
      <c r="K141" s="69"/>
      <c r="L141" s="111" t="str">
        <f>VLOOKUP(I141,Hoja2!A$3:I$54,4,0)</f>
        <v>PG INSPECCIONES, PG EMERGENCIA</v>
      </c>
      <c r="M141" s="111"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17"/>
      <c r="D142" s="120"/>
      <c r="E142" s="123"/>
      <c r="F142" s="123"/>
      <c r="G142" s="123"/>
      <c r="H142" s="111" t="str">
        <f>VLOOKUP(I142,Hoja2!A$3:I$54,2,0)</f>
        <v>HONGOS</v>
      </c>
      <c r="I142" s="68" t="s">
        <v>113</v>
      </c>
      <c r="J142" s="111" t="str">
        <f>VLOOKUP(I142,Hoja2!A$3:I$54,3,0)</f>
        <v>LESIONES EN LA PIEL</v>
      </c>
      <c r="K142" s="69"/>
      <c r="L142" s="111" t="str">
        <f>VLOOKUP(I142,Hoja2!A$3:I$54,4,0)</f>
        <v>PG INSPECCIONES, PG EMERGENCIA</v>
      </c>
      <c r="M142" s="111"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17"/>
      <c r="D143" s="120"/>
      <c r="E143" s="123"/>
      <c r="F143" s="123"/>
      <c r="G143" s="123"/>
      <c r="H143" s="111" t="str">
        <f>VLOOKUP(I143,Hoja2!A$3:I$54,2,0)</f>
        <v>FLUIDOS</v>
      </c>
      <c r="I143" s="68" t="s">
        <v>117</v>
      </c>
      <c r="J143" s="111" t="str">
        <f>VLOOKUP(I143,Hoja2!A$3:I$54,3,0)</f>
        <v>LESIONES DÉRMICAS</v>
      </c>
      <c r="K143" s="69"/>
      <c r="L143" s="111" t="str">
        <f>VLOOKUP(I143,Hoja2!A$3:I$54,4,0)</f>
        <v>PG INSPECCIONES, PG EMERGENCIA</v>
      </c>
      <c r="M143" s="111"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17"/>
      <c r="D144" s="120"/>
      <c r="E144" s="123"/>
      <c r="F144" s="123"/>
      <c r="G144" s="123"/>
      <c r="H144" s="111" t="str">
        <f>VLOOKUP(I144,Hoja2!A$3:I$54,2,0)</f>
        <v>PARÁSITOS</v>
      </c>
      <c r="I144" s="68" t="s">
        <v>119</v>
      </c>
      <c r="J144" s="111" t="str">
        <f>VLOOKUP(I144,Hoja2!A$3:I$54,3,0)</f>
        <v>LESIONES, INFECCIONES PARASITARIAS</v>
      </c>
      <c r="K144" s="69"/>
      <c r="L144" s="111" t="str">
        <f>VLOOKUP(I144,Hoja2!A$3:I$54,4,0)</f>
        <v>PG INSPECCIONES, PG EMERGENCIA</v>
      </c>
      <c r="M144" s="111"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17"/>
      <c r="D145" s="120"/>
      <c r="E145" s="123"/>
      <c r="F145" s="123"/>
      <c r="G145" s="123"/>
      <c r="H145" s="111" t="str">
        <f>VLOOKUP(I145,Hoja2!A$3:I$54,2,0)</f>
        <v>ANIMALES VIVOS</v>
      </c>
      <c r="I145" s="68" t="s">
        <v>122</v>
      </c>
      <c r="J145" s="111" t="str">
        <f>VLOOKUP(I145,Hoja2!A$3:I$54,3,0)</f>
        <v>LESIONES EN TEJIDOS, INFECCIONES, ENFERMADES INFECTOCONTAGIOSAS</v>
      </c>
      <c r="K145" s="69"/>
      <c r="L145" s="111" t="str">
        <f>VLOOKUP(I145,Hoja2!A$3:I$54,4,0)</f>
        <v>PG INSPECCIONES, PG EMERGENCIA</v>
      </c>
      <c r="M145" s="111"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17"/>
      <c r="D146" s="120"/>
      <c r="E146" s="123"/>
      <c r="F146" s="123"/>
      <c r="G146" s="123"/>
      <c r="H146" s="111" t="str">
        <f>VLOOKUP(I146,Hoja2!A$3:I$54,2,0)</f>
        <v>CARGA DE UN PESO MAYOR AL RECOMENDADO</v>
      </c>
      <c r="I146" s="68" t="s">
        <v>125</v>
      </c>
      <c r="J146" s="111" t="str">
        <f>VLOOKUP(I146,Hoja2!A$3:I$54,3,0)</f>
        <v>LESIONES OSTEOMUSCULARES</v>
      </c>
      <c r="K146" s="69"/>
      <c r="L146" s="111" t="str">
        <f>VLOOKUP(I146,Hoja2!A$3:I$54,4,0)</f>
        <v>PG INSPECCIONES, PG EMERGENCIA</v>
      </c>
      <c r="M146" s="111"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17"/>
      <c r="D147" s="120"/>
      <c r="E147" s="123"/>
      <c r="F147" s="123"/>
      <c r="G147" s="123"/>
      <c r="H147" s="111" t="str">
        <f>VLOOKUP(I147,Hoja2!A$3:I$54,2,0)</f>
        <v>FORZADAS, PROLONGADAS EN PERSONAL OPERATIVO</v>
      </c>
      <c r="I147" s="68" t="s">
        <v>243</v>
      </c>
      <c r="J147" s="111" t="str">
        <f>VLOOKUP(I147,Hoja2!A$3:I$54,3,0)</f>
        <v>DOLOR DE ESPALDA, LESIONES EN LA COLUMNA</v>
      </c>
      <c r="K147" s="69"/>
      <c r="L147" s="111" t="str">
        <f>VLOOKUP(I147,Hoja2!A$3:I$54,4,0)</f>
        <v>PG INSPECCIONES, PG EMERGENCIA</v>
      </c>
      <c r="M147" s="111"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17"/>
      <c r="D148" s="120"/>
      <c r="E148" s="123"/>
      <c r="F148" s="123"/>
      <c r="G148" s="123"/>
      <c r="H148" s="111" t="str">
        <f>VLOOKUP(I148,Hoja2!A$3:I$54,2,0)</f>
        <v>HIGIENE POSTURAL, MOVIMIENTOS REPETITIVOS</v>
      </c>
      <c r="I148" s="68" t="s">
        <v>245</v>
      </c>
      <c r="J148" s="111" t="str">
        <f>VLOOKUP(I148,Hoja2!A$3:I$54,3,0)</f>
        <v>LESIONES OSTEOMUSCULARES, TRANSTORNO DE TRAUMA ACUMULATIVO</v>
      </c>
      <c r="K148" s="69"/>
      <c r="L148" s="111" t="str">
        <f>VLOOKUP(I148,Hoja2!A$3:I$54,4,0)</f>
        <v>PG INSPECCIONES, PG EMERGENCIA</v>
      </c>
      <c r="M148" s="111"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17"/>
      <c r="D149" s="120"/>
      <c r="E149" s="123"/>
      <c r="F149" s="123"/>
      <c r="G149" s="123"/>
      <c r="H149" s="111" t="str">
        <f>VLOOKUP(I149,Hoja2!A$3:I$54,2,0)</f>
        <v>RELACIONES, COHESIÓN, CALIDAD DE INTERACCIONES NO EFECTIVA, NO HAY TRABAJO EN EQUIPO</v>
      </c>
      <c r="I149" s="68" t="s">
        <v>141</v>
      </c>
      <c r="J149" s="111" t="str">
        <f>VLOOKUP(I149,Hoja2!A$3:I$54,3,0)</f>
        <v>ENFERMEDADES DIGESTIVAS, IRRITABILIDAD</v>
      </c>
      <c r="K149" s="69"/>
      <c r="L149" s="111" t="str">
        <f>VLOOKUP(I149,Hoja2!A$3:I$54,4,0)</f>
        <v>N/A</v>
      </c>
      <c r="M149" s="111"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17"/>
      <c r="D150" s="120"/>
      <c r="E150" s="123"/>
      <c r="F150" s="123"/>
      <c r="G150" s="123"/>
      <c r="H150" s="111" t="str">
        <f>VLOOKUP(I150,Hoja2!A$3:I$54,2,0)</f>
        <v>CARGA MENTAL, DEMANDAS EMOCIONALES, INESPECIFICIDAD DE DEFINICIÓN DE ROLES, MONOTONÍA</v>
      </c>
      <c r="I150" s="68" t="s">
        <v>146</v>
      </c>
      <c r="J150" s="111" t="str">
        <f>VLOOKUP(I150,Hoja2!A$3:I$54,3,0)</f>
        <v>ESTRÉS, CEFALÉA, IRRITABILIDAD</v>
      </c>
      <c r="K150" s="69"/>
      <c r="L150" s="111" t="str">
        <f>VLOOKUP(I150,Hoja2!A$3:I$54,4,0)</f>
        <v>N/A</v>
      </c>
      <c r="M150" s="111"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17"/>
      <c r="D151" s="120"/>
      <c r="E151" s="123"/>
      <c r="F151" s="123"/>
      <c r="G151" s="123"/>
      <c r="H151" s="111" t="str">
        <f>VLOOKUP(I151,Hoja2!A$3:I$54,2,0)</f>
        <v>TECNOLOGÍA NO AVANZADA, COMUNICACIÓN NO EFECTIVA, SOBRECARGA CUANTITATIVA Y CUALITATIVA, NO HAY VARIACIÓN EN FORMA DE TRABAJO</v>
      </c>
      <c r="I151" s="68" t="s">
        <v>149</v>
      </c>
      <c r="J151" s="111" t="str">
        <f>VLOOKUP(I151,Hoja2!A$3:I$54,3,0)</f>
        <v>ENFERMEDADES DIGESTIVAS, IRRITABILIDAD</v>
      </c>
      <c r="K151" s="69"/>
      <c r="L151" s="111" t="str">
        <f>VLOOKUP(I151,Hoja2!A$3:I$54,4,0)</f>
        <v>N/A</v>
      </c>
      <c r="M151" s="111"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17"/>
      <c r="D152" s="120"/>
      <c r="E152" s="123"/>
      <c r="F152" s="123"/>
      <c r="G152" s="123"/>
      <c r="H152" s="111" t="str">
        <f>VLOOKUP(I152,Hoja2!A$3:I$54,2,0)</f>
        <v>ESTILOS DE MANDO RÍGIDOS, AUSENCIA DE CAPACITACIÓN, AUSENCIA DE PROGRAMAS DE BIENESTAR</v>
      </c>
      <c r="I152" s="68" t="s">
        <v>154</v>
      </c>
      <c r="J152" s="111" t="str">
        <f>VLOOKUP(I152,Hoja2!A$3:I$54,3,0)</f>
        <v>ESTRÉS, DEPRESIÓN, DESMOTIVACIÓN, AUSENCIA DE ATENCIÓN</v>
      </c>
      <c r="K152" s="69"/>
      <c r="L152" s="111" t="str">
        <f>VLOOKUP(I152,Hoja2!A$3:I$54,4,0)</f>
        <v>N/A</v>
      </c>
      <c r="M152" s="111"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17"/>
      <c r="D153" s="120"/>
      <c r="E153" s="123"/>
      <c r="F153" s="123"/>
      <c r="G153" s="123"/>
      <c r="H153" s="111" t="str">
        <f>VLOOKUP(I153,Hoja2!A$3:I$54,2,0)</f>
        <v>SISMOS, INCENDIOS, INUNDACIONES, TERREMOTOS, VENDAVALES</v>
      </c>
      <c r="I153" s="68" t="s">
        <v>250</v>
      </c>
      <c r="J153" s="111" t="str">
        <f>VLOOKUP(I153,Hoja2!A$3:I$54,3,0)</f>
        <v>LESIONES, ATRAPAMIENTO, APLASTAMIENTO, PÉRDIDAS MATERIALES</v>
      </c>
      <c r="K153" s="69"/>
      <c r="L153" s="111" t="str">
        <f>VLOOKUP(I153,Hoja2!A$3:I$54,4,0)</f>
        <v>PG INSPECCIONES, PG EMERGENCIA</v>
      </c>
      <c r="M153" s="111"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18"/>
      <c r="D154" s="121"/>
      <c r="E154" s="124"/>
      <c r="F154" s="124"/>
      <c r="G154" s="124"/>
      <c r="H154" s="112" t="str">
        <f>VLOOKUP(I154,Hoja2!A$3:I$54,2,0)</f>
        <v>LLUVIAS, GRANIZADA, HELADAS</v>
      </c>
      <c r="I154" s="86" t="s">
        <v>251</v>
      </c>
      <c r="J154" s="112" t="str">
        <f>VLOOKUP(I154,Hoja2!A$3:I$54,3,0)</f>
        <v>LESIONES, ATRAPAMIENTO, APLASTAMIENTO, PÉRDIDAS MATERIALES</v>
      </c>
      <c r="K154" s="87"/>
      <c r="L154" s="112" t="str">
        <f>VLOOKUP(I154,Hoja2!A$3:I$54,4,0)</f>
        <v>PG INSPECCIONES, PG EMERGENCIA</v>
      </c>
      <c r="M154" s="112"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6"/>
      <c r="B155" s="153"/>
      <c r="C155" s="125" t="s">
        <v>281</v>
      </c>
      <c r="D155" s="128" t="s">
        <v>318</v>
      </c>
      <c r="E155" s="131" t="s">
        <v>279</v>
      </c>
      <c r="F155" s="131">
        <v>32</v>
      </c>
      <c r="G155" s="131"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6"/>
      <c r="B156" s="153"/>
      <c r="C156" s="126"/>
      <c r="D156" s="129"/>
      <c r="E156" s="132"/>
      <c r="F156" s="132"/>
      <c r="G156" s="132"/>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26"/>
      <c r="D157" s="129"/>
      <c r="E157" s="132"/>
      <c r="F157" s="132"/>
      <c r="G157" s="132"/>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30">
      <c r="A158" s="156"/>
      <c r="B158" s="153"/>
      <c r="C158" s="126"/>
      <c r="D158" s="129"/>
      <c r="E158" s="132"/>
      <c r="F158" s="132"/>
      <c r="G158" s="132"/>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10</v>
      </c>
      <c r="O158" s="61">
        <v>3</v>
      </c>
      <c r="P158" s="61">
        <v>25</v>
      </c>
      <c r="Q158" s="61">
        <f t="shared" si="26"/>
        <v>30</v>
      </c>
      <c r="R158" s="61">
        <f t="shared" si="27"/>
        <v>750</v>
      </c>
      <c r="S158" s="61" t="str">
        <f t="shared" si="28"/>
        <v>MA-30</v>
      </c>
      <c r="T158" s="66" t="str">
        <f t="shared" si="29"/>
        <v>I</v>
      </c>
      <c r="U158" s="66" t="str">
        <f t="shared" si="31"/>
        <v>No Aceptable</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26"/>
      <c r="D159" s="129"/>
      <c r="E159" s="132"/>
      <c r="F159" s="132"/>
      <c r="G159" s="132"/>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60</v>
      </c>
      <c r="Q159" s="61">
        <f t="shared" si="26"/>
        <v>40</v>
      </c>
      <c r="R159" s="61">
        <f t="shared" si="27"/>
        <v>2400</v>
      </c>
      <c r="S159" s="61" t="str">
        <f t="shared" si="28"/>
        <v>MA-40</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6"/>
      <c r="B160" s="153"/>
      <c r="C160" s="126"/>
      <c r="D160" s="129"/>
      <c r="E160" s="132"/>
      <c r="F160" s="132"/>
      <c r="G160" s="132"/>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26"/>
        <v>40</v>
      </c>
      <c r="R160" s="61">
        <f t="shared" si="27"/>
        <v>1000</v>
      </c>
      <c r="S160" s="61" t="str">
        <f t="shared" si="28"/>
        <v>MA-40</v>
      </c>
      <c r="T160" s="66" t="str">
        <f t="shared" si="29"/>
        <v>I</v>
      </c>
      <c r="U160" s="66" t="str">
        <f t="shared" si="31"/>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26"/>
      <c r="D161" s="129"/>
      <c r="E161" s="132"/>
      <c r="F161" s="132"/>
      <c r="G161" s="132"/>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26"/>
      <c r="D162" s="129"/>
      <c r="E162" s="132"/>
      <c r="F162" s="132"/>
      <c r="G162" s="132"/>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26"/>
      <c r="D163" s="129"/>
      <c r="E163" s="132"/>
      <c r="F163" s="132"/>
      <c r="G163" s="132"/>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26"/>
      <c r="D164" s="129"/>
      <c r="E164" s="132"/>
      <c r="F164" s="132"/>
      <c r="G164" s="132"/>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26"/>
      <c r="D165" s="129"/>
      <c r="E165" s="132"/>
      <c r="F165" s="132"/>
      <c r="G165" s="132"/>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26"/>
      <c r="D166" s="129"/>
      <c r="E166" s="132"/>
      <c r="F166" s="132"/>
      <c r="G166" s="132"/>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26"/>
      <c r="D167" s="129"/>
      <c r="E167" s="132"/>
      <c r="F167" s="132"/>
      <c r="G167" s="132"/>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26"/>
      <c r="D168" s="129"/>
      <c r="E168" s="132"/>
      <c r="F168" s="132"/>
      <c r="G168" s="132"/>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26"/>
      <c r="D169" s="129"/>
      <c r="E169" s="132"/>
      <c r="F169" s="132"/>
      <c r="G169" s="132"/>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26"/>
      <c r="D170" s="129"/>
      <c r="E170" s="132"/>
      <c r="F170" s="132"/>
      <c r="G170" s="132"/>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26"/>
      <c r="D171" s="129"/>
      <c r="E171" s="132"/>
      <c r="F171" s="132"/>
      <c r="G171" s="132"/>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26"/>
      <c r="D172" s="129"/>
      <c r="E172" s="132"/>
      <c r="F172" s="132"/>
      <c r="G172" s="132"/>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26"/>
      <c r="D173" s="129"/>
      <c r="E173" s="132"/>
      <c r="F173" s="132"/>
      <c r="G173" s="132"/>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26"/>
      <c r="D174" s="129"/>
      <c r="E174" s="132"/>
      <c r="F174" s="132"/>
      <c r="G174" s="132"/>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26"/>
      <c r="D175" s="129"/>
      <c r="E175" s="132"/>
      <c r="F175" s="132"/>
      <c r="G175" s="132"/>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26"/>
      <c r="D176" s="129"/>
      <c r="E176" s="132"/>
      <c r="F176" s="132"/>
      <c r="G176" s="132"/>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26"/>
      <c r="D177" s="129"/>
      <c r="E177" s="132"/>
      <c r="F177" s="132"/>
      <c r="G177" s="132"/>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26"/>
      <c r="D178" s="129"/>
      <c r="E178" s="132"/>
      <c r="F178" s="132"/>
      <c r="G178" s="132"/>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26"/>
      <c r="D179" s="129"/>
      <c r="E179" s="132"/>
      <c r="F179" s="132"/>
      <c r="G179" s="132"/>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26"/>
      <c r="D180" s="129"/>
      <c r="E180" s="132"/>
      <c r="F180" s="132"/>
      <c r="G180" s="132"/>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26"/>
      <c r="D181" s="129"/>
      <c r="E181" s="132"/>
      <c r="F181" s="132"/>
      <c r="G181" s="132"/>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26"/>
      <c r="D182" s="129"/>
      <c r="E182" s="132"/>
      <c r="F182" s="132"/>
      <c r="G182" s="132"/>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26"/>
      <c r="D183" s="129"/>
      <c r="E183" s="132"/>
      <c r="F183" s="132"/>
      <c r="G183" s="132"/>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26"/>
      <c r="D184" s="129"/>
      <c r="E184" s="132"/>
      <c r="F184" s="132"/>
      <c r="G184" s="132"/>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26"/>
      <c r="D185" s="129"/>
      <c r="E185" s="132"/>
      <c r="F185" s="132"/>
      <c r="G185" s="132"/>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26"/>
      <c r="D186" s="129"/>
      <c r="E186" s="132"/>
      <c r="F186" s="132"/>
      <c r="G186" s="132"/>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26"/>
      <c r="D187" s="129"/>
      <c r="E187" s="132"/>
      <c r="F187" s="132"/>
      <c r="G187" s="132"/>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26"/>
      <c r="D188" s="129"/>
      <c r="E188" s="132"/>
      <c r="F188" s="132"/>
      <c r="G188" s="132"/>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26"/>
      <c r="D189" s="129"/>
      <c r="E189" s="132"/>
      <c r="F189" s="132"/>
      <c r="G189" s="132"/>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27"/>
      <c r="D190" s="130"/>
      <c r="E190" s="133"/>
      <c r="F190" s="133"/>
      <c r="G190" s="133"/>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6"/>
      <c r="B191" s="153"/>
      <c r="C191" s="116" t="s">
        <v>285</v>
      </c>
      <c r="D191" s="119" t="s">
        <v>319</v>
      </c>
      <c r="E191" s="122" t="s">
        <v>283</v>
      </c>
      <c r="F191" s="122">
        <v>32</v>
      </c>
      <c r="G191" s="122" t="s">
        <v>256</v>
      </c>
      <c r="H191" s="110" t="str">
        <f>VLOOKUP(I191,Hoja2!A$3:I$54,2,0)</f>
        <v>INADECUADAS CONEXIONES ELÉCTRICAS, SATURACIÓN EN TOMAS DE ENERGÍA</v>
      </c>
      <c r="I191" s="101" t="s">
        <v>158</v>
      </c>
      <c r="J191" s="110" t="str">
        <f>VLOOKUP(I191,Hoja2!A$3:I$54,3,0)</f>
        <v>QUEMADURAS, ELECTROCUCIÓN, ARITMIA CARDIACA, MUERTE</v>
      </c>
      <c r="K191" s="102"/>
      <c r="L191" s="110" t="str">
        <f>VLOOKUP(I191,Hoja2!A$3:I$54,4,0)</f>
        <v>PG INSPECCIONES, PG EMERGENCIA, REQUISITOS MÍNIMOS PARA LÍNEAS ELÉCTRICAS</v>
      </c>
      <c r="M191" s="11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17"/>
      <c r="D192" s="120"/>
      <c r="E192" s="123"/>
      <c r="F192" s="123"/>
      <c r="G192" s="123"/>
      <c r="H192" s="111" t="str">
        <f>VLOOKUP(I192,Hoja2!A$3:I$54,2,0)</f>
        <v>INADECUADAS CONEXIONES ELÉCTRICAS, SATURACIÓN EN TOMAS DE ENERGÍA</v>
      </c>
      <c r="I192" s="68" t="s">
        <v>163</v>
      </c>
      <c r="J192" s="111" t="str">
        <f>VLOOKUP(I192,Hoja2!A$3:I$54,3,0)</f>
        <v>INTOXICACIÓN, QUEMADURAS</v>
      </c>
      <c r="K192" s="69"/>
      <c r="L192" s="111" t="str">
        <f>VLOOKUP(I192,Hoja2!A$3:I$54,4,0)</f>
        <v>PG INSPECCIONES, PG EMERGENCIA</v>
      </c>
      <c r="M192" s="111"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17"/>
      <c r="D193" s="120"/>
      <c r="E193" s="123"/>
      <c r="F193" s="123"/>
      <c r="G193" s="123"/>
      <c r="H193" s="111" t="str">
        <f>VLOOKUP(I193,Hoja2!A$3:I$54,2,0)</f>
        <v>ESCALERAS SIN BARANDAL, PISOS A DESNIVEL,INFRAESTRUCTURA DÉBIL, OBJETOS MAL UBICADOS, AUSENCIA DE ORDEN Y ASEO</v>
      </c>
      <c r="I193" s="68" t="s">
        <v>247</v>
      </c>
      <c r="J193" s="111" t="str">
        <f>VLOOKUP(I193,Hoja2!A$3:I$54,3,0)</f>
        <v>CAÍDAS DEL MISMO Y DISTINTO NIVEL, FRACTURAS, GOLPE CON OBJETOS, CAÍDA DE OBJETOS, OBSTRUCCIÓN DE VÍAS</v>
      </c>
      <c r="K193" s="69"/>
      <c r="L193" s="111" t="str">
        <f>VLOOKUP(I193,Hoja2!A$3:I$54,4,0)</f>
        <v>PG INSPECCIONES, PG EMERGENCIA</v>
      </c>
      <c r="M193" s="111"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30">
      <c r="A194" s="156"/>
      <c r="B194" s="153"/>
      <c r="C194" s="117"/>
      <c r="D194" s="120"/>
      <c r="E194" s="123"/>
      <c r="F194" s="123"/>
      <c r="G194" s="123"/>
      <c r="H194" s="111" t="str">
        <f>VLOOKUP(I194,Hoja2!A$3:I$54,2,0)</f>
        <v>LLUVIAS, CRECIENTE DE RIOS Y QUEBRADAS, CAÍDAS DESDE TARAVITAS Y PUENTES</v>
      </c>
      <c r="I194" s="68" t="s">
        <v>334</v>
      </c>
      <c r="J194" s="111" t="str">
        <f>VLOOKUP(I194,Hoja2!A$3:I$54,3,0)</f>
        <v>INMERSIÓN, MUERTE</v>
      </c>
      <c r="K194" s="69"/>
      <c r="L194" s="111" t="str">
        <f>VLOOKUP(I194,Hoja2!A$3:I$54,4,0)</f>
        <v>PG INSPECCIONES, PG EMERGENCIA</v>
      </c>
      <c r="M194" s="111" t="str">
        <f>VLOOKUP(I194,Hoja2!A$3:I$54,5,0)</f>
        <v>CAPACITACIÓN</v>
      </c>
      <c r="N194" s="70">
        <v>10</v>
      </c>
      <c r="O194" s="70">
        <v>3</v>
      </c>
      <c r="P194" s="70">
        <v>25</v>
      </c>
      <c r="Q194" s="70">
        <f t="shared" si="32"/>
        <v>30</v>
      </c>
      <c r="R194" s="70">
        <f t="shared" si="33"/>
        <v>750</v>
      </c>
      <c r="S194" s="70" t="str">
        <f t="shared" si="34"/>
        <v>MA-30</v>
      </c>
      <c r="T194" s="66" t="str">
        <f t="shared" si="35"/>
        <v>I</v>
      </c>
      <c r="U194" s="66" t="str">
        <f t="shared" si="36"/>
        <v>No Aceptable</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17"/>
      <c r="D195" s="120"/>
      <c r="E195" s="123"/>
      <c r="F195" s="123"/>
      <c r="G195" s="123"/>
      <c r="H195" s="111" t="str">
        <f>VLOOKUP(I195,Hoja2!A$3:I$54,2,0)</f>
        <v>SUPERFICIES DE TRABAJO IRREGULARES O DESLIZANTES</v>
      </c>
      <c r="I195" s="68" t="s">
        <v>248</v>
      </c>
      <c r="J195" s="111" t="str">
        <f>VLOOKUP(I195,Hoja2!A$3:I$54,3,0)</f>
        <v>CAÍDAS DEL MISMO Y DISTINTO NIVEL, FRACTURAS, GOLPE CON OBJETOS</v>
      </c>
      <c r="K195" s="69"/>
      <c r="L195" s="111" t="str">
        <f>VLOOKUP(I195,Hoja2!A$3:I$54,4,0)</f>
        <v>PG INSPECCIONES, PG EMERGENCIA</v>
      </c>
      <c r="M195" s="111" t="str">
        <f>VLOOKUP(I195,Hoja2!A$3:I$54,5,0)</f>
        <v>CAPACITACIÓN</v>
      </c>
      <c r="N195" s="70">
        <v>10</v>
      </c>
      <c r="O195" s="70">
        <v>4</v>
      </c>
      <c r="P195" s="70">
        <v>60</v>
      </c>
      <c r="Q195" s="70">
        <f t="shared" si="32"/>
        <v>40</v>
      </c>
      <c r="R195" s="70">
        <f t="shared" si="33"/>
        <v>2400</v>
      </c>
      <c r="S195" s="70" t="str">
        <f t="shared" si="34"/>
        <v>MA-40</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17"/>
      <c r="D196" s="120"/>
      <c r="E196" s="123"/>
      <c r="F196" s="123"/>
      <c r="G196" s="123"/>
      <c r="H196" s="111" t="str">
        <f>VLOOKUP(I196,Hoja2!A$3:I$54,2,0)</f>
        <v>SISTEMAS Y MEDIDAS DE ALMACENAMIENTO</v>
      </c>
      <c r="I196" s="68" t="s">
        <v>249</v>
      </c>
      <c r="J196" s="111" t="str">
        <f>VLOOKUP(I196,Hoja2!A$3:I$54,3,0)</f>
        <v>CAÍDAS DEL MISMO Y DISTINTO NIVEL, FRACTURAS, GOLPE CON OBJETOS, CAÍDA DE OBJETOS, OBSTRUCCIÓN DE VÍAS</v>
      </c>
      <c r="K196" s="69"/>
      <c r="L196" s="111" t="str">
        <f>VLOOKUP(I196,Hoja2!A$3:I$54,4,0)</f>
        <v>PG INSPECCIONES, PG EMERGENCIA</v>
      </c>
      <c r="M196" s="111" t="str">
        <f>VLOOKUP(I196,Hoja2!A$3:I$54,5,0)</f>
        <v>CAPACITACIÓN</v>
      </c>
      <c r="N196" s="70">
        <v>10</v>
      </c>
      <c r="O196" s="70">
        <v>4</v>
      </c>
      <c r="P196" s="70">
        <v>25</v>
      </c>
      <c r="Q196" s="70">
        <f t="shared" si="32"/>
        <v>40</v>
      </c>
      <c r="R196" s="70">
        <f t="shared" si="33"/>
        <v>1000</v>
      </c>
      <c r="S196" s="70" t="str">
        <f t="shared" si="34"/>
        <v>MA-40</v>
      </c>
      <c r="T196" s="66" t="str">
        <f t="shared" si="35"/>
        <v>I</v>
      </c>
      <c r="U196" s="66" t="str">
        <f t="shared" si="36"/>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17"/>
      <c r="D197" s="120"/>
      <c r="E197" s="123"/>
      <c r="F197" s="123"/>
      <c r="G197" s="123"/>
      <c r="H197" s="111" t="str">
        <f>VLOOKUP(I197,Hoja2!A$3:I$54,2,0)</f>
        <v>ATROPELLAMIENTO, ENVESTIDA</v>
      </c>
      <c r="I197" s="68" t="s">
        <v>189</v>
      </c>
      <c r="J197" s="111" t="str">
        <f>VLOOKUP(I197,Hoja2!A$3:I$54,3,0)</f>
        <v>LESIONES, PÉRDIDAS MATERIALES, MUERTE</v>
      </c>
      <c r="K197" s="69"/>
      <c r="L197" s="111" t="str">
        <f>VLOOKUP(I197,Hoja2!A$3:I$54,4,0)</f>
        <v>PG INSPECCIONES, PG EMERGENCIA</v>
      </c>
      <c r="M197" s="111"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17"/>
      <c r="D198" s="120"/>
      <c r="E198" s="123"/>
      <c r="F198" s="123"/>
      <c r="G198" s="123"/>
      <c r="H198" s="111" t="str">
        <f>VLOOKUP(I198,Hoja2!A$3:I$54,2,0)</f>
        <v>ATRACO, ROBO, ATENTADO, SECUESTROS, DE ORDEN PÚBLICO</v>
      </c>
      <c r="I198" s="68" t="s">
        <v>180</v>
      </c>
      <c r="J198" s="111" t="str">
        <f>VLOOKUP(I198,Hoja2!A$3:I$54,3,0)</f>
        <v>HERIDAS, LESIONES FÍSICAS / PSICOLÓGICAS</v>
      </c>
      <c r="K198" s="69"/>
      <c r="L198" s="111" t="str">
        <f>VLOOKUP(I198,Hoja2!A$3:I$54,4,0)</f>
        <v>PG INSPECCIONES, PG EMERGENCIA</v>
      </c>
      <c r="M198" s="111"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17"/>
      <c r="D199" s="120"/>
      <c r="E199" s="123"/>
      <c r="F199" s="123"/>
      <c r="G199" s="123"/>
      <c r="H199" s="111" t="str">
        <f>VLOOKUP(I199,Hoja2!A$3:I$54,2,0)</f>
        <v>EXPLOSION, FUGA, DERRAME E INCENDIO</v>
      </c>
      <c r="I199" s="68" t="s">
        <v>230</v>
      </c>
      <c r="J199" s="111" t="str">
        <f>VLOOKUP(I199,Hoja2!A$3:I$54,3,0)</f>
        <v>INTOXICACIÓN, QUEMADURAS, LESIONES, ATRAPAMIENTO</v>
      </c>
      <c r="K199" s="69"/>
      <c r="L199" s="111" t="str">
        <f>VLOOKUP(I199,Hoja2!A$3:I$54,4,0)</f>
        <v>PG INSPECCIONES, PG EMERGENCIA</v>
      </c>
      <c r="M199" s="111"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17"/>
      <c r="D200" s="120"/>
      <c r="E200" s="123"/>
      <c r="F200" s="123"/>
      <c r="G200" s="123"/>
      <c r="H200" s="111" t="str">
        <f>VLOOKUP(I200,[1]Hoja2!A$3:I$54,2,0)</f>
        <v>MÁQUINARIA Y EQUIPO</v>
      </c>
      <c r="I200" s="68" t="s">
        <v>168</v>
      </c>
      <c r="J200" s="111" t="str">
        <f>VLOOKUP(I200,[1]Hoja2!A$3:I$54,3,0)</f>
        <v>ATRAPAMIENTO, AMPUTACIÓN, APLASTAMIENTO, FRACTURA</v>
      </c>
      <c r="K200" s="69"/>
      <c r="L200" s="111" t="str">
        <f>VLOOKUP(I200,[1]Hoja2!A$3:I$54,4,0)</f>
        <v>PG INSPECCIONES, PG EMERGENCIA, REQUISITOS PARA MANEJO DE MÁQUINAS, REQUISITOS PARA REALIZAR LABORES EN TALLERES</v>
      </c>
      <c r="M200" s="111"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56"/>
      <c r="B201" s="153"/>
      <c r="C201" s="117"/>
      <c r="D201" s="120"/>
      <c r="E201" s="123"/>
      <c r="F201" s="123"/>
      <c r="G201" s="123"/>
      <c r="H201" s="111" t="str">
        <f>VLOOKUP(I201,[1]Hoja2!A$3:I$54,2,0)</f>
        <v>HERRAMIENTAS MANUALES</v>
      </c>
      <c r="I201" s="68" t="s">
        <v>174</v>
      </c>
      <c r="J201" s="111" t="str">
        <f>VLOOKUP(I201,[1]Hoja2!A$3:I$54,3,0)</f>
        <v>QUEMADURAS, LESIONES, PELLIZCOS, APLASTAMIENTOS</v>
      </c>
      <c r="K201" s="69"/>
      <c r="L201" s="111" t="str">
        <f>VLOOKUP(I201,[1]Hoja2!A$3:I$54,4,0)</f>
        <v>REQUISITOS MANEJO DE EQUIPOS EMPLEADOS EN LABORES DE CONSTRUCCION ACUEDUCTO Y ALCANTARILLADO, PG INSPECCIONES,PG EMERGENCIA, REQUISITOS  PARA EL MANEJO DE MÁQUINAS HERRAMIENTAS</v>
      </c>
      <c r="M201" s="111"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6"/>
      <c r="B202" s="153"/>
      <c r="C202" s="117"/>
      <c r="D202" s="120"/>
      <c r="E202" s="123"/>
      <c r="F202" s="123"/>
      <c r="G202" s="123"/>
      <c r="H202" s="111" t="str">
        <f>VLOOKUP(I202,[1]Hoja2!A$3:I$54,2,0)</f>
        <v>MANTENIMIENTO DE PUENTE GRUAS, LIMPIEZA DE CANALES, MANTENIMIENTO DE INSTALACIONES LOCATIVAS, MANTENIMIENTO Y REPARACION DE POZOS</v>
      </c>
      <c r="I202" s="68" t="s">
        <v>203</v>
      </c>
      <c r="J202" s="111" t="str">
        <f>VLOOKUP(I202,[1]Hoja2!A$3:I$54,3,0)</f>
        <v>LESIONES, FRACTURAS</v>
      </c>
      <c r="K202" s="69"/>
      <c r="L202" s="111" t="str">
        <f>VLOOKUP(I202,[1]Hoja2!A$3:I$54,4,0)</f>
        <v>PG INSPECCIONES, PG EMERGENCIA, REQUISITOS MÍNIMOS DE SEGURIDAD E HIGIENE PARA TRABAJOS EN ALTURAS</v>
      </c>
      <c r="M202" s="111"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6"/>
      <c r="B203" s="153"/>
      <c r="C203" s="117"/>
      <c r="D203" s="120"/>
      <c r="E203" s="123"/>
      <c r="F203" s="123"/>
      <c r="G203" s="123"/>
      <c r="H203" s="111" t="str">
        <f>VLOOKUP(I203,[1]Hoja2!A$3:I$54,2,0)</f>
        <v>INGRESO A POZOS, RED DE ACUEDUCTO, EXCAVACIONES</v>
      </c>
      <c r="I203" s="68" t="s">
        <v>196</v>
      </c>
      <c r="J203" s="111" t="str">
        <f>VLOOKUP(I203,[1]Hoja2!A$3:I$54,3,0)</f>
        <v>INTOXICACIÓN, ASFIXIA</v>
      </c>
      <c r="K203" s="69"/>
      <c r="L203" s="111" t="str">
        <f>VLOOKUP(I203,[1]Hoja2!A$3:I$54,4,0)</f>
        <v>PG INSPECCIONES, PG EMERGENCIA, REQUISITOS MÍNIMOS DE SEGURIDAD E HIGIENE PARA ESPACIOS CONFINADOS</v>
      </c>
      <c r="M203" s="111"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17"/>
      <c r="D204" s="120"/>
      <c r="E204" s="123"/>
      <c r="F204" s="123"/>
      <c r="G204" s="123"/>
      <c r="H204" s="111" t="str">
        <f>VLOOKUP(I204,Hoja2!A$3:I$54,2,0)</f>
        <v>CARGA Y DESCARGA DE MÁQUINARIAS Y EQUIPOS</v>
      </c>
      <c r="I204" s="68" t="s">
        <v>216</v>
      </c>
      <c r="J204" s="111" t="str">
        <f>VLOOKUP(I204,Hoja2!A$3:I$54,3,0)</f>
        <v>APLASTAMIENTO, ATRAPAMIENTO, AMPUTACIÓN, PÉRDIDAS MATERIALES, FRACTURAS</v>
      </c>
      <c r="K204" s="69"/>
      <c r="L204" s="111" t="str">
        <f>VLOOKUP(I204,Hoja2!A$3:I$54,4,0)</f>
        <v>PG INSPECCIONES, PG EMERGENCIA, REQUISITOS MÍNIMOS DE SEGURIDAD E HIGIENE PARA TRABAJOS EN ALTURAS</v>
      </c>
      <c r="M204" s="111"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17"/>
      <c r="D205" s="120"/>
      <c r="E205" s="123"/>
      <c r="F205" s="123"/>
      <c r="G205" s="123"/>
      <c r="H205" s="111" t="str">
        <f>VLOOKUP(I205,Hoja2!A$3:I$54,2,0)</f>
        <v>AUSENCIA O EXCESO DE LUZ EN UN AMBIENTE</v>
      </c>
      <c r="I205" s="68" t="s">
        <v>47</v>
      </c>
      <c r="J205" s="111" t="str">
        <f>VLOOKUP(I205,Hoja2!A$3:I$54,3,0)</f>
        <v>ESTRÉS, DIFICULTAD PARA VER, CANSANCIO VISUAL</v>
      </c>
      <c r="K205" s="69"/>
      <c r="L205" s="111" t="str">
        <f>VLOOKUP(I205,Hoja2!A$3:I$54,4,0)</f>
        <v>PG INSPECCIONES, PG EMERGENCIA</v>
      </c>
      <c r="M205" s="111"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17"/>
      <c r="D206" s="120"/>
      <c r="E206" s="123"/>
      <c r="F206" s="123"/>
      <c r="G206" s="123"/>
      <c r="H206" s="111" t="str">
        <f>VLOOKUP(I206,Hoja2!A$3:I$54,2,0)</f>
        <v>MÁQUINARIA O EQUIPO</v>
      </c>
      <c r="I206" s="68" t="s">
        <v>54</v>
      </c>
      <c r="J206" s="111" t="str">
        <f>VLOOKUP(I206,Hoja2!A$3:I$54,3,0)</f>
        <v>SORDERA, ESTRÉS, HIPOACUSIA, CEFALÉA, IRRATIBILIDAD</v>
      </c>
      <c r="K206" s="69"/>
      <c r="L206" s="111" t="str">
        <f>VLOOKUP(I206,Hoja2!A$3:I$54,4,0)</f>
        <v>PG INSPECCIONES, PG EMERGENCIA</v>
      </c>
      <c r="M206" s="111"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17"/>
      <c r="D207" s="120"/>
      <c r="E207" s="123"/>
      <c r="F207" s="123"/>
      <c r="G207" s="123"/>
      <c r="H207" s="111" t="str">
        <f>VLOOKUP(I207,Hoja2!A$3:I$54,2,0)</f>
        <v>MÁQUINARIA O EQUIPO</v>
      </c>
      <c r="I207" s="68" t="s">
        <v>59</v>
      </c>
      <c r="J207" s="111" t="str">
        <f>VLOOKUP(I207,Hoja2!A$3:I$54,3,0)</f>
        <v>MAREOS, VÓMITOS, Y SÍNTOMAS NEURÓLOGICOS</v>
      </c>
      <c r="K207" s="69"/>
      <c r="L207" s="111" t="str">
        <f>VLOOKUP(I207,Hoja2!A$3:I$54,4,0)</f>
        <v>PG INSPECCIONES, PG EMERGENCIA</v>
      </c>
      <c r="M207" s="111"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17"/>
      <c r="D208" s="120"/>
      <c r="E208" s="123"/>
      <c r="F208" s="123"/>
      <c r="G208" s="123"/>
      <c r="H208" s="111" t="str">
        <f>VLOOKUP(I208,Hoja2!A$3:I$54,2,0)</f>
        <v>X, GAMMA, ALFA, BETA, NEUTRONES</v>
      </c>
      <c r="I208" s="68" t="s">
        <v>69</v>
      </c>
      <c r="J208" s="111" t="str">
        <f>VLOOKUP(I208,Hoja2!A$3:I$54,3,0)</f>
        <v>QUEMADURAS</v>
      </c>
      <c r="K208" s="69"/>
      <c r="L208" s="111" t="str">
        <f>VLOOKUP(I208,Hoja2!A$3:I$54,4,0)</f>
        <v>PG INSPECCIONES, PG EMERGENCIA</v>
      </c>
      <c r="M208" s="111"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17"/>
      <c r="D209" s="120"/>
      <c r="E209" s="123"/>
      <c r="F209" s="123"/>
      <c r="G209" s="123"/>
      <c r="H209" s="111" t="str">
        <f>VLOOKUP(I209,Hoja2!A$3:I$54,2,0)</f>
        <v>POLVOS INORGÁNICOS</v>
      </c>
      <c r="I209" s="68" t="s">
        <v>78</v>
      </c>
      <c r="J209" s="111" t="str">
        <f>VLOOKUP(I209,Hoja2!A$3:I$54,3,0)</f>
        <v>COMPLICACIONES RESPIRATORIAS</v>
      </c>
      <c r="K209" s="69"/>
      <c r="L209" s="111" t="str">
        <f>VLOOKUP(I209,Hoja2!A$3:I$54,4,0)</f>
        <v>PG INSPECCIONES, PG EMERGENCIA, PG RIESGO QUÍMICO</v>
      </c>
      <c r="M209" s="111"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17"/>
      <c r="D210" s="120"/>
      <c r="E210" s="123"/>
      <c r="F210" s="123"/>
      <c r="G210" s="123"/>
      <c r="H210" s="111" t="str">
        <f>VLOOKUP(I210,Hoja2!A$3:I$54,2,0)</f>
        <v>MATERIAL PARTICULADO</v>
      </c>
      <c r="I210" s="68" t="s">
        <v>84</v>
      </c>
      <c r="J210" s="111" t="str">
        <f>VLOOKUP(I210,Hoja2!A$3:I$54,3,0)</f>
        <v>COMPLICACIONES RESPIRATORIAS</v>
      </c>
      <c r="K210" s="69"/>
      <c r="L210" s="111" t="str">
        <f>VLOOKUP(I210,Hoja2!A$3:I$54,4,0)</f>
        <v>PG INSPECCIONES, PG EMERGENCIA, PG RIESGO QUÍMICO</v>
      </c>
      <c r="M210" s="111"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17"/>
      <c r="D211" s="120"/>
      <c r="E211" s="123"/>
      <c r="F211" s="123"/>
      <c r="G211" s="123"/>
      <c r="H211" s="111" t="str">
        <f>VLOOKUP(I211,Hoja2!A$3:I$54,2,0)</f>
        <v>HUMOS METÁLICOS O NO METÁLICOS</v>
      </c>
      <c r="I211" s="68" t="s">
        <v>93</v>
      </c>
      <c r="J211" s="111" t="str">
        <f>VLOOKUP(I211,Hoja2!A$3:I$54,3,0)</f>
        <v>COMPLICACIONES RESPIRATORIAS</v>
      </c>
      <c r="K211" s="69"/>
      <c r="L211" s="111" t="str">
        <f>VLOOKUP(I211,Hoja2!A$3:I$54,4,0)</f>
        <v>PG INSPECCIONES, PG EMERGENCIA, PG RIESGO QUÍMICO</v>
      </c>
      <c r="M211" s="111"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17"/>
      <c r="D212" s="120"/>
      <c r="E212" s="123"/>
      <c r="F212" s="123"/>
      <c r="G212" s="123"/>
      <c r="H212" s="111" t="str">
        <f>VLOOKUP(I212,Hoja2!A$3:I$54,2,0)</f>
        <v>MICROORGANISMOS</v>
      </c>
      <c r="I212" s="68" t="s">
        <v>237</v>
      </c>
      <c r="J212" s="111" t="str">
        <f>VLOOKUP(I212,Hoja2!A$3:I$54,3,0)</f>
        <v>GRIPAS, NAUSEAS, MAREOS, MALESTAR GENERAL</v>
      </c>
      <c r="K212" s="69"/>
      <c r="L212" s="111" t="str">
        <f>VLOOKUP(I212,Hoja2!A$3:I$54,4,0)</f>
        <v>PG INSPECCIONES, PG EMERGENCIA</v>
      </c>
      <c r="M212" s="111"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17"/>
      <c r="D213" s="120"/>
      <c r="E213" s="123"/>
      <c r="F213" s="123"/>
      <c r="G213" s="123"/>
      <c r="H213" s="111" t="str">
        <f>VLOOKUP(I213,Hoja2!A$3:I$54,2,0)</f>
        <v>MICROORGANISMOS EN EL AMBIENTE</v>
      </c>
      <c r="I213" s="68" t="s">
        <v>240</v>
      </c>
      <c r="J213" s="111" t="str">
        <f>VLOOKUP(I213,Hoja2!A$3:I$54,3,0)</f>
        <v>LESIONES EN LA PIEL, MALESTAR GENERAL</v>
      </c>
      <c r="K213" s="69"/>
      <c r="L213" s="111" t="str">
        <f>VLOOKUP(I213,Hoja2!A$3:I$54,4,0)</f>
        <v>PG INSPECCIONES, PG EMERGENCIA</v>
      </c>
      <c r="M213" s="111"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17"/>
      <c r="D214" s="120"/>
      <c r="E214" s="123"/>
      <c r="F214" s="123"/>
      <c r="G214" s="123"/>
      <c r="H214" s="111" t="str">
        <f>VLOOKUP(I214,Hoja2!A$3:I$54,2,0)</f>
        <v>HONGOS</v>
      </c>
      <c r="I214" s="68" t="s">
        <v>113</v>
      </c>
      <c r="J214" s="111" t="str">
        <f>VLOOKUP(I214,Hoja2!A$3:I$54,3,0)</f>
        <v>LESIONES EN LA PIEL</v>
      </c>
      <c r="K214" s="69"/>
      <c r="L214" s="111" t="str">
        <f>VLOOKUP(I214,Hoja2!A$3:I$54,4,0)</f>
        <v>PG INSPECCIONES, PG EMERGENCIA</v>
      </c>
      <c r="M214" s="111"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17"/>
      <c r="D215" s="120"/>
      <c r="E215" s="123"/>
      <c r="F215" s="123"/>
      <c r="G215" s="123"/>
      <c r="H215" s="111" t="str">
        <f>VLOOKUP(I215,Hoja2!A$3:I$54,2,0)</f>
        <v>FLUIDOS</v>
      </c>
      <c r="I215" s="68" t="s">
        <v>117</v>
      </c>
      <c r="J215" s="111" t="str">
        <f>VLOOKUP(I215,Hoja2!A$3:I$54,3,0)</f>
        <v>LESIONES DÉRMICAS</v>
      </c>
      <c r="K215" s="69"/>
      <c r="L215" s="111" t="str">
        <f>VLOOKUP(I215,Hoja2!A$3:I$54,4,0)</f>
        <v>PG INSPECCIONES, PG EMERGENCIA</v>
      </c>
      <c r="M215" s="111"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17"/>
      <c r="D216" s="120"/>
      <c r="E216" s="123"/>
      <c r="F216" s="123"/>
      <c r="G216" s="123"/>
      <c r="H216" s="111" t="str">
        <f>VLOOKUP(I216,Hoja2!A$3:I$54,2,0)</f>
        <v>PARÁSITOS</v>
      </c>
      <c r="I216" s="68" t="s">
        <v>119</v>
      </c>
      <c r="J216" s="111" t="str">
        <f>VLOOKUP(I216,Hoja2!A$3:I$54,3,0)</f>
        <v>LESIONES, INFECCIONES PARASITARIAS</v>
      </c>
      <c r="K216" s="69"/>
      <c r="L216" s="111" t="str">
        <f>VLOOKUP(I216,Hoja2!A$3:I$54,4,0)</f>
        <v>PG INSPECCIONES, PG EMERGENCIA</v>
      </c>
      <c r="M216" s="111"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17"/>
      <c r="D217" s="120"/>
      <c r="E217" s="123"/>
      <c r="F217" s="123"/>
      <c r="G217" s="123"/>
      <c r="H217" s="111" t="str">
        <f>VLOOKUP(I217,Hoja2!A$3:I$54,2,0)</f>
        <v>ANIMALES VIVOS</v>
      </c>
      <c r="I217" s="68" t="s">
        <v>122</v>
      </c>
      <c r="J217" s="111" t="str">
        <f>VLOOKUP(I217,Hoja2!A$3:I$54,3,0)</f>
        <v>LESIONES EN TEJIDOS, INFECCIONES, ENFERMADES INFECTOCONTAGIOSAS</v>
      </c>
      <c r="K217" s="69"/>
      <c r="L217" s="111" t="str">
        <f>VLOOKUP(I217,Hoja2!A$3:I$54,4,0)</f>
        <v>PG INSPECCIONES, PG EMERGENCIA</v>
      </c>
      <c r="M217" s="111"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17"/>
      <c r="D218" s="120"/>
      <c r="E218" s="123"/>
      <c r="F218" s="123"/>
      <c r="G218" s="123"/>
      <c r="H218" s="111" t="str">
        <f>VLOOKUP(I218,Hoja2!A$3:I$54,2,0)</f>
        <v>CARGA DE UN PESO MAYOR AL RECOMENDADO</v>
      </c>
      <c r="I218" s="68" t="s">
        <v>125</v>
      </c>
      <c r="J218" s="111" t="str">
        <f>VLOOKUP(I218,Hoja2!A$3:I$54,3,0)</f>
        <v>LESIONES OSTEOMUSCULARES</v>
      </c>
      <c r="K218" s="69"/>
      <c r="L218" s="111" t="str">
        <f>VLOOKUP(I218,Hoja2!A$3:I$54,4,0)</f>
        <v>PG INSPECCIONES, PG EMERGENCIA</v>
      </c>
      <c r="M218" s="111"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17"/>
      <c r="D219" s="120"/>
      <c r="E219" s="123"/>
      <c r="F219" s="123"/>
      <c r="G219" s="123"/>
      <c r="H219" s="111" t="str">
        <f>VLOOKUP(I219,Hoja2!A$3:I$54,2,0)</f>
        <v>FORZADAS, PROLONGADAS EN PERSONAL OPERATIVO</v>
      </c>
      <c r="I219" s="68" t="s">
        <v>243</v>
      </c>
      <c r="J219" s="111" t="str">
        <f>VLOOKUP(I219,Hoja2!A$3:I$54,3,0)</f>
        <v>DOLOR DE ESPALDA, LESIONES EN LA COLUMNA</v>
      </c>
      <c r="K219" s="69"/>
      <c r="L219" s="111" t="str">
        <f>VLOOKUP(I219,Hoja2!A$3:I$54,4,0)</f>
        <v>PG INSPECCIONES, PG EMERGENCIA</v>
      </c>
      <c r="M219" s="111"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17"/>
      <c r="D220" s="120"/>
      <c r="E220" s="123"/>
      <c r="F220" s="123"/>
      <c r="G220" s="123"/>
      <c r="H220" s="111" t="str">
        <f>VLOOKUP(I220,Hoja2!A$3:I$54,2,0)</f>
        <v>HIGIENE POSTURAL, MOVIMIENTOS REPETITIVOS</v>
      </c>
      <c r="I220" s="68" t="s">
        <v>245</v>
      </c>
      <c r="J220" s="111" t="str">
        <f>VLOOKUP(I220,Hoja2!A$3:I$54,3,0)</f>
        <v>LESIONES OSTEOMUSCULARES, TRANSTORNO DE TRAUMA ACUMULATIVO</v>
      </c>
      <c r="K220" s="69"/>
      <c r="L220" s="111" t="str">
        <f>VLOOKUP(I220,Hoja2!A$3:I$54,4,0)</f>
        <v>PG INSPECCIONES, PG EMERGENCIA</v>
      </c>
      <c r="M220" s="111"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17"/>
      <c r="D221" s="120"/>
      <c r="E221" s="123"/>
      <c r="F221" s="123"/>
      <c r="G221" s="123"/>
      <c r="H221" s="111" t="str">
        <f>VLOOKUP(I221,Hoja2!A$3:I$54,2,0)</f>
        <v>RELACIONES, COHESIÓN, CALIDAD DE INTERACCIONES NO EFECTIVA, NO HAY TRABAJO EN EQUIPO</v>
      </c>
      <c r="I221" s="68" t="s">
        <v>141</v>
      </c>
      <c r="J221" s="111" t="str">
        <f>VLOOKUP(I221,Hoja2!A$3:I$54,3,0)</f>
        <v>ENFERMEDADES DIGESTIVAS, IRRITABILIDAD</v>
      </c>
      <c r="K221" s="69"/>
      <c r="L221" s="111" t="str">
        <f>VLOOKUP(I221,Hoja2!A$3:I$54,4,0)</f>
        <v>N/A</v>
      </c>
      <c r="M221" s="111"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17"/>
      <c r="D222" s="120"/>
      <c r="E222" s="123"/>
      <c r="F222" s="123"/>
      <c r="G222" s="123"/>
      <c r="H222" s="111" t="str">
        <f>VLOOKUP(I222,Hoja2!A$3:I$54,2,0)</f>
        <v>CARGA MENTAL, DEMANDAS EMOCIONALES, INESPECIFICIDAD DE DEFINICIÓN DE ROLES, MONOTONÍA</v>
      </c>
      <c r="I222" s="68" t="s">
        <v>146</v>
      </c>
      <c r="J222" s="111" t="str">
        <f>VLOOKUP(I222,Hoja2!A$3:I$54,3,0)</f>
        <v>ESTRÉS, CEFALÉA, IRRITABILIDAD</v>
      </c>
      <c r="K222" s="69"/>
      <c r="L222" s="111" t="str">
        <f>VLOOKUP(I222,Hoja2!A$3:I$54,4,0)</f>
        <v>N/A</v>
      </c>
      <c r="M222" s="111"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17"/>
      <c r="D223" s="120"/>
      <c r="E223" s="123"/>
      <c r="F223" s="123"/>
      <c r="G223" s="123"/>
      <c r="H223" s="111" t="str">
        <f>VLOOKUP(I223,Hoja2!A$3:I$54,2,0)</f>
        <v>TECNOLOGÍA NO AVANZADA, COMUNICACIÓN NO EFECTIVA, SOBRECARGA CUANTITATIVA Y CUALITATIVA, NO HAY VARIACIÓN EN FORMA DE TRABAJO</v>
      </c>
      <c r="I223" s="68" t="s">
        <v>149</v>
      </c>
      <c r="J223" s="111" t="str">
        <f>VLOOKUP(I223,Hoja2!A$3:I$54,3,0)</f>
        <v>ENFERMEDADES DIGESTIVAS, IRRITABILIDAD</v>
      </c>
      <c r="K223" s="69"/>
      <c r="L223" s="111" t="str">
        <f>VLOOKUP(I223,Hoja2!A$3:I$54,4,0)</f>
        <v>N/A</v>
      </c>
      <c r="M223" s="111"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17"/>
      <c r="D224" s="120"/>
      <c r="E224" s="123"/>
      <c r="F224" s="123"/>
      <c r="G224" s="123"/>
      <c r="H224" s="111" t="str">
        <f>VLOOKUP(I224,Hoja2!A$3:I$54,2,0)</f>
        <v>ESTILOS DE MANDO RÍGIDOS, AUSENCIA DE CAPACITACIÓN, AUSENCIA DE PROGRAMAS DE BIENESTAR</v>
      </c>
      <c r="I224" s="68" t="s">
        <v>154</v>
      </c>
      <c r="J224" s="111" t="str">
        <f>VLOOKUP(I224,Hoja2!A$3:I$54,3,0)</f>
        <v>ESTRÉS, DEPRESIÓN, DESMOTIVACIÓN, AUSENCIA DE ATENCIÓN</v>
      </c>
      <c r="K224" s="69"/>
      <c r="L224" s="111" t="str">
        <f>VLOOKUP(I224,Hoja2!A$3:I$54,4,0)</f>
        <v>N/A</v>
      </c>
      <c r="M224" s="111"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17"/>
      <c r="D225" s="120"/>
      <c r="E225" s="123"/>
      <c r="F225" s="123"/>
      <c r="G225" s="123"/>
      <c r="H225" s="111" t="str">
        <f>VLOOKUP(I225,Hoja2!A$3:I$54,2,0)</f>
        <v>SISMOS, INCENDIOS, INUNDACIONES, TERREMOTOS, VENDAVALES</v>
      </c>
      <c r="I225" s="68" t="s">
        <v>250</v>
      </c>
      <c r="J225" s="111" t="str">
        <f>VLOOKUP(I225,Hoja2!A$3:I$54,3,0)</f>
        <v>LESIONES, ATRAPAMIENTO, APLASTAMIENTO, PÉRDIDAS MATERIALES</v>
      </c>
      <c r="K225" s="69"/>
      <c r="L225" s="111" t="str">
        <f>VLOOKUP(I225,Hoja2!A$3:I$54,4,0)</f>
        <v>PG INSPECCIONES, PG EMERGENCIA</v>
      </c>
      <c r="M225" s="111"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18"/>
      <c r="D226" s="121"/>
      <c r="E226" s="124"/>
      <c r="F226" s="124"/>
      <c r="G226" s="124"/>
      <c r="H226" s="112" t="str">
        <f>VLOOKUP(I226,Hoja2!A$3:I$54,2,0)</f>
        <v>LLUVIAS, GRANIZADA, HELADAS</v>
      </c>
      <c r="I226" s="86" t="s">
        <v>251</v>
      </c>
      <c r="J226" s="112" t="str">
        <f>VLOOKUP(I226,Hoja2!A$3:I$54,3,0)</f>
        <v>LESIONES, ATRAPAMIENTO, APLASTAMIENTO, PÉRDIDAS MATERIALES</v>
      </c>
      <c r="K226" s="87"/>
      <c r="L226" s="112" t="str">
        <f>VLOOKUP(I226,Hoja2!A$3:I$54,4,0)</f>
        <v>PG INSPECCIONES, PG EMERGENCIA</v>
      </c>
      <c r="M226" s="112"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6"/>
      <c r="B227" s="153"/>
      <c r="C227" s="125" t="s">
        <v>320</v>
      </c>
      <c r="D227" s="128" t="s">
        <v>321</v>
      </c>
      <c r="E227" s="131" t="s">
        <v>271</v>
      </c>
      <c r="F227" s="131">
        <v>40</v>
      </c>
      <c r="G227" s="131"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6"/>
      <c r="B228" s="153"/>
      <c r="C228" s="126"/>
      <c r="D228" s="129"/>
      <c r="E228" s="132"/>
      <c r="F228" s="132"/>
      <c r="G228" s="132"/>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26"/>
      <c r="D229" s="129"/>
      <c r="E229" s="132"/>
      <c r="F229" s="132"/>
      <c r="G229" s="132"/>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30">
      <c r="A230" s="156"/>
      <c r="B230" s="153"/>
      <c r="C230" s="126"/>
      <c r="D230" s="129"/>
      <c r="E230" s="132"/>
      <c r="F230" s="132"/>
      <c r="G230" s="132"/>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10</v>
      </c>
      <c r="O230" s="61">
        <v>3</v>
      </c>
      <c r="P230" s="61">
        <v>25</v>
      </c>
      <c r="Q230" s="61">
        <f t="shared" si="32"/>
        <v>30</v>
      </c>
      <c r="R230" s="61">
        <f t="shared" si="33"/>
        <v>750</v>
      </c>
      <c r="S230" s="61" t="str">
        <f t="shared" si="34"/>
        <v>MA-30</v>
      </c>
      <c r="T230" s="66" t="str">
        <f t="shared" si="35"/>
        <v>I</v>
      </c>
      <c r="U230" s="66" t="str">
        <f t="shared" si="37"/>
        <v>No Aceptable</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26"/>
      <c r="D231" s="129"/>
      <c r="E231" s="132"/>
      <c r="F231" s="132"/>
      <c r="G231" s="132"/>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60</v>
      </c>
      <c r="Q231" s="61">
        <f t="shared" si="32"/>
        <v>40</v>
      </c>
      <c r="R231" s="61">
        <f t="shared" si="33"/>
        <v>2400</v>
      </c>
      <c r="S231" s="61" t="str">
        <f t="shared" si="34"/>
        <v>MA-40</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6"/>
      <c r="B232" s="153"/>
      <c r="C232" s="126"/>
      <c r="D232" s="129"/>
      <c r="E232" s="132"/>
      <c r="F232" s="132"/>
      <c r="G232" s="132"/>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2"/>
        <v>40</v>
      </c>
      <c r="R232" s="61">
        <f t="shared" si="33"/>
        <v>1000</v>
      </c>
      <c r="S232" s="61" t="str">
        <f t="shared" si="34"/>
        <v>MA-40</v>
      </c>
      <c r="T232" s="66" t="str">
        <f t="shared" si="35"/>
        <v>I</v>
      </c>
      <c r="U232" s="66" t="str">
        <f t="shared" si="37"/>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26"/>
      <c r="D233" s="129"/>
      <c r="E233" s="132"/>
      <c r="F233" s="132"/>
      <c r="G233" s="132"/>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26"/>
      <c r="D234" s="129"/>
      <c r="E234" s="132"/>
      <c r="F234" s="132"/>
      <c r="G234" s="132"/>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26"/>
      <c r="D235" s="129"/>
      <c r="E235" s="132"/>
      <c r="F235" s="132"/>
      <c r="G235" s="132"/>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26"/>
      <c r="D236" s="129"/>
      <c r="E236" s="132"/>
      <c r="F236" s="132"/>
      <c r="G236" s="132"/>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6"/>
      <c r="B237" s="153"/>
      <c r="C237" s="126"/>
      <c r="D237" s="129"/>
      <c r="E237" s="132"/>
      <c r="F237" s="132"/>
      <c r="G237" s="132"/>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6"/>
      <c r="B238" s="153"/>
      <c r="C238" s="126"/>
      <c r="D238" s="129"/>
      <c r="E238" s="132"/>
      <c r="F238" s="132"/>
      <c r="G238" s="132"/>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6"/>
      <c r="B239" s="153"/>
      <c r="C239" s="126"/>
      <c r="D239" s="129"/>
      <c r="E239" s="132"/>
      <c r="F239" s="132"/>
      <c r="G239" s="132"/>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6"/>
      <c r="B240" s="153"/>
      <c r="C240" s="126"/>
      <c r="D240" s="129"/>
      <c r="E240" s="132"/>
      <c r="F240" s="132"/>
      <c r="G240" s="132"/>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26"/>
      <c r="D241" s="129"/>
      <c r="E241" s="132"/>
      <c r="F241" s="132"/>
      <c r="G241" s="132"/>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26"/>
      <c r="D242" s="129"/>
      <c r="E242" s="132"/>
      <c r="F242" s="132"/>
      <c r="G242" s="132"/>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26"/>
      <c r="D243" s="129"/>
      <c r="E243" s="132"/>
      <c r="F243" s="132"/>
      <c r="G243" s="132"/>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26"/>
      <c r="D244" s="129"/>
      <c r="E244" s="132"/>
      <c r="F244" s="132"/>
      <c r="G244" s="132"/>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26"/>
      <c r="D245" s="129"/>
      <c r="E245" s="132"/>
      <c r="F245" s="132"/>
      <c r="G245" s="132"/>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26"/>
      <c r="D246" s="129"/>
      <c r="E246" s="132"/>
      <c r="F246" s="132"/>
      <c r="G246" s="132"/>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26"/>
      <c r="D247" s="129"/>
      <c r="E247" s="132"/>
      <c r="F247" s="132"/>
      <c r="G247" s="132"/>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26"/>
      <c r="D248" s="129"/>
      <c r="E248" s="132"/>
      <c r="F248" s="132"/>
      <c r="G248" s="132"/>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26"/>
      <c r="D249" s="129"/>
      <c r="E249" s="132"/>
      <c r="F249" s="132"/>
      <c r="G249" s="132"/>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26"/>
      <c r="D250" s="129"/>
      <c r="E250" s="132"/>
      <c r="F250" s="132"/>
      <c r="G250" s="132"/>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26"/>
      <c r="D251" s="129"/>
      <c r="E251" s="132"/>
      <c r="F251" s="132"/>
      <c r="G251" s="132"/>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26"/>
      <c r="D252" s="129"/>
      <c r="E252" s="132"/>
      <c r="F252" s="132"/>
      <c r="G252" s="132"/>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26"/>
      <c r="D253" s="129"/>
      <c r="E253" s="132"/>
      <c r="F253" s="132"/>
      <c r="G253" s="132"/>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26"/>
      <c r="D254" s="129"/>
      <c r="E254" s="132"/>
      <c r="F254" s="132"/>
      <c r="G254" s="132"/>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26"/>
      <c r="D255" s="129"/>
      <c r="E255" s="132"/>
      <c r="F255" s="132"/>
      <c r="G255" s="132"/>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26"/>
      <c r="D256" s="129"/>
      <c r="E256" s="132"/>
      <c r="F256" s="132"/>
      <c r="G256" s="132"/>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26"/>
      <c r="D257" s="129"/>
      <c r="E257" s="132"/>
      <c r="F257" s="132"/>
      <c r="G257" s="132"/>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26"/>
      <c r="D258" s="129"/>
      <c r="E258" s="132"/>
      <c r="F258" s="132"/>
      <c r="G258" s="132"/>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26"/>
      <c r="D259" s="129"/>
      <c r="E259" s="132"/>
      <c r="F259" s="132"/>
      <c r="G259" s="132"/>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26"/>
      <c r="D260" s="129"/>
      <c r="E260" s="132"/>
      <c r="F260" s="132"/>
      <c r="G260" s="132"/>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26"/>
      <c r="D261" s="129"/>
      <c r="E261" s="132"/>
      <c r="F261" s="132"/>
      <c r="G261" s="132"/>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27"/>
      <c r="D262" s="130"/>
      <c r="E262" s="133"/>
      <c r="F262" s="133"/>
      <c r="G262" s="133"/>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6"/>
      <c r="B263" s="153"/>
      <c r="C263" s="116" t="s">
        <v>291</v>
      </c>
      <c r="D263" s="119" t="s">
        <v>322</v>
      </c>
      <c r="E263" s="122" t="s">
        <v>289</v>
      </c>
      <c r="F263" s="122">
        <v>41</v>
      </c>
      <c r="G263" s="122" t="s">
        <v>256</v>
      </c>
      <c r="H263" s="110" t="str">
        <f>VLOOKUP(I263,Hoja2!A$3:I$54,2,0)</f>
        <v>INADECUADAS CONEXIONES ELÉCTRICAS, SATURACIÓN EN TOMAS DE ENERGÍA</v>
      </c>
      <c r="I263" s="101" t="s">
        <v>158</v>
      </c>
      <c r="J263" s="110" t="str">
        <f>VLOOKUP(I263,Hoja2!A$3:I$54,3,0)</f>
        <v>QUEMADURAS, ELECTROCUCIÓN, ARITMIA CARDIACA, MUERTE</v>
      </c>
      <c r="K263" s="102"/>
      <c r="L263" s="110" t="str">
        <f>VLOOKUP(I263,Hoja2!A$3:I$54,4,0)</f>
        <v>PG INSPECCIONES, PG EMERGENCIA, REQUISITOS MÍNIMOS PARA LÍNEAS ELÉCTRICAS</v>
      </c>
      <c r="M263" s="11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6"/>
      <c r="B264" s="153"/>
      <c r="C264" s="117"/>
      <c r="D264" s="120"/>
      <c r="E264" s="123"/>
      <c r="F264" s="123"/>
      <c r="G264" s="123"/>
      <c r="H264" s="111" t="str">
        <f>VLOOKUP(I264,Hoja2!A$3:I$54,2,0)</f>
        <v>INADECUADAS CONEXIONES ELÉCTRICAS, SATURACIÓN EN TOMAS DE ENERGÍA</v>
      </c>
      <c r="I264" s="68" t="s">
        <v>163</v>
      </c>
      <c r="J264" s="111" t="str">
        <f>VLOOKUP(I264,Hoja2!A$3:I$54,3,0)</f>
        <v>INTOXICACIÓN, QUEMADURAS</v>
      </c>
      <c r="K264" s="69"/>
      <c r="L264" s="111" t="str">
        <f>VLOOKUP(I264,Hoja2!A$3:I$54,4,0)</f>
        <v>PG INSPECCIONES, PG EMERGENCIA</v>
      </c>
      <c r="M264" s="111"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17"/>
      <c r="D265" s="120"/>
      <c r="E265" s="123"/>
      <c r="F265" s="123"/>
      <c r="G265" s="123"/>
      <c r="H265" s="111" t="str">
        <f>VLOOKUP(I265,Hoja2!A$3:I$54,2,0)</f>
        <v>ESCALERAS SIN BARANDAL, PISOS A DESNIVEL,INFRAESTRUCTURA DÉBIL, OBJETOS MAL UBICADOS, AUSENCIA DE ORDEN Y ASEO</v>
      </c>
      <c r="I265" s="68" t="s">
        <v>247</v>
      </c>
      <c r="J265" s="111" t="str">
        <f>VLOOKUP(I265,Hoja2!A$3:I$54,3,0)</f>
        <v>CAÍDAS DEL MISMO Y DISTINTO NIVEL, FRACTURAS, GOLPE CON OBJETOS, CAÍDA DE OBJETOS, OBSTRUCCIÓN DE VÍAS</v>
      </c>
      <c r="K265" s="69"/>
      <c r="L265" s="111" t="str">
        <f>VLOOKUP(I265,Hoja2!A$3:I$54,4,0)</f>
        <v>PG INSPECCIONES, PG EMERGENCIA</v>
      </c>
      <c r="M265" s="111"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30">
      <c r="A266" s="156"/>
      <c r="B266" s="153"/>
      <c r="C266" s="117"/>
      <c r="D266" s="120"/>
      <c r="E266" s="123"/>
      <c r="F266" s="123"/>
      <c r="G266" s="123"/>
      <c r="H266" s="111" t="str">
        <f>VLOOKUP(I266,Hoja2!A$3:I$54,2,0)</f>
        <v>LLUVIAS, CRECIENTE DE RIOS Y QUEBRADAS, CAÍDAS DESDE TARAVITAS Y PUENTES</v>
      </c>
      <c r="I266" s="68" t="s">
        <v>334</v>
      </c>
      <c r="J266" s="111" t="str">
        <f>VLOOKUP(I266,Hoja2!A$3:I$54,3,0)</f>
        <v>INMERSIÓN, MUERTE</v>
      </c>
      <c r="K266" s="69"/>
      <c r="L266" s="111" t="str">
        <f>VLOOKUP(I266,Hoja2!A$3:I$54,4,0)</f>
        <v>PG INSPECCIONES, PG EMERGENCIA</v>
      </c>
      <c r="M266" s="111" t="str">
        <f>VLOOKUP(I266,Hoja2!A$3:I$54,5,0)</f>
        <v>CAPACITACIÓN</v>
      </c>
      <c r="N266" s="70">
        <v>10</v>
      </c>
      <c r="O266" s="70">
        <v>3</v>
      </c>
      <c r="P266" s="70">
        <v>25</v>
      </c>
      <c r="Q266" s="70">
        <f t="shared" si="38"/>
        <v>30</v>
      </c>
      <c r="R266" s="70">
        <f t="shared" si="39"/>
        <v>750</v>
      </c>
      <c r="S266" s="70" t="str">
        <f t="shared" si="40"/>
        <v>MA-30</v>
      </c>
      <c r="T266" s="66" t="str">
        <f t="shared" si="41"/>
        <v>I</v>
      </c>
      <c r="U266" s="66" t="str">
        <f t="shared" si="42"/>
        <v>No Aceptable</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17"/>
      <c r="D267" s="120"/>
      <c r="E267" s="123"/>
      <c r="F267" s="123"/>
      <c r="G267" s="123"/>
      <c r="H267" s="111" t="str">
        <f>VLOOKUP(I267,Hoja2!A$3:I$54,2,0)</f>
        <v>SUPERFICIES DE TRABAJO IRREGULARES O DESLIZANTES</v>
      </c>
      <c r="I267" s="68" t="s">
        <v>248</v>
      </c>
      <c r="J267" s="111" t="str">
        <f>VLOOKUP(I267,Hoja2!A$3:I$54,3,0)</f>
        <v>CAÍDAS DEL MISMO Y DISTINTO NIVEL, FRACTURAS, GOLPE CON OBJETOS</v>
      </c>
      <c r="K267" s="69"/>
      <c r="L267" s="111" t="str">
        <f>VLOOKUP(I267,Hoja2!A$3:I$54,4,0)</f>
        <v>PG INSPECCIONES, PG EMERGENCIA</v>
      </c>
      <c r="M267" s="111" t="str">
        <f>VLOOKUP(I267,Hoja2!A$3:I$54,5,0)</f>
        <v>CAPACITACIÓN</v>
      </c>
      <c r="N267" s="70">
        <v>10</v>
      </c>
      <c r="O267" s="70">
        <v>4</v>
      </c>
      <c r="P267" s="70">
        <v>60</v>
      </c>
      <c r="Q267" s="70">
        <f t="shared" si="38"/>
        <v>40</v>
      </c>
      <c r="R267" s="70">
        <f t="shared" si="39"/>
        <v>2400</v>
      </c>
      <c r="S267" s="70" t="str">
        <f t="shared" si="40"/>
        <v>MA-40</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6"/>
      <c r="B268" s="153"/>
      <c r="C268" s="117"/>
      <c r="D268" s="120"/>
      <c r="E268" s="123"/>
      <c r="F268" s="123"/>
      <c r="G268" s="123"/>
      <c r="H268" s="111" t="str">
        <f>VLOOKUP(I268,Hoja2!A$3:I$54,2,0)</f>
        <v>SISTEMAS Y MEDIDAS DE ALMACENAMIENTO</v>
      </c>
      <c r="I268" s="68" t="s">
        <v>249</v>
      </c>
      <c r="J268" s="111" t="str">
        <f>VLOOKUP(I268,Hoja2!A$3:I$54,3,0)</f>
        <v>CAÍDAS DEL MISMO Y DISTINTO NIVEL, FRACTURAS, GOLPE CON OBJETOS, CAÍDA DE OBJETOS, OBSTRUCCIÓN DE VÍAS</v>
      </c>
      <c r="K268" s="69"/>
      <c r="L268" s="111" t="str">
        <f>VLOOKUP(I268,Hoja2!A$3:I$54,4,0)</f>
        <v>PG INSPECCIONES, PG EMERGENCIA</v>
      </c>
      <c r="M268" s="111" t="str">
        <f>VLOOKUP(I268,Hoja2!A$3:I$54,5,0)</f>
        <v>CAPACITACIÓN</v>
      </c>
      <c r="N268" s="70">
        <v>10</v>
      </c>
      <c r="O268" s="70">
        <v>4</v>
      </c>
      <c r="P268" s="70">
        <v>25</v>
      </c>
      <c r="Q268" s="70">
        <f t="shared" si="38"/>
        <v>40</v>
      </c>
      <c r="R268" s="70">
        <f t="shared" si="39"/>
        <v>1000</v>
      </c>
      <c r="S268" s="70" t="str">
        <f t="shared" si="40"/>
        <v>MA-40</v>
      </c>
      <c r="T268" s="66" t="str">
        <f t="shared" si="41"/>
        <v>I</v>
      </c>
      <c r="U268" s="66" t="str">
        <f t="shared" si="42"/>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17"/>
      <c r="D269" s="120"/>
      <c r="E269" s="123"/>
      <c r="F269" s="123"/>
      <c r="G269" s="123"/>
      <c r="H269" s="111" t="str">
        <f>VLOOKUP(I269,Hoja2!A$3:I$54,2,0)</f>
        <v>ATROPELLAMIENTO, ENVESTIDA</v>
      </c>
      <c r="I269" s="68" t="s">
        <v>189</v>
      </c>
      <c r="J269" s="111" t="str">
        <f>VLOOKUP(I269,Hoja2!A$3:I$54,3,0)</f>
        <v>LESIONES, PÉRDIDAS MATERIALES, MUERTE</v>
      </c>
      <c r="K269" s="69"/>
      <c r="L269" s="111" t="str">
        <f>VLOOKUP(I269,Hoja2!A$3:I$54,4,0)</f>
        <v>PG INSPECCIONES, PG EMERGENCIA</v>
      </c>
      <c r="M269" s="111"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17"/>
      <c r="D270" s="120"/>
      <c r="E270" s="123"/>
      <c r="F270" s="123"/>
      <c r="G270" s="123"/>
      <c r="H270" s="111" t="str">
        <f>VLOOKUP(I270,Hoja2!A$3:I$54,2,0)</f>
        <v>ATRACO, ROBO, ATENTADO, SECUESTROS, DE ORDEN PÚBLICO</v>
      </c>
      <c r="I270" s="68" t="s">
        <v>180</v>
      </c>
      <c r="J270" s="111" t="str">
        <f>VLOOKUP(I270,Hoja2!A$3:I$54,3,0)</f>
        <v>HERIDAS, LESIONES FÍSICAS / PSICOLÓGICAS</v>
      </c>
      <c r="K270" s="69"/>
      <c r="L270" s="111" t="str">
        <f>VLOOKUP(I270,Hoja2!A$3:I$54,4,0)</f>
        <v>PG INSPECCIONES, PG EMERGENCIA</v>
      </c>
      <c r="M270" s="111"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17"/>
      <c r="D271" s="120"/>
      <c r="E271" s="123"/>
      <c r="F271" s="123"/>
      <c r="G271" s="123"/>
      <c r="H271" s="111" t="str">
        <f>VLOOKUP(I271,Hoja2!A$3:I$54,2,0)</f>
        <v>EXPLOSION, FUGA, DERRAME E INCENDIO</v>
      </c>
      <c r="I271" s="68" t="s">
        <v>230</v>
      </c>
      <c r="J271" s="111" t="str">
        <f>VLOOKUP(I271,Hoja2!A$3:I$54,3,0)</f>
        <v>INTOXICACIÓN, QUEMADURAS, LESIONES, ATRAPAMIENTO</v>
      </c>
      <c r="K271" s="69"/>
      <c r="L271" s="111" t="str">
        <f>VLOOKUP(I271,Hoja2!A$3:I$54,4,0)</f>
        <v>PG INSPECCIONES, PG EMERGENCIA</v>
      </c>
      <c r="M271" s="111"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17"/>
      <c r="D272" s="120"/>
      <c r="E272" s="123"/>
      <c r="F272" s="123"/>
      <c r="G272" s="123"/>
      <c r="H272" s="111" t="str">
        <f>VLOOKUP(I272,[1]Hoja2!A$3:I$54,2,0)</f>
        <v>MÁQUINARIA Y EQUIPO</v>
      </c>
      <c r="I272" s="68" t="s">
        <v>168</v>
      </c>
      <c r="J272" s="111" t="str">
        <f>VLOOKUP(I272,[1]Hoja2!A$3:I$54,3,0)</f>
        <v>ATRAPAMIENTO, AMPUTACIÓN, APLASTAMIENTO, FRACTURA</v>
      </c>
      <c r="K272" s="69"/>
      <c r="L272" s="111" t="str">
        <f>VLOOKUP(I272,[1]Hoja2!A$3:I$54,4,0)</f>
        <v>PG INSPECCIONES, PG EMERGENCIA, REQUISITOS PARA MANEJO DE MÁQUINAS, REQUISITOS PARA REALIZAR LABORES EN TALLERES</v>
      </c>
      <c r="M272" s="111"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6"/>
      <c r="B273" s="153"/>
      <c r="C273" s="117"/>
      <c r="D273" s="120"/>
      <c r="E273" s="123"/>
      <c r="F273" s="123"/>
      <c r="G273" s="123"/>
      <c r="H273" s="111" t="str">
        <f>VLOOKUP(I273,[1]Hoja2!A$3:I$54,2,0)</f>
        <v>HERRAMIENTAS MANUALES</v>
      </c>
      <c r="I273" s="68" t="s">
        <v>174</v>
      </c>
      <c r="J273" s="111" t="str">
        <f>VLOOKUP(I273,[1]Hoja2!A$3:I$54,3,0)</f>
        <v>QUEMADURAS, LESIONES, PELLIZCOS, APLASTAMIENTOS</v>
      </c>
      <c r="K273" s="69"/>
      <c r="L273" s="111" t="str">
        <f>VLOOKUP(I273,[1]Hoja2!A$3:I$54,4,0)</f>
        <v>REQUISITOS MANEJO DE EQUIPOS EMPLEADOS EN LABORES DE CONSTRUCCION ACUEDUCTO Y ALCANTARILLADO, PG INSPECCIONES,PG EMERGENCIA, REQUISITOS  PARA EL MANEJO DE MÁQUINAS HERRAMIENTAS</v>
      </c>
      <c r="M273" s="111"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6"/>
      <c r="B274" s="153"/>
      <c r="C274" s="117"/>
      <c r="D274" s="120"/>
      <c r="E274" s="123"/>
      <c r="F274" s="123"/>
      <c r="G274" s="123"/>
      <c r="H274" s="111" t="str">
        <f>VLOOKUP(I274,[1]Hoja2!A$3:I$54,2,0)</f>
        <v>MANTENIMIENTO DE PUENTE GRUAS, LIMPIEZA DE CANALES, MANTENIMIENTO DE INSTALACIONES LOCATIVAS, MANTENIMIENTO Y REPARACION DE POZOS</v>
      </c>
      <c r="I274" s="68" t="s">
        <v>203</v>
      </c>
      <c r="J274" s="111" t="str">
        <f>VLOOKUP(I274,[1]Hoja2!A$3:I$54,3,0)</f>
        <v>LESIONES, FRACTURAS</v>
      </c>
      <c r="K274" s="69"/>
      <c r="L274" s="111" t="str">
        <f>VLOOKUP(I274,[1]Hoja2!A$3:I$54,4,0)</f>
        <v>PG INSPECCIONES, PG EMERGENCIA, REQUISITOS MÍNIMOS DE SEGURIDAD E HIGIENE PARA TRABAJOS EN ALTURAS</v>
      </c>
      <c r="M274" s="111"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6"/>
      <c r="B275" s="153"/>
      <c r="C275" s="117"/>
      <c r="D275" s="120"/>
      <c r="E275" s="123"/>
      <c r="F275" s="123"/>
      <c r="G275" s="123"/>
      <c r="H275" s="111" t="str">
        <f>VLOOKUP(I275,[1]Hoja2!A$3:I$54,2,0)</f>
        <v>INGRESO A POZOS, RED DE ACUEDUCTO, EXCAVACIONES</v>
      </c>
      <c r="I275" s="68" t="s">
        <v>196</v>
      </c>
      <c r="J275" s="111" t="str">
        <f>VLOOKUP(I275,[1]Hoja2!A$3:I$54,3,0)</f>
        <v>INTOXICACIÓN, ASFIXIA</v>
      </c>
      <c r="K275" s="69"/>
      <c r="L275" s="111" t="str">
        <f>VLOOKUP(I275,[1]Hoja2!A$3:I$54,4,0)</f>
        <v>PG INSPECCIONES, PG EMERGENCIA, REQUISITOS MÍNIMOS DE SEGURIDAD E HIGIENE PARA ESPACIOS CONFINADOS</v>
      </c>
      <c r="M275" s="111"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6"/>
      <c r="B276" s="153"/>
      <c r="C276" s="117"/>
      <c r="D276" s="120"/>
      <c r="E276" s="123"/>
      <c r="F276" s="123"/>
      <c r="G276" s="123"/>
      <c r="H276" s="111" t="str">
        <f>VLOOKUP(I276,Hoja2!A$3:I$54,2,0)</f>
        <v>CARGA Y DESCARGA DE MÁQUINARIAS Y EQUIPOS</v>
      </c>
      <c r="I276" s="68" t="s">
        <v>216</v>
      </c>
      <c r="J276" s="111" t="str">
        <f>VLOOKUP(I276,Hoja2!A$3:I$54,3,0)</f>
        <v>APLASTAMIENTO, ATRAPAMIENTO, AMPUTACIÓN, PÉRDIDAS MATERIALES, FRACTURAS</v>
      </c>
      <c r="K276" s="69"/>
      <c r="L276" s="111" t="str">
        <f>VLOOKUP(I276,Hoja2!A$3:I$54,4,0)</f>
        <v>PG INSPECCIONES, PG EMERGENCIA, REQUISITOS MÍNIMOS DE SEGURIDAD E HIGIENE PARA TRABAJOS EN ALTURAS</v>
      </c>
      <c r="M276" s="111"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17"/>
      <c r="D277" s="120"/>
      <c r="E277" s="123"/>
      <c r="F277" s="123"/>
      <c r="G277" s="123"/>
      <c r="H277" s="111" t="str">
        <f>VLOOKUP(I277,Hoja2!A$3:I$54,2,0)</f>
        <v>AUSENCIA O EXCESO DE LUZ EN UN AMBIENTE</v>
      </c>
      <c r="I277" s="68" t="s">
        <v>47</v>
      </c>
      <c r="J277" s="111" t="str">
        <f>VLOOKUP(I277,Hoja2!A$3:I$54,3,0)</f>
        <v>ESTRÉS, DIFICULTAD PARA VER, CANSANCIO VISUAL</v>
      </c>
      <c r="K277" s="69"/>
      <c r="L277" s="111" t="str">
        <f>VLOOKUP(I277,Hoja2!A$3:I$54,4,0)</f>
        <v>PG INSPECCIONES, PG EMERGENCIA</v>
      </c>
      <c r="M277" s="111"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17"/>
      <c r="D278" s="120"/>
      <c r="E278" s="123"/>
      <c r="F278" s="123"/>
      <c r="G278" s="123"/>
      <c r="H278" s="111" t="str">
        <f>VLOOKUP(I278,Hoja2!A$3:I$54,2,0)</f>
        <v>MÁQUINARIA O EQUIPO</v>
      </c>
      <c r="I278" s="68" t="s">
        <v>54</v>
      </c>
      <c r="J278" s="111" t="str">
        <f>VLOOKUP(I278,Hoja2!A$3:I$54,3,0)</f>
        <v>SORDERA, ESTRÉS, HIPOACUSIA, CEFALÉA, IRRATIBILIDAD</v>
      </c>
      <c r="K278" s="69"/>
      <c r="L278" s="111" t="str">
        <f>VLOOKUP(I278,Hoja2!A$3:I$54,4,0)</f>
        <v>PG INSPECCIONES, PG EMERGENCIA</v>
      </c>
      <c r="M278" s="111"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17"/>
      <c r="D279" s="120"/>
      <c r="E279" s="123"/>
      <c r="F279" s="123"/>
      <c r="G279" s="123"/>
      <c r="H279" s="111" t="str">
        <f>VLOOKUP(I279,Hoja2!A$3:I$54,2,0)</f>
        <v>MÁQUINARIA O EQUIPO</v>
      </c>
      <c r="I279" s="68" t="s">
        <v>59</v>
      </c>
      <c r="J279" s="111" t="str">
        <f>VLOOKUP(I279,Hoja2!A$3:I$54,3,0)</f>
        <v>MAREOS, VÓMITOS, Y SÍNTOMAS NEURÓLOGICOS</v>
      </c>
      <c r="K279" s="69"/>
      <c r="L279" s="111" t="str">
        <f>VLOOKUP(I279,Hoja2!A$3:I$54,4,0)</f>
        <v>PG INSPECCIONES, PG EMERGENCIA</v>
      </c>
      <c r="M279" s="111"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17"/>
      <c r="D280" s="120"/>
      <c r="E280" s="123"/>
      <c r="F280" s="123"/>
      <c r="G280" s="123"/>
      <c r="H280" s="111" t="str">
        <f>VLOOKUP(I280,Hoja2!A$3:I$54,2,0)</f>
        <v>X, GAMMA, ALFA, BETA, NEUTRONES</v>
      </c>
      <c r="I280" s="68" t="s">
        <v>69</v>
      </c>
      <c r="J280" s="111" t="str">
        <f>VLOOKUP(I280,Hoja2!A$3:I$54,3,0)</f>
        <v>QUEMADURAS</v>
      </c>
      <c r="K280" s="69"/>
      <c r="L280" s="111" t="str">
        <f>VLOOKUP(I280,Hoja2!A$3:I$54,4,0)</f>
        <v>PG INSPECCIONES, PG EMERGENCIA</v>
      </c>
      <c r="M280" s="111"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17"/>
      <c r="D281" s="120"/>
      <c r="E281" s="123"/>
      <c r="F281" s="123"/>
      <c r="G281" s="123"/>
      <c r="H281" s="111" t="str">
        <f>VLOOKUP(I281,Hoja2!A$3:I$54,2,0)</f>
        <v>POLVOS INORGÁNICOS</v>
      </c>
      <c r="I281" s="68" t="s">
        <v>78</v>
      </c>
      <c r="J281" s="111" t="str">
        <f>VLOOKUP(I281,Hoja2!A$3:I$54,3,0)</f>
        <v>COMPLICACIONES RESPIRATORIAS</v>
      </c>
      <c r="K281" s="69"/>
      <c r="L281" s="111" t="str">
        <f>VLOOKUP(I281,Hoja2!A$3:I$54,4,0)</f>
        <v>PG INSPECCIONES, PG EMERGENCIA, PG RIESGO QUÍMICO</v>
      </c>
      <c r="M281" s="111"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17"/>
      <c r="D282" s="120"/>
      <c r="E282" s="123"/>
      <c r="F282" s="123"/>
      <c r="G282" s="123"/>
      <c r="H282" s="111" t="str">
        <f>VLOOKUP(I282,Hoja2!A$3:I$54,2,0)</f>
        <v>MATERIAL PARTICULADO</v>
      </c>
      <c r="I282" s="68" t="s">
        <v>84</v>
      </c>
      <c r="J282" s="111" t="str">
        <f>VLOOKUP(I282,Hoja2!A$3:I$54,3,0)</f>
        <v>COMPLICACIONES RESPIRATORIAS</v>
      </c>
      <c r="K282" s="69"/>
      <c r="L282" s="111" t="str">
        <f>VLOOKUP(I282,Hoja2!A$3:I$54,4,0)</f>
        <v>PG INSPECCIONES, PG EMERGENCIA, PG RIESGO QUÍMICO</v>
      </c>
      <c r="M282" s="111"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17"/>
      <c r="D283" s="120"/>
      <c r="E283" s="123"/>
      <c r="F283" s="123"/>
      <c r="G283" s="123"/>
      <c r="H283" s="111" t="str">
        <f>VLOOKUP(I283,Hoja2!A$3:I$54,2,0)</f>
        <v>HUMOS METÁLICOS O NO METÁLICOS</v>
      </c>
      <c r="I283" s="68" t="s">
        <v>93</v>
      </c>
      <c r="J283" s="111" t="str">
        <f>VLOOKUP(I283,Hoja2!A$3:I$54,3,0)</f>
        <v>COMPLICACIONES RESPIRATORIAS</v>
      </c>
      <c r="K283" s="69"/>
      <c r="L283" s="111" t="str">
        <f>VLOOKUP(I283,Hoja2!A$3:I$54,4,0)</f>
        <v>PG INSPECCIONES, PG EMERGENCIA, PG RIESGO QUÍMICO</v>
      </c>
      <c r="M283" s="111"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17"/>
      <c r="D284" s="120"/>
      <c r="E284" s="123"/>
      <c r="F284" s="123"/>
      <c r="G284" s="123"/>
      <c r="H284" s="111" t="str">
        <f>VLOOKUP(I284,Hoja2!A$3:I$54,2,0)</f>
        <v>MICROORGANISMOS</v>
      </c>
      <c r="I284" s="68" t="s">
        <v>237</v>
      </c>
      <c r="J284" s="111" t="str">
        <f>VLOOKUP(I284,Hoja2!A$3:I$54,3,0)</f>
        <v>GRIPAS, NAUSEAS, MAREOS, MALESTAR GENERAL</v>
      </c>
      <c r="K284" s="69"/>
      <c r="L284" s="111" t="str">
        <f>VLOOKUP(I284,Hoja2!A$3:I$54,4,0)</f>
        <v>PG INSPECCIONES, PG EMERGENCIA</v>
      </c>
      <c r="M284" s="111"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17"/>
      <c r="D285" s="120"/>
      <c r="E285" s="123"/>
      <c r="F285" s="123"/>
      <c r="G285" s="123"/>
      <c r="H285" s="111" t="str">
        <f>VLOOKUP(I285,Hoja2!A$3:I$54,2,0)</f>
        <v>MICROORGANISMOS EN EL AMBIENTE</v>
      </c>
      <c r="I285" s="68" t="s">
        <v>240</v>
      </c>
      <c r="J285" s="111" t="str">
        <f>VLOOKUP(I285,Hoja2!A$3:I$54,3,0)</f>
        <v>LESIONES EN LA PIEL, MALESTAR GENERAL</v>
      </c>
      <c r="K285" s="69"/>
      <c r="L285" s="111" t="str">
        <f>VLOOKUP(I285,Hoja2!A$3:I$54,4,0)</f>
        <v>PG INSPECCIONES, PG EMERGENCIA</v>
      </c>
      <c r="M285" s="111"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17"/>
      <c r="D286" s="120"/>
      <c r="E286" s="123"/>
      <c r="F286" s="123"/>
      <c r="G286" s="123"/>
      <c r="H286" s="111" t="str">
        <f>VLOOKUP(I286,Hoja2!A$3:I$54,2,0)</f>
        <v>HONGOS</v>
      </c>
      <c r="I286" s="68" t="s">
        <v>113</v>
      </c>
      <c r="J286" s="111" t="str">
        <f>VLOOKUP(I286,Hoja2!A$3:I$54,3,0)</f>
        <v>LESIONES EN LA PIEL</v>
      </c>
      <c r="K286" s="69"/>
      <c r="L286" s="111" t="str">
        <f>VLOOKUP(I286,Hoja2!A$3:I$54,4,0)</f>
        <v>PG INSPECCIONES, PG EMERGENCIA</v>
      </c>
      <c r="M286" s="111"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17"/>
      <c r="D287" s="120"/>
      <c r="E287" s="123"/>
      <c r="F287" s="123"/>
      <c r="G287" s="123"/>
      <c r="H287" s="111" t="str">
        <f>VLOOKUP(I287,Hoja2!A$3:I$54,2,0)</f>
        <v>FLUIDOS</v>
      </c>
      <c r="I287" s="68" t="s">
        <v>117</v>
      </c>
      <c r="J287" s="111" t="str">
        <f>VLOOKUP(I287,Hoja2!A$3:I$54,3,0)</f>
        <v>LESIONES DÉRMICAS</v>
      </c>
      <c r="K287" s="69"/>
      <c r="L287" s="111" t="str">
        <f>VLOOKUP(I287,Hoja2!A$3:I$54,4,0)</f>
        <v>PG INSPECCIONES, PG EMERGENCIA</v>
      </c>
      <c r="M287" s="111"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17"/>
      <c r="D288" s="120"/>
      <c r="E288" s="123"/>
      <c r="F288" s="123"/>
      <c r="G288" s="123"/>
      <c r="H288" s="111" t="str">
        <f>VLOOKUP(I288,Hoja2!A$3:I$54,2,0)</f>
        <v>PARÁSITOS</v>
      </c>
      <c r="I288" s="68" t="s">
        <v>119</v>
      </c>
      <c r="J288" s="111" t="str">
        <f>VLOOKUP(I288,Hoja2!A$3:I$54,3,0)</f>
        <v>LESIONES, INFECCIONES PARASITARIAS</v>
      </c>
      <c r="K288" s="69"/>
      <c r="L288" s="111" t="str">
        <f>VLOOKUP(I288,Hoja2!A$3:I$54,4,0)</f>
        <v>PG INSPECCIONES, PG EMERGENCIA</v>
      </c>
      <c r="M288" s="111"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17"/>
      <c r="D289" s="120"/>
      <c r="E289" s="123"/>
      <c r="F289" s="123"/>
      <c r="G289" s="123"/>
      <c r="H289" s="111" t="str">
        <f>VLOOKUP(I289,Hoja2!A$3:I$54,2,0)</f>
        <v>ANIMALES VIVOS</v>
      </c>
      <c r="I289" s="68" t="s">
        <v>122</v>
      </c>
      <c r="J289" s="111" t="str">
        <f>VLOOKUP(I289,Hoja2!A$3:I$54,3,0)</f>
        <v>LESIONES EN TEJIDOS, INFECCIONES, ENFERMADES INFECTOCONTAGIOSAS</v>
      </c>
      <c r="K289" s="69"/>
      <c r="L289" s="111" t="str">
        <f>VLOOKUP(I289,Hoja2!A$3:I$54,4,0)</f>
        <v>PG INSPECCIONES, PG EMERGENCIA</v>
      </c>
      <c r="M289" s="111"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17"/>
      <c r="D290" s="120"/>
      <c r="E290" s="123"/>
      <c r="F290" s="123"/>
      <c r="G290" s="123"/>
      <c r="H290" s="111" t="str">
        <f>VLOOKUP(I290,Hoja2!A$3:I$54,2,0)</f>
        <v>CARGA DE UN PESO MAYOR AL RECOMENDADO</v>
      </c>
      <c r="I290" s="68" t="s">
        <v>125</v>
      </c>
      <c r="J290" s="111" t="str">
        <f>VLOOKUP(I290,Hoja2!A$3:I$54,3,0)</f>
        <v>LESIONES OSTEOMUSCULARES</v>
      </c>
      <c r="K290" s="69"/>
      <c r="L290" s="111" t="str">
        <f>VLOOKUP(I290,Hoja2!A$3:I$54,4,0)</f>
        <v>PG INSPECCIONES, PG EMERGENCIA</v>
      </c>
      <c r="M290" s="111"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17"/>
      <c r="D291" s="120"/>
      <c r="E291" s="123"/>
      <c r="F291" s="123"/>
      <c r="G291" s="123"/>
      <c r="H291" s="111" t="str">
        <f>VLOOKUP(I291,Hoja2!A$3:I$54,2,0)</f>
        <v>FORZADAS, PROLONGADAS EN PERSONAL OPERATIVO</v>
      </c>
      <c r="I291" s="68" t="s">
        <v>243</v>
      </c>
      <c r="J291" s="111" t="str">
        <f>VLOOKUP(I291,Hoja2!A$3:I$54,3,0)</f>
        <v>DOLOR DE ESPALDA, LESIONES EN LA COLUMNA</v>
      </c>
      <c r="K291" s="69"/>
      <c r="L291" s="111" t="str">
        <f>VLOOKUP(I291,Hoja2!A$3:I$54,4,0)</f>
        <v>PG INSPECCIONES, PG EMERGENCIA</v>
      </c>
      <c r="M291" s="111"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17"/>
      <c r="D292" s="120"/>
      <c r="E292" s="123"/>
      <c r="F292" s="123"/>
      <c r="G292" s="123"/>
      <c r="H292" s="111" t="str">
        <f>VLOOKUP(I292,Hoja2!A$3:I$54,2,0)</f>
        <v>HIGIENE POSTURAL, MOVIMIENTOS REPETITIVOS</v>
      </c>
      <c r="I292" s="68" t="s">
        <v>245</v>
      </c>
      <c r="J292" s="111" t="str">
        <f>VLOOKUP(I292,Hoja2!A$3:I$54,3,0)</f>
        <v>LESIONES OSTEOMUSCULARES, TRANSTORNO DE TRAUMA ACUMULATIVO</v>
      </c>
      <c r="K292" s="69"/>
      <c r="L292" s="111" t="str">
        <f>VLOOKUP(I292,Hoja2!A$3:I$54,4,0)</f>
        <v>PG INSPECCIONES, PG EMERGENCIA</v>
      </c>
      <c r="M292" s="111"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17"/>
      <c r="D293" s="120"/>
      <c r="E293" s="123"/>
      <c r="F293" s="123"/>
      <c r="G293" s="123"/>
      <c r="H293" s="111" t="str">
        <f>VLOOKUP(I293,Hoja2!A$3:I$54,2,0)</f>
        <v>RELACIONES, COHESIÓN, CALIDAD DE INTERACCIONES NO EFECTIVA, NO HAY TRABAJO EN EQUIPO</v>
      </c>
      <c r="I293" s="68" t="s">
        <v>141</v>
      </c>
      <c r="J293" s="111" t="str">
        <f>VLOOKUP(I293,Hoja2!A$3:I$54,3,0)</f>
        <v>ENFERMEDADES DIGESTIVAS, IRRITABILIDAD</v>
      </c>
      <c r="K293" s="69"/>
      <c r="L293" s="111" t="str">
        <f>VLOOKUP(I293,Hoja2!A$3:I$54,4,0)</f>
        <v>N/A</v>
      </c>
      <c r="M293" s="111"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17"/>
      <c r="D294" s="120"/>
      <c r="E294" s="123"/>
      <c r="F294" s="123"/>
      <c r="G294" s="123"/>
      <c r="H294" s="111" t="str">
        <f>VLOOKUP(I294,Hoja2!A$3:I$54,2,0)</f>
        <v>CARGA MENTAL, DEMANDAS EMOCIONALES, INESPECIFICIDAD DE DEFINICIÓN DE ROLES, MONOTONÍA</v>
      </c>
      <c r="I294" s="68" t="s">
        <v>146</v>
      </c>
      <c r="J294" s="111" t="str">
        <f>VLOOKUP(I294,Hoja2!A$3:I$54,3,0)</f>
        <v>ESTRÉS, CEFALÉA, IRRITABILIDAD</v>
      </c>
      <c r="K294" s="69"/>
      <c r="L294" s="111" t="str">
        <f>VLOOKUP(I294,Hoja2!A$3:I$54,4,0)</f>
        <v>N/A</v>
      </c>
      <c r="M294" s="111"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17"/>
      <c r="D295" s="120"/>
      <c r="E295" s="123"/>
      <c r="F295" s="123"/>
      <c r="G295" s="123"/>
      <c r="H295" s="111" t="str">
        <f>VLOOKUP(I295,Hoja2!A$3:I$54,2,0)</f>
        <v>TECNOLOGÍA NO AVANZADA, COMUNICACIÓN NO EFECTIVA, SOBRECARGA CUANTITATIVA Y CUALITATIVA, NO HAY VARIACIÓN EN FORMA DE TRABAJO</v>
      </c>
      <c r="I295" s="68" t="s">
        <v>149</v>
      </c>
      <c r="J295" s="111" t="str">
        <f>VLOOKUP(I295,Hoja2!A$3:I$54,3,0)</f>
        <v>ENFERMEDADES DIGESTIVAS, IRRITABILIDAD</v>
      </c>
      <c r="K295" s="69"/>
      <c r="L295" s="111" t="str">
        <f>VLOOKUP(I295,Hoja2!A$3:I$54,4,0)</f>
        <v>N/A</v>
      </c>
      <c r="M295" s="111"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17"/>
      <c r="D296" s="120"/>
      <c r="E296" s="123"/>
      <c r="F296" s="123"/>
      <c r="G296" s="123"/>
      <c r="H296" s="111" t="str">
        <f>VLOOKUP(I296,Hoja2!A$3:I$54,2,0)</f>
        <v>ESTILOS DE MANDO RÍGIDOS, AUSENCIA DE CAPACITACIÓN, AUSENCIA DE PROGRAMAS DE BIENESTAR</v>
      </c>
      <c r="I296" s="68" t="s">
        <v>154</v>
      </c>
      <c r="J296" s="111" t="str">
        <f>VLOOKUP(I296,Hoja2!A$3:I$54,3,0)</f>
        <v>ESTRÉS, DEPRESIÓN, DESMOTIVACIÓN, AUSENCIA DE ATENCIÓN</v>
      </c>
      <c r="K296" s="69"/>
      <c r="L296" s="111" t="str">
        <f>VLOOKUP(I296,Hoja2!A$3:I$54,4,0)</f>
        <v>N/A</v>
      </c>
      <c r="M296" s="111"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17"/>
      <c r="D297" s="120"/>
      <c r="E297" s="123"/>
      <c r="F297" s="123"/>
      <c r="G297" s="123"/>
      <c r="H297" s="111" t="str">
        <f>VLOOKUP(I297,Hoja2!A$3:I$54,2,0)</f>
        <v>SISMOS, INCENDIOS, INUNDACIONES, TERREMOTOS, VENDAVALES</v>
      </c>
      <c r="I297" s="68" t="s">
        <v>250</v>
      </c>
      <c r="J297" s="111" t="str">
        <f>VLOOKUP(I297,Hoja2!A$3:I$54,3,0)</f>
        <v>LESIONES, ATRAPAMIENTO, APLASTAMIENTO, PÉRDIDAS MATERIALES</v>
      </c>
      <c r="K297" s="69"/>
      <c r="L297" s="111" t="str">
        <f>VLOOKUP(I297,Hoja2!A$3:I$54,4,0)</f>
        <v>PG INSPECCIONES, PG EMERGENCIA</v>
      </c>
      <c r="M297" s="111"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18"/>
      <c r="D298" s="121"/>
      <c r="E298" s="124"/>
      <c r="F298" s="124"/>
      <c r="G298" s="124"/>
      <c r="H298" s="112" t="str">
        <f>VLOOKUP(I298,Hoja2!A$3:I$54,2,0)</f>
        <v>LLUVIAS, GRANIZADA, HELADAS</v>
      </c>
      <c r="I298" s="86" t="s">
        <v>251</v>
      </c>
      <c r="J298" s="112" t="str">
        <f>VLOOKUP(I298,Hoja2!A$3:I$54,3,0)</f>
        <v>LESIONES, ATRAPAMIENTO, APLASTAMIENTO, PÉRDIDAS MATERIALES</v>
      </c>
      <c r="K298" s="87"/>
      <c r="L298" s="112" t="str">
        <f>VLOOKUP(I298,Hoja2!A$3:I$54,4,0)</f>
        <v>PG INSPECCIONES, PG EMERGENCIA</v>
      </c>
      <c r="M298" s="112"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6"/>
      <c r="B299" s="153"/>
      <c r="C299" s="125" t="s">
        <v>295</v>
      </c>
      <c r="D299" s="128" t="s">
        <v>323</v>
      </c>
      <c r="E299" s="131" t="s">
        <v>293</v>
      </c>
      <c r="F299" s="131">
        <v>41</v>
      </c>
      <c r="G299" s="131"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6"/>
      <c r="B300" s="153"/>
      <c r="C300" s="126"/>
      <c r="D300" s="129"/>
      <c r="E300" s="132"/>
      <c r="F300" s="132"/>
      <c r="G300" s="132"/>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26"/>
      <c r="D301" s="129"/>
      <c r="E301" s="132"/>
      <c r="F301" s="132"/>
      <c r="G301" s="132"/>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26"/>
      <c r="D302" s="129"/>
      <c r="E302" s="132"/>
      <c r="F302" s="132"/>
      <c r="G302" s="132"/>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26"/>
      <c r="D303" s="129"/>
      <c r="E303" s="132"/>
      <c r="F303" s="132"/>
      <c r="G303" s="132"/>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26"/>
      <c r="D304" s="129"/>
      <c r="E304" s="132"/>
      <c r="F304" s="132"/>
      <c r="G304" s="132"/>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26"/>
      <c r="D305" s="129"/>
      <c r="E305" s="132"/>
      <c r="F305" s="132"/>
      <c r="G305" s="132"/>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26"/>
      <c r="D306" s="129"/>
      <c r="E306" s="132"/>
      <c r="F306" s="132"/>
      <c r="G306" s="132"/>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26"/>
      <c r="D307" s="129"/>
      <c r="E307" s="132"/>
      <c r="F307" s="132"/>
      <c r="G307" s="132"/>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26"/>
      <c r="D308" s="129"/>
      <c r="E308" s="132"/>
      <c r="F308" s="132"/>
      <c r="G308" s="132"/>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26"/>
      <c r="D309" s="129"/>
      <c r="E309" s="132"/>
      <c r="F309" s="132"/>
      <c r="G309" s="132"/>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26"/>
      <c r="D310" s="129"/>
      <c r="E310" s="132"/>
      <c r="F310" s="132"/>
      <c r="G310" s="132"/>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26"/>
      <c r="D311" s="129"/>
      <c r="E311" s="132"/>
      <c r="F311" s="132"/>
      <c r="G311" s="132"/>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26"/>
      <c r="D312" s="129"/>
      <c r="E312" s="132"/>
      <c r="F312" s="132"/>
      <c r="G312" s="132"/>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26"/>
      <c r="D313" s="129"/>
      <c r="E313" s="132"/>
      <c r="F313" s="132"/>
      <c r="G313" s="132"/>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26"/>
      <c r="D314" s="129"/>
      <c r="E314" s="132"/>
      <c r="F314" s="132"/>
      <c r="G314" s="132"/>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26"/>
      <c r="D315" s="129"/>
      <c r="E315" s="132"/>
      <c r="F315" s="132"/>
      <c r="G315" s="132"/>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26"/>
      <c r="D316" s="129"/>
      <c r="E316" s="132"/>
      <c r="F316" s="132"/>
      <c r="G316" s="132"/>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26"/>
      <c r="D317" s="129"/>
      <c r="E317" s="132"/>
      <c r="F317" s="132"/>
      <c r="G317" s="132"/>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26"/>
      <c r="D318" s="129"/>
      <c r="E318" s="132"/>
      <c r="F318" s="132"/>
      <c r="G318" s="132"/>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26"/>
      <c r="D319" s="129"/>
      <c r="E319" s="132"/>
      <c r="F319" s="132"/>
      <c r="G319" s="132"/>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26"/>
      <c r="D320" s="129"/>
      <c r="E320" s="132"/>
      <c r="F320" s="132"/>
      <c r="G320" s="132"/>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26"/>
      <c r="D321" s="129"/>
      <c r="E321" s="132"/>
      <c r="F321" s="132"/>
      <c r="G321" s="132"/>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26"/>
      <c r="D322" s="129"/>
      <c r="E322" s="132"/>
      <c r="F322" s="132"/>
      <c r="G322" s="132"/>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26"/>
      <c r="D323" s="129"/>
      <c r="E323" s="132"/>
      <c r="F323" s="132"/>
      <c r="G323" s="132"/>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27"/>
      <c r="D324" s="130"/>
      <c r="E324" s="133"/>
      <c r="F324" s="133"/>
      <c r="G324" s="133"/>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6"/>
      <c r="B325" s="153"/>
      <c r="C325" s="116" t="s">
        <v>298</v>
      </c>
      <c r="D325" s="119" t="s">
        <v>324</v>
      </c>
      <c r="E325" s="122" t="s">
        <v>289</v>
      </c>
      <c r="F325" s="122">
        <v>42</v>
      </c>
      <c r="G325" s="122" t="s">
        <v>256</v>
      </c>
      <c r="H325" s="110" t="str">
        <f>VLOOKUP(I325,Hoja2!A$3:I$54,2,0)</f>
        <v>INADECUADAS CONEXIONES ELÉCTRICAS, SATURACIÓN EN TOMAS DE ENERGÍA</v>
      </c>
      <c r="I325" s="101" t="s">
        <v>158</v>
      </c>
      <c r="J325" s="110" t="str">
        <f>VLOOKUP(I325,Hoja2!A$3:I$54,3,0)</f>
        <v>QUEMADURAS, ELECTROCUCIÓN, ARITMIA CARDIACA, MUERTE</v>
      </c>
      <c r="K325" s="102"/>
      <c r="L325" s="110" t="str">
        <f>VLOOKUP(I325,Hoja2!A$3:I$54,4,0)</f>
        <v>PG INSPECCIONES, PG EMERGENCIA, REQUISITOS MÍNIMOS PARA LÍNEAS ELÉCTRICAS</v>
      </c>
      <c r="M325" s="11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6"/>
      <c r="B326" s="153"/>
      <c r="C326" s="117"/>
      <c r="D326" s="120"/>
      <c r="E326" s="123"/>
      <c r="F326" s="123"/>
      <c r="G326" s="123"/>
      <c r="H326" s="111" t="str">
        <f>VLOOKUP(I326,Hoja2!A$3:I$54,2,0)</f>
        <v>INADECUADAS CONEXIONES ELÉCTRICAS, SATURACIÓN EN TOMAS DE ENERGÍA</v>
      </c>
      <c r="I326" s="68" t="s">
        <v>163</v>
      </c>
      <c r="J326" s="111" t="str">
        <f>VLOOKUP(I326,Hoja2!A$3:I$54,3,0)</f>
        <v>INTOXICACIÓN, QUEMADURAS</v>
      </c>
      <c r="K326" s="69"/>
      <c r="L326" s="111" t="str">
        <f>VLOOKUP(I326,Hoja2!A$3:I$54,4,0)</f>
        <v>PG INSPECCIONES, PG EMERGENCIA</v>
      </c>
      <c r="M326" s="111"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17"/>
      <c r="D327" s="120"/>
      <c r="E327" s="123"/>
      <c r="F327" s="123"/>
      <c r="G327" s="123"/>
      <c r="H327" s="111" t="str">
        <f>VLOOKUP(I327,Hoja2!A$3:I$54,2,0)</f>
        <v>ESCALERAS SIN BARANDAL, PISOS A DESNIVEL,INFRAESTRUCTURA DÉBIL, OBJETOS MAL UBICADOS, AUSENCIA DE ORDEN Y ASEO</v>
      </c>
      <c r="I327" s="68" t="s">
        <v>247</v>
      </c>
      <c r="J327" s="111" t="str">
        <f>VLOOKUP(I327,Hoja2!A$3:I$54,3,0)</f>
        <v>CAÍDAS DEL MISMO Y DISTINTO NIVEL, FRACTURAS, GOLPE CON OBJETOS, CAÍDA DE OBJETOS, OBSTRUCCIÓN DE VÍAS</v>
      </c>
      <c r="K327" s="69"/>
      <c r="L327" s="111" t="str">
        <f>VLOOKUP(I327,Hoja2!A$3:I$54,4,0)</f>
        <v>PG INSPECCIONES, PG EMERGENCIA</v>
      </c>
      <c r="M327" s="111"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30">
      <c r="A328" s="156"/>
      <c r="B328" s="153"/>
      <c r="C328" s="117"/>
      <c r="D328" s="120"/>
      <c r="E328" s="123"/>
      <c r="F328" s="123"/>
      <c r="G328" s="123"/>
      <c r="H328" s="111" t="str">
        <f>VLOOKUP(I328,Hoja2!A$3:I$54,2,0)</f>
        <v>LLUVIAS, CRECIENTE DE RIOS Y QUEBRADAS, CAÍDAS DESDE TARAVITAS Y PUENTES</v>
      </c>
      <c r="I328" s="68" t="s">
        <v>334</v>
      </c>
      <c r="J328" s="111" t="str">
        <f>VLOOKUP(I328,Hoja2!A$3:I$54,3,0)</f>
        <v>INMERSIÓN, MUERTE</v>
      </c>
      <c r="K328" s="69"/>
      <c r="L328" s="111" t="str">
        <f>VLOOKUP(I328,Hoja2!A$3:I$54,4,0)</f>
        <v>PG INSPECCIONES, PG EMERGENCIA</v>
      </c>
      <c r="M328" s="111" t="str">
        <f>VLOOKUP(I328,Hoja2!A$3:I$54,5,0)</f>
        <v>CAPACITACIÓN</v>
      </c>
      <c r="N328" s="70">
        <v>10</v>
      </c>
      <c r="O328" s="70">
        <v>3</v>
      </c>
      <c r="P328" s="70">
        <v>25</v>
      </c>
      <c r="Q328" s="70">
        <f t="shared" si="44"/>
        <v>30</v>
      </c>
      <c r="R328" s="70">
        <f t="shared" si="45"/>
        <v>750</v>
      </c>
      <c r="S328" s="70" t="str">
        <f t="shared" si="46"/>
        <v>MA-30</v>
      </c>
      <c r="T328" s="66" t="str">
        <f t="shared" si="47"/>
        <v>I</v>
      </c>
      <c r="U328" s="66" t="str">
        <f t="shared" si="48"/>
        <v>No Aceptable</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17"/>
      <c r="D329" s="120"/>
      <c r="E329" s="123"/>
      <c r="F329" s="123"/>
      <c r="G329" s="123"/>
      <c r="H329" s="111" t="str">
        <f>VLOOKUP(I329,Hoja2!A$3:I$54,2,0)</f>
        <v>SUPERFICIES DE TRABAJO IRREGULARES O DESLIZANTES</v>
      </c>
      <c r="I329" s="68" t="s">
        <v>248</v>
      </c>
      <c r="J329" s="111" t="str">
        <f>VLOOKUP(I329,Hoja2!A$3:I$54,3,0)</f>
        <v>CAÍDAS DEL MISMO Y DISTINTO NIVEL, FRACTURAS, GOLPE CON OBJETOS</v>
      </c>
      <c r="K329" s="69"/>
      <c r="L329" s="111" t="str">
        <f>VLOOKUP(I329,Hoja2!A$3:I$54,4,0)</f>
        <v>PG INSPECCIONES, PG EMERGENCIA</v>
      </c>
      <c r="M329" s="111" t="str">
        <f>VLOOKUP(I329,Hoja2!A$3:I$54,5,0)</f>
        <v>CAPACITACIÓN</v>
      </c>
      <c r="N329" s="70">
        <v>10</v>
      </c>
      <c r="O329" s="70">
        <v>4</v>
      </c>
      <c r="P329" s="70">
        <v>60</v>
      </c>
      <c r="Q329" s="70">
        <f t="shared" si="44"/>
        <v>40</v>
      </c>
      <c r="R329" s="70">
        <f t="shared" si="45"/>
        <v>2400</v>
      </c>
      <c r="S329" s="70" t="str">
        <f t="shared" si="46"/>
        <v>MA-40</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6"/>
      <c r="B330" s="153"/>
      <c r="C330" s="117"/>
      <c r="D330" s="120"/>
      <c r="E330" s="123"/>
      <c r="F330" s="123"/>
      <c r="G330" s="123"/>
      <c r="H330" s="111" t="str">
        <f>VLOOKUP(I330,Hoja2!A$3:I$54,2,0)</f>
        <v>SISTEMAS Y MEDIDAS DE ALMACENAMIENTO</v>
      </c>
      <c r="I330" s="68" t="s">
        <v>249</v>
      </c>
      <c r="J330" s="111" t="str">
        <f>VLOOKUP(I330,Hoja2!A$3:I$54,3,0)</f>
        <v>CAÍDAS DEL MISMO Y DISTINTO NIVEL, FRACTURAS, GOLPE CON OBJETOS, CAÍDA DE OBJETOS, OBSTRUCCIÓN DE VÍAS</v>
      </c>
      <c r="K330" s="69"/>
      <c r="L330" s="111" t="str">
        <f>VLOOKUP(I330,Hoja2!A$3:I$54,4,0)</f>
        <v>PG INSPECCIONES, PG EMERGENCIA</v>
      </c>
      <c r="M330" s="111" t="str">
        <f>VLOOKUP(I330,Hoja2!A$3:I$54,5,0)</f>
        <v>CAPACITACIÓN</v>
      </c>
      <c r="N330" s="70">
        <v>10</v>
      </c>
      <c r="O330" s="70">
        <v>4</v>
      </c>
      <c r="P330" s="70">
        <v>25</v>
      </c>
      <c r="Q330" s="70">
        <f t="shared" si="44"/>
        <v>40</v>
      </c>
      <c r="R330" s="70">
        <f t="shared" si="45"/>
        <v>1000</v>
      </c>
      <c r="S330" s="70" t="str">
        <f t="shared" si="46"/>
        <v>MA-40</v>
      </c>
      <c r="T330" s="66" t="str">
        <f t="shared" si="47"/>
        <v>I</v>
      </c>
      <c r="U330" s="66" t="str">
        <f t="shared" si="48"/>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17"/>
      <c r="D331" s="120"/>
      <c r="E331" s="123"/>
      <c r="F331" s="123"/>
      <c r="G331" s="123"/>
      <c r="H331" s="111" t="str">
        <f>VLOOKUP(I331,Hoja2!A$3:I$54,2,0)</f>
        <v>ATROPELLAMIENTO, ENVESTIDA</v>
      </c>
      <c r="I331" s="68" t="s">
        <v>189</v>
      </c>
      <c r="J331" s="111" t="str">
        <f>VLOOKUP(I331,Hoja2!A$3:I$54,3,0)</f>
        <v>LESIONES, PÉRDIDAS MATERIALES, MUERTE</v>
      </c>
      <c r="K331" s="69"/>
      <c r="L331" s="111" t="str">
        <f>VLOOKUP(I331,Hoja2!A$3:I$54,4,0)</f>
        <v>PG INSPECCIONES, PG EMERGENCIA</v>
      </c>
      <c r="M331" s="111"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17"/>
      <c r="D332" s="120"/>
      <c r="E332" s="123"/>
      <c r="F332" s="123"/>
      <c r="G332" s="123"/>
      <c r="H332" s="111" t="str">
        <f>VLOOKUP(I332,Hoja2!A$3:I$54,2,0)</f>
        <v>ATRACO, ROBO, ATENTADO, SECUESTROS, DE ORDEN PÚBLICO</v>
      </c>
      <c r="I332" s="68" t="s">
        <v>180</v>
      </c>
      <c r="J332" s="111" t="str">
        <f>VLOOKUP(I332,Hoja2!A$3:I$54,3,0)</f>
        <v>HERIDAS, LESIONES FÍSICAS / PSICOLÓGICAS</v>
      </c>
      <c r="K332" s="69"/>
      <c r="L332" s="111" t="str">
        <f>VLOOKUP(I332,Hoja2!A$3:I$54,4,0)</f>
        <v>PG INSPECCIONES, PG EMERGENCIA</v>
      </c>
      <c r="M332" s="111"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17"/>
      <c r="D333" s="120"/>
      <c r="E333" s="123"/>
      <c r="F333" s="123"/>
      <c r="G333" s="123"/>
      <c r="H333" s="111" t="str">
        <f>VLOOKUP(I333,Hoja2!A$3:I$54,2,0)</f>
        <v>EXPLOSION, FUGA, DERRAME E INCENDIO</v>
      </c>
      <c r="I333" s="68" t="s">
        <v>230</v>
      </c>
      <c r="J333" s="111" t="str">
        <f>VLOOKUP(I333,Hoja2!A$3:I$54,3,0)</f>
        <v>INTOXICACIÓN, QUEMADURAS, LESIONES, ATRAPAMIENTO</v>
      </c>
      <c r="K333" s="69"/>
      <c r="L333" s="111" t="str">
        <f>VLOOKUP(I333,Hoja2!A$3:I$54,4,0)</f>
        <v>PG INSPECCIONES, PG EMERGENCIA</v>
      </c>
      <c r="M333" s="111"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17"/>
      <c r="D334" s="120"/>
      <c r="E334" s="123"/>
      <c r="F334" s="123"/>
      <c r="G334" s="123"/>
      <c r="H334" s="111" t="str">
        <f>VLOOKUP(I334,[1]Hoja2!A$3:I$54,2,0)</f>
        <v>MÁQUINARIA Y EQUIPO</v>
      </c>
      <c r="I334" s="68" t="s">
        <v>168</v>
      </c>
      <c r="J334" s="111" t="str">
        <f>VLOOKUP(I334,[1]Hoja2!A$3:I$54,3,0)</f>
        <v>ATRAPAMIENTO, AMPUTACIÓN, APLASTAMIENTO, FRACTURA</v>
      </c>
      <c r="K334" s="69"/>
      <c r="L334" s="111" t="str">
        <f>VLOOKUP(I334,[1]Hoja2!A$3:I$54,4,0)</f>
        <v>PG INSPECCIONES, PG EMERGENCIA, REQUISITOS PARA MANEJO DE MÁQUINAS, REQUISITOS PARA REALIZAR LABORES EN TALLERES</v>
      </c>
      <c r="M334" s="111"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6"/>
      <c r="B335" s="153"/>
      <c r="C335" s="117"/>
      <c r="D335" s="120"/>
      <c r="E335" s="123"/>
      <c r="F335" s="123"/>
      <c r="G335" s="123"/>
      <c r="H335" s="111" t="str">
        <f>VLOOKUP(I335,[1]Hoja2!A$3:I$54,2,0)</f>
        <v>HERRAMIENTAS MANUALES</v>
      </c>
      <c r="I335" s="68" t="s">
        <v>174</v>
      </c>
      <c r="J335" s="111" t="str">
        <f>VLOOKUP(I335,[1]Hoja2!A$3:I$54,3,0)</f>
        <v>QUEMADURAS, LESIONES, PELLIZCOS, APLASTAMIENTOS</v>
      </c>
      <c r="K335" s="69"/>
      <c r="L335" s="111" t="str">
        <f>VLOOKUP(I335,[1]Hoja2!A$3:I$54,4,0)</f>
        <v>REQUISITOS MANEJO DE EQUIPOS EMPLEADOS EN LABORES DE CONSTRUCCION ACUEDUCTO Y ALCANTARILLADO, PG INSPECCIONES,PG EMERGENCIA, REQUISITOS  PARA EL MANEJO DE MÁQUINAS HERRAMIENTAS</v>
      </c>
      <c r="M335" s="111"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6"/>
      <c r="B336" s="153"/>
      <c r="C336" s="117"/>
      <c r="D336" s="120"/>
      <c r="E336" s="123"/>
      <c r="F336" s="123"/>
      <c r="G336" s="123"/>
      <c r="H336" s="111" t="str">
        <f>VLOOKUP(I336,[1]Hoja2!A$3:I$54,2,0)</f>
        <v>MANTENIMIENTO DE PUENTE GRUAS, LIMPIEZA DE CANALES, MANTENIMIENTO DE INSTALACIONES LOCATIVAS, MANTENIMIENTO Y REPARACION DE POZOS</v>
      </c>
      <c r="I336" s="68" t="s">
        <v>203</v>
      </c>
      <c r="J336" s="111" t="str">
        <f>VLOOKUP(I336,[1]Hoja2!A$3:I$54,3,0)</f>
        <v>LESIONES, FRACTURAS</v>
      </c>
      <c r="K336" s="69"/>
      <c r="L336" s="111" t="str">
        <f>VLOOKUP(I336,[1]Hoja2!A$3:I$54,4,0)</f>
        <v>PG INSPECCIONES, PG EMERGENCIA, REQUISITOS MÍNIMOS DE SEGURIDAD E HIGIENE PARA TRABAJOS EN ALTURAS</v>
      </c>
      <c r="M336" s="111"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6"/>
      <c r="B337" s="153"/>
      <c r="C337" s="117"/>
      <c r="D337" s="120"/>
      <c r="E337" s="123"/>
      <c r="F337" s="123"/>
      <c r="G337" s="123"/>
      <c r="H337" s="111" t="str">
        <f>VLOOKUP(I337,[1]Hoja2!A$3:I$54,2,0)</f>
        <v>INGRESO A POZOS, RED DE ACUEDUCTO, EXCAVACIONES</v>
      </c>
      <c r="I337" s="68" t="s">
        <v>196</v>
      </c>
      <c r="J337" s="111" t="str">
        <f>VLOOKUP(I337,[1]Hoja2!A$3:I$54,3,0)</f>
        <v>INTOXICACIÓN, ASFIXIA</v>
      </c>
      <c r="K337" s="69"/>
      <c r="L337" s="111" t="str">
        <f>VLOOKUP(I337,[1]Hoja2!A$3:I$54,4,0)</f>
        <v>PG INSPECCIONES, PG EMERGENCIA, REQUISITOS MÍNIMOS DE SEGURIDAD E HIGIENE PARA ESPACIOS CONFINADOS</v>
      </c>
      <c r="M337" s="111"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6"/>
      <c r="B338" s="153"/>
      <c r="C338" s="117"/>
      <c r="D338" s="120"/>
      <c r="E338" s="123"/>
      <c r="F338" s="123"/>
      <c r="G338" s="123"/>
      <c r="H338" s="111" t="str">
        <f>VLOOKUP(I338,Hoja2!A$3:I$54,2,0)</f>
        <v>CARGA Y DESCARGA DE MÁQUINARIAS Y EQUIPOS</v>
      </c>
      <c r="I338" s="68" t="s">
        <v>216</v>
      </c>
      <c r="J338" s="111" t="str">
        <f>VLOOKUP(I338,Hoja2!A$3:I$54,3,0)</f>
        <v>APLASTAMIENTO, ATRAPAMIENTO, AMPUTACIÓN, PÉRDIDAS MATERIALES, FRACTURAS</v>
      </c>
      <c r="K338" s="69"/>
      <c r="L338" s="111" t="str">
        <f>VLOOKUP(I338,Hoja2!A$3:I$54,4,0)</f>
        <v>PG INSPECCIONES, PG EMERGENCIA, REQUISITOS MÍNIMOS DE SEGURIDAD E HIGIENE PARA TRABAJOS EN ALTURAS</v>
      </c>
      <c r="M338" s="111"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17"/>
      <c r="D339" s="120"/>
      <c r="E339" s="123"/>
      <c r="F339" s="123"/>
      <c r="G339" s="123"/>
      <c r="H339" s="111" t="str">
        <f>VLOOKUP(I339,Hoja2!A$3:I$54,2,0)</f>
        <v>AUSENCIA O EXCESO DE LUZ EN UN AMBIENTE</v>
      </c>
      <c r="I339" s="68" t="s">
        <v>47</v>
      </c>
      <c r="J339" s="111" t="str">
        <f>VLOOKUP(I339,Hoja2!A$3:I$54,3,0)</f>
        <v>ESTRÉS, DIFICULTAD PARA VER, CANSANCIO VISUAL</v>
      </c>
      <c r="K339" s="69"/>
      <c r="L339" s="111" t="str">
        <f>VLOOKUP(I339,Hoja2!A$3:I$54,4,0)</f>
        <v>PG INSPECCIONES, PG EMERGENCIA</v>
      </c>
      <c r="M339" s="111"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17"/>
      <c r="D340" s="120"/>
      <c r="E340" s="123"/>
      <c r="F340" s="123"/>
      <c r="G340" s="123"/>
      <c r="H340" s="111" t="str">
        <f>VLOOKUP(I340,Hoja2!A$3:I$54,2,0)</f>
        <v>MÁQUINARIA O EQUIPO</v>
      </c>
      <c r="I340" s="68" t="s">
        <v>54</v>
      </c>
      <c r="J340" s="111" t="str">
        <f>VLOOKUP(I340,Hoja2!A$3:I$54,3,0)</f>
        <v>SORDERA, ESTRÉS, HIPOACUSIA, CEFALÉA, IRRATIBILIDAD</v>
      </c>
      <c r="K340" s="69"/>
      <c r="L340" s="111" t="str">
        <f>VLOOKUP(I340,Hoja2!A$3:I$54,4,0)</f>
        <v>PG INSPECCIONES, PG EMERGENCIA</v>
      </c>
      <c r="M340" s="111"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17"/>
      <c r="D341" s="120"/>
      <c r="E341" s="123"/>
      <c r="F341" s="123"/>
      <c r="G341" s="123"/>
      <c r="H341" s="111" t="str">
        <f>VLOOKUP(I341,Hoja2!A$3:I$54,2,0)</f>
        <v>MÁQUINARIA O EQUIPO</v>
      </c>
      <c r="I341" s="68" t="s">
        <v>59</v>
      </c>
      <c r="J341" s="111" t="str">
        <f>VLOOKUP(I341,Hoja2!A$3:I$54,3,0)</f>
        <v>MAREOS, VÓMITOS, Y SÍNTOMAS NEURÓLOGICOS</v>
      </c>
      <c r="K341" s="69"/>
      <c r="L341" s="111" t="str">
        <f>VLOOKUP(I341,Hoja2!A$3:I$54,4,0)</f>
        <v>PG INSPECCIONES, PG EMERGENCIA</v>
      </c>
      <c r="M341" s="111"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17"/>
      <c r="D342" s="120"/>
      <c r="E342" s="123"/>
      <c r="F342" s="123"/>
      <c r="G342" s="123"/>
      <c r="H342" s="111" t="str">
        <f>VLOOKUP(I342,Hoja2!A$3:I$54,2,0)</f>
        <v>X, GAMMA, ALFA, BETA, NEUTRONES</v>
      </c>
      <c r="I342" s="68" t="s">
        <v>69</v>
      </c>
      <c r="J342" s="111" t="str">
        <f>VLOOKUP(I342,Hoja2!A$3:I$54,3,0)</f>
        <v>QUEMADURAS</v>
      </c>
      <c r="K342" s="69"/>
      <c r="L342" s="111" t="str">
        <f>VLOOKUP(I342,Hoja2!A$3:I$54,4,0)</f>
        <v>PG INSPECCIONES, PG EMERGENCIA</v>
      </c>
      <c r="M342" s="111"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17"/>
      <c r="D343" s="120"/>
      <c r="E343" s="123"/>
      <c r="F343" s="123"/>
      <c r="G343" s="123"/>
      <c r="H343" s="111" t="str">
        <f>VLOOKUP(I343,Hoja2!A$3:I$54,2,0)</f>
        <v>POLVOS INORGÁNICOS</v>
      </c>
      <c r="I343" s="68" t="s">
        <v>78</v>
      </c>
      <c r="J343" s="111" t="str">
        <f>VLOOKUP(I343,Hoja2!A$3:I$54,3,0)</f>
        <v>COMPLICACIONES RESPIRATORIAS</v>
      </c>
      <c r="K343" s="69"/>
      <c r="L343" s="111" t="str">
        <f>VLOOKUP(I343,Hoja2!A$3:I$54,4,0)</f>
        <v>PG INSPECCIONES, PG EMERGENCIA, PG RIESGO QUÍMICO</v>
      </c>
      <c r="M343" s="111"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17"/>
      <c r="D344" s="120"/>
      <c r="E344" s="123"/>
      <c r="F344" s="123"/>
      <c r="G344" s="123"/>
      <c r="H344" s="111" t="str">
        <f>VLOOKUP(I344,Hoja2!A$3:I$54,2,0)</f>
        <v>MATERIAL PARTICULADO</v>
      </c>
      <c r="I344" s="68" t="s">
        <v>84</v>
      </c>
      <c r="J344" s="111" t="str">
        <f>VLOOKUP(I344,Hoja2!A$3:I$54,3,0)</f>
        <v>COMPLICACIONES RESPIRATORIAS</v>
      </c>
      <c r="K344" s="69"/>
      <c r="L344" s="111" t="str">
        <f>VLOOKUP(I344,Hoja2!A$3:I$54,4,0)</f>
        <v>PG INSPECCIONES, PG EMERGENCIA, PG RIESGO QUÍMICO</v>
      </c>
      <c r="M344" s="111"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17"/>
      <c r="D345" s="120"/>
      <c r="E345" s="123"/>
      <c r="F345" s="123"/>
      <c r="G345" s="123"/>
      <c r="H345" s="111" t="str">
        <f>VLOOKUP(I345,Hoja2!A$3:I$54,2,0)</f>
        <v>HUMOS METÁLICOS O NO METÁLICOS</v>
      </c>
      <c r="I345" s="68" t="s">
        <v>93</v>
      </c>
      <c r="J345" s="111" t="str">
        <f>VLOOKUP(I345,Hoja2!A$3:I$54,3,0)</f>
        <v>COMPLICACIONES RESPIRATORIAS</v>
      </c>
      <c r="K345" s="69"/>
      <c r="L345" s="111" t="str">
        <f>VLOOKUP(I345,Hoja2!A$3:I$54,4,0)</f>
        <v>PG INSPECCIONES, PG EMERGENCIA, PG RIESGO QUÍMICO</v>
      </c>
      <c r="M345" s="111"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17"/>
      <c r="D346" s="120"/>
      <c r="E346" s="123"/>
      <c r="F346" s="123"/>
      <c r="G346" s="123"/>
      <c r="H346" s="111" t="str">
        <f>VLOOKUP(I346,Hoja2!A$3:I$54,2,0)</f>
        <v>MICROORGANISMOS</v>
      </c>
      <c r="I346" s="68" t="s">
        <v>237</v>
      </c>
      <c r="J346" s="111" t="str">
        <f>VLOOKUP(I346,Hoja2!A$3:I$54,3,0)</f>
        <v>GRIPAS, NAUSEAS, MAREOS, MALESTAR GENERAL</v>
      </c>
      <c r="K346" s="69"/>
      <c r="L346" s="111" t="str">
        <f>VLOOKUP(I346,Hoja2!A$3:I$54,4,0)</f>
        <v>PG INSPECCIONES, PG EMERGENCIA</v>
      </c>
      <c r="M346" s="111"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17"/>
      <c r="D347" s="120"/>
      <c r="E347" s="123"/>
      <c r="F347" s="123"/>
      <c r="G347" s="123"/>
      <c r="H347" s="111" t="str">
        <f>VLOOKUP(I347,Hoja2!A$3:I$54,2,0)</f>
        <v>MICROORGANISMOS EN EL AMBIENTE</v>
      </c>
      <c r="I347" s="68" t="s">
        <v>240</v>
      </c>
      <c r="J347" s="111" t="str">
        <f>VLOOKUP(I347,Hoja2!A$3:I$54,3,0)</f>
        <v>LESIONES EN LA PIEL, MALESTAR GENERAL</v>
      </c>
      <c r="K347" s="69"/>
      <c r="L347" s="111" t="str">
        <f>VLOOKUP(I347,Hoja2!A$3:I$54,4,0)</f>
        <v>PG INSPECCIONES, PG EMERGENCIA</v>
      </c>
      <c r="M347" s="111"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17"/>
      <c r="D348" s="120"/>
      <c r="E348" s="123"/>
      <c r="F348" s="123"/>
      <c r="G348" s="123"/>
      <c r="H348" s="111" t="str">
        <f>VLOOKUP(I348,Hoja2!A$3:I$54,2,0)</f>
        <v>HONGOS</v>
      </c>
      <c r="I348" s="68" t="s">
        <v>113</v>
      </c>
      <c r="J348" s="111" t="str">
        <f>VLOOKUP(I348,Hoja2!A$3:I$54,3,0)</f>
        <v>LESIONES EN LA PIEL</v>
      </c>
      <c r="K348" s="69"/>
      <c r="L348" s="111" t="str">
        <f>VLOOKUP(I348,Hoja2!A$3:I$54,4,0)</f>
        <v>PG INSPECCIONES, PG EMERGENCIA</v>
      </c>
      <c r="M348" s="111"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17"/>
      <c r="D349" s="120"/>
      <c r="E349" s="123"/>
      <c r="F349" s="123"/>
      <c r="G349" s="123"/>
      <c r="H349" s="111" t="str">
        <f>VLOOKUP(I349,Hoja2!A$3:I$54,2,0)</f>
        <v>FLUIDOS</v>
      </c>
      <c r="I349" s="68" t="s">
        <v>117</v>
      </c>
      <c r="J349" s="111" t="str">
        <f>VLOOKUP(I349,Hoja2!A$3:I$54,3,0)</f>
        <v>LESIONES DÉRMICAS</v>
      </c>
      <c r="K349" s="69"/>
      <c r="L349" s="111" t="str">
        <f>VLOOKUP(I349,Hoja2!A$3:I$54,4,0)</f>
        <v>PG INSPECCIONES, PG EMERGENCIA</v>
      </c>
      <c r="M349" s="111"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17"/>
      <c r="D350" s="120"/>
      <c r="E350" s="123"/>
      <c r="F350" s="123"/>
      <c r="G350" s="123"/>
      <c r="H350" s="111" t="str">
        <f>VLOOKUP(I350,Hoja2!A$3:I$54,2,0)</f>
        <v>PARÁSITOS</v>
      </c>
      <c r="I350" s="68" t="s">
        <v>119</v>
      </c>
      <c r="J350" s="111" t="str">
        <f>VLOOKUP(I350,Hoja2!A$3:I$54,3,0)</f>
        <v>LESIONES, INFECCIONES PARASITARIAS</v>
      </c>
      <c r="K350" s="69"/>
      <c r="L350" s="111" t="str">
        <f>VLOOKUP(I350,Hoja2!A$3:I$54,4,0)</f>
        <v>PG INSPECCIONES, PG EMERGENCIA</v>
      </c>
      <c r="M350" s="111"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17"/>
      <c r="D351" s="120"/>
      <c r="E351" s="123"/>
      <c r="F351" s="123"/>
      <c r="G351" s="123"/>
      <c r="H351" s="111" t="str">
        <f>VLOOKUP(I351,Hoja2!A$3:I$54,2,0)</f>
        <v>ANIMALES VIVOS</v>
      </c>
      <c r="I351" s="68" t="s">
        <v>122</v>
      </c>
      <c r="J351" s="111" t="str">
        <f>VLOOKUP(I351,Hoja2!A$3:I$54,3,0)</f>
        <v>LESIONES EN TEJIDOS, INFECCIONES, ENFERMADES INFECTOCONTAGIOSAS</v>
      </c>
      <c r="K351" s="69"/>
      <c r="L351" s="111" t="str">
        <f>VLOOKUP(I351,Hoja2!A$3:I$54,4,0)</f>
        <v>PG INSPECCIONES, PG EMERGENCIA</v>
      </c>
      <c r="M351" s="111"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17"/>
      <c r="D352" s="120"/>
      <c r="E352" s="123"/>
      <c r="F352" s="123"/>
      <c r="G352" s="123"/>
      <c r="H352" s="111" t="str">
        <f>VLOOKUP(I352,Hoja2!A$3:I$54,2,0)</f>
        <v>CARGA DE UN PESO MAYOR AL RECOMENDADO</v>
      </c>
      <c r="I352" s="68" t="s">
        <v>125</v>
      </c>
      <c r="J352" s="111" t="str">
        <f>VLOOKUP(I352,Hoja2!A$3:I$54,3,0)</f>
        <v>LESIONES OSTEOMUSCULARES</v>
      </c>
      <c r="K352" s="69"/>
      <c r="L352" s="111" t="str">
        <f>VLOOKUP(I352,Hoja2!A$3:I$54,4,0)</f>
        <v>PG INSPECCIONES, PG EMERGENCIA</v>
      </c>
      <c r="M352" s="111"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17"/>
      <c r="D353" s="120"/>
      <c r="E353" s="123"/>
      <c r="F353" s="123"/>
      <c r="G353" s="123"/>
      <c r="H353" s="111" t="str">
        <f>VLOOKUP(I353,Hoja2!A$3:I$54,2,0)</f>
        <v>FORZADAS, PROLONGADAS EN PERSONAL OPERATIVO</v>
      </c>
      <c r="I353" s="68" t="s">
        <v>243</v>
      </c>
      <c r="J353" s="111" t="str">
        <f>VLOOKUP(I353,Hoja2!A$3:I$54,3,0)</f>
        <v>DOLOR DE ESPALDA, LESIONES EN LA COLUMNA</v>
      </c>
      <c r="K353" s="69"/>
      <c r="L353" s="111" t="str">
        <f>VLOOKUP(I353,Hoja2!A$3:I$54,4,0)</f>
        <v>PG INSPECCIONES, PG EMERGENCIA</v>
      </c>
      <c r="M353" s="111"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17"/>
      <c r="D354" s="120"/>
      <c r="E354" s="123"/>
      <c r="F354" s="123"/>
      <c r="G354" s="123"/>
      <c r="H354" s="111" t="str">
        <f>VLOOKUP(I354,Hoja2!A$3:I$54,2,0)</f>
        <v>HIGIENE POSTURAL, MOVIMIENTOS REPETITIVOS</v>
      </c>
      <c r="I354" s="68" t="s">
        <v>245</v>
      </c>
      <c r="J354" s="111" t="str">
        <f>VLOOKUP(I354,Hoja2!A$3:I$54,3,0)</f>
        <v>LESIONES OSTEOMUSCULARES, TRANSTORNO DE TRAUMA ACUMULATIVO</v>
      </c>
      <c r="K354" s="69"/>
      <c r="L354" s="111" t="str">
        <f>VLOOKUP(I354,Hoja2!A$3:I$54,4,0)</f>
        <v>PG INSPECCIONES, PG EMERGENCIA</v>
      </c>
      <c r="M354" s="111"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17"/>
      <c r="D355" s="120"/>
      <c r="E355" s="123"/>
      <c r="F355" s="123"/>
      <c r="G355" s="123"/>
      <c r="H355" s="111" t="str">
        <f>VLOOKUP(I355,Hoja2!A$3:I$54,2,0)</f>
        <v>RELACIONES, COHESIÓN, CALIDAD DE INTERACCIONES NO EFECTIVA, NO HAY TRABAJO EN EQUIPO</v>
      </c>
      <c r="I355" s="68" t="s">
        <v>141</v>
      </c>
      <c r="J355" s="111" t="str">
        <f>VLOOKUP(I355,Hoja2!A$3:I$54,3,0)</f>
        <v>ENFERMEDADES DIGESTIVAS, IRRITABILIDAD</v>
      </c>
      <c r="K355" s="69"/>
      <c r="L355" s="111" t="str">
        <f>VLOOKUP(I355,Hoja2!A$3:I$54,4,0)</f>
        <v>N/A</v>
      </c>
      <c r="M355" s="111"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17"/>
      <c r="D356" s="120"/>
      <c r="E356" s="123"/>
      <c r="F356" s="123"/>
      <c r="G356" s="123"/>
      <c r="H356" s="111" t="str">
        <f>VLOOKUP(I356,Hoja2!A$3:I$54,2,0)</f>
        <v>CARGA MENTAL, DEMANDAS EMOCIONALES, INESPECIFICIDAD DE DEFINICIÓN DE ROLES, MONOTONÍA</v>
      </c>
      <c r="I356" s="68" t="s">
        <v>146</v>
      </c>
      <c r="J356" s="111" t="str">
        <f>VLOOKUP(I356,Hoja2!A$3:I$54,3,0)</f>
        <v>ESTRÉS, CEFALÉA, IRRITABILIDAD</v>
      </c>
      <c r="K356" s="69"/>
      <c r="L356" s="111" t="str">
        <f>VLOOKUP(I356,Hoja2!A$3:I$54,4,0)</f>
        <v>N/A</v>
      </c>
      <c r="M356" s="111"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17"/>
      <c r="D357" s="120"/>
      <c r="E357" s="123"/>
      <c r="F357" s="123"/>
      <c r="G357" s="123"/>
      <c r="H357" s="111" t="str">
        <f>VLOOKUP(I357,Hoja2!A$3:I$54,2,0)</f>
        <v>TECNOLOGÍA NO AVANZADA, COMUNICACIÓN NO EFECTIVA, SOBRECARGA CUANTITATIVA Y CUALITATIVA, NO HAY VARIACIÓN EN FORMA DE TRABAJO</v>
      </c>
      <c r="I357" s="68" t="s">
        <v>149</v>
      </c>
      <c r="J357" s="111" t="str">
        <f>VLOOKUP(I357,Hoja2!A$3:I$54,3,0)</f>
        <v>ENFERMEDADES DIGESTIVAS, IRRITABILIDAD</v>
      </c>
      <c r="K357" s="69"/>
      <c r="L357" s="111" t="str">
        <f>VLOOKUP(I357,Hoja2!A$3:I$54,4,0)</f>
        <v>N/A</v>
      </c>
      <c r="M357" s="111"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17"/>
      <c r="D358" s="120"/>
      <c r="E358" s="123"/>
      <c r="F358" s="123"/>
      <c r="G358" s="123"/>
      <c r="H358" s="111" t="str">
        <f>VLOOKUP(I358,Hoja2!A$3:I$54,2,0)</f>
        <v>ESTILOS DE MANDO RÍGIDOS, AUSENCIA DE CAPACITACIÓN, AUSENCIA DE PROGRAMAS DE BIENESTAR</v>
      </c>
      <c r="I358" s="68" t="s">
        <v>154</v>
      </c>
      <c r="J358" s="111" t="str">
        <f>VLOOKUP(I358,Hoja2!A$3:I$54,3,0)</f>
        <v>ESTRÉS, DEPRESIÓN, DESMOTIVACIÓN, AUSENCIA DE ATENCIÓN</v>
      </c>
      <c r="K358" s="69"/>
      <c r="L358" s="111" t="str">
        <f>VLOOKUP(I358,Hoja2!A$3:I$54,4,0)</f>
        <v>N/A</v>
      </c>
      <c r="M358" s="111"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17"/>
      <c r="D359" s="120"/>
      <c r="E359" s="123"/>
      <c r="F359" s="123"/>
      <c r="G359" s="123"/>
      <c r="H359" s="111" t="str">
        <f>VLOOKUP(I359,Hoja2!A$3:I$54,2,0)</f>
        <v>SISMOS, INCENDIOS, INUNDACIONES, TERREMOTOS, VENDAVALES</v>
      </c>
      <c r="I359" s="68" t="s">
        <v>250</v>
      </c>
      <c r="J359" s="111" t="str">
        <f>VLOOKUP(I359,Hoja2!A$3:I$54,3,0)</f>
        <v>LESIONES, ATRAPAMIENTO, APLASTAMIENTO, PÉRDIDAS MATERIALES</v>
      </c>
      <c r="K359" s="69"/>
      <c r="L359" s="111" t="str">
        <f>VLOOKUP(I359,Hoja2!A$3:I$54,4,0)</f>
        <v>PG INSPECCIONES, PG EMERGENCIA</v>
      </c>
      <c r="M359" s="111"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18"/>
      <c r="D360" s="121"/>
      <c r="E360" s="124"/>
      <c r="F360" s="124"/>
      <c r="G360" s="124"/>
      <c r="H360" s="112" t="str">
        <f>VLOOKUP(I360,Hoja2!A$3:I$54,2,0)</f>
        <v>LLUVIAS, GRANIZADA, HELADAS</v>
      </c>
      <c r="I360" s="86" t="s">
        <v>251</v>
      </c>
      <c r="J360" s="112" t="str">
        <f>VLOOKUP(I360,Hoja2!A$3:I$54,3,0)</f>
        <v>LESIONES, ATRAPAMIENTO, APLASTAMIENTO, PÉRDIDAS MATERIALES</v>
      </c>
      <c r="K360" s="87"/>
      <c r="L360" s="112" t="str">
        <f>VLOOKUP(I360,Hoja2!A$3:I$54,4,0)</f>
        <v>PG INSPECCIONES, PG EMERGENCIA</v>
      </c>
      <c r="M360" s="112"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6"/>
      <c r="B361" s="153"/>
      <c r="C361" s="125" t="s">
        <v>302</v>
      </c>
      <c r="D361" s="128" t="s">
        <v>325</v>
      </c>
      <c r="E361" s="131" t="s">
        <v>300</v>
      </c>
      <c r="F361" s="131">
        <v>42</v>
      </c>
      <c r="G361" s="131"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6"/>
      <c r="B362" s="153"/>
      <c r="C362" s="126"/>
      <c r="D362" s="129"/>
      <c r="E362" s="132"/>
      <c r="F362" s="132"/>
      <c r="G362" s="132"/>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26"/>
      <c r="D363" s="129"/>
      <c r="E363" s="132"/>
      <c r="F363" s="132"/>
      <c r="G363" s="132"/>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30">
      <c r="A364" s="156"/>
      <c r="B364" s="153"/>
      <c r="C364" s="126"/>
      <c r="D364" s="129"/>
      <c r="E364" s="132"/>
      <c r="F364" s="132"/>
      <c r="G364" s="132"/>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10</v>
      </c>
      <c r="O364" s="61">
        <v>3</v>
      </c>
      <c r="P364" s="61">
        <v>25</v>
      </c>
      <c r="Q364" s="61">
        <f t="shared" si="44"/>
        <v>30</v>
      </c>
      <c r="R364" s="61">
        <f t="shared" si="45"/>
        <v>750</v>
      </c>
      <c r="S364" s="61" t="str">
        <f t="shared" si="46"/>
        <v>MA-30</v>
      </c>
      <c r="T364" s="66" t="str">
        <f t="shared" si="47"/>
        <v>I</v>
      </c>
      <c r="U364" s="66" t="str">
        <f t="shared" si="49"/>
        <v>No Aceptable</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26"/>
      <c r="D365" s="129"/>
      <c r="E365" s="132"/>
      <c r="F365" s="132"/>
      <c r="G365" s="132"/>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60</v>
      </c>
      <c r="Q365" s="61">
        <f t="shared" si="44"/>
        <v>40</v>
      </c>
      <c r="R365" s="61">
        <f t="shared" si="45"/>
        <v>2400</v>
      </c>
      <c r="S365" s="61" t="str">
        <f t="shared" si="46"/>
        <v>MA-40</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6"/>
      <c r="B366" s="153"/>
      <c r="C366" s="126"/>
      <c r="D366" s="129"/>
      <c r="E366" s="132"/>
      <c r="F366" s="132"/>
      <c r="G366" s="132"/>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4"/>
        <v>40</v>
      </c>
      <c r="R366" s="61">
        <f t="shared" si="45"/>
        <v>1000</v>
      </c>
      <c r="S366" s="61" t="str">
        <f t="shared" si="46"/>
        <v>MA-40</v>
      </c>
      <c r="T366" s="66" t="str">
        <f t="shared" si="47"/>
        <v>I</v>
      </c>
      <c r="U366" s="66" t="str">
        <f t="shared" si="49"/>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26"/>
      <c r="D367" s="129"/>
      <c r="E367" s="132"/>
      <c r="F367" s="132"/>
      <c r="G367" s="132"/>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26"/>
      <c r="D368" s="129"/>
      <c r="E368" s="132"/>
      <c r="F368" s="132"/>
      <c r="G368" s="132"/>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26"/>
      <c r="D369" s="129"/>
      <c r="E369" s="132"/>
      <c r="F369" s="132"/>
      <c r="G369" s="132"/>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26"/>
      <c r="D370" s="129"/>
      <c r="E370" s="132"/>
      <c r="F370" s="132"/>
      <c r="G370" s="132"/>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6"/>
      <c r="B371" s="153"/>
      <c r="C371" s="126"/>
      <c r="D371" s="129"/>
      <c r="E371" s="132"/>
      <c r="F371" s="132"/>
      <c r="G371" s="132"/>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6"/>
      <c r="B372" s="153"/>
      <c r="C372" s="126"/>
      <c r="D372" s="129"/>
      <c r="E372" s="132"/>
      <c r="F372" s="132"/>
      <c r="G372" s="132"/>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6"/>
      <c r="B373" s="153"/>
      <c r="C373" s="126"/>
      <c r="D373" s="129"/>
      <c r="E373" s="132"/>
      <c r="F373" s="132"/>
      <c r="G373" s="132"/>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6"/>
      <c r="B374" s="153"/>
      <c r="C374" s="126"/>
      <c r="D374" s="129"/>
      <c r="E374" s="132"/>
      <c r="F374" s="132"/>
      <c r="G374" s="132"/>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26"/>
      <c r="D375" s="129"/>
      <c r="E375" s="132"/>
      <c r="F375" s="132"/>
      <c r="G375" s="132"/>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26"/>
      <c r="D376" s="129"/>
      <c r="E376" s="132"/>
      <c r="F376" s="132"/>
      <c r="G376" s="132"/>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26"/>
      <c r="D377" s="129"/>
      <c r="E377" s="132"/>
      <c r="F377" s="132"/>
      <c r="G377" s="132"/>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26"/>
      <c r="D378" s="129"/>
      <c r="E378" s="132"/>
      <c r="F378" s="132"/>
      <c r="G378" s="132"/>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26"/>
      <c r="D379" s="129"/>
      <c r="E379" s="132"/>
      <c r="F379" s="132"/>
      <c r="G379" s="132"/>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26"/>
      <c r="D380" s="129"/>
      <c r="E380" s="132"/>
      <c r="F380" s="132"/>
      <c r="G380" s="132"/>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26"/>
      <c r="D381" s="129"/>
      <c r="E381" s="132"/>
      <c r="F381" s="132"/>
      <c r="G381" s="132"/>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26"/>
      <c r="D382" s="129"/>
      <c r="E382" s="132"/>
      <c r="F382" s="132"/>
      <c r="G382" s="132"/>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26"/>
      <c r="D383" s="129"/>
      <c r="E383" s="132"/>
      <c r="F383" s="132"/>
      <c r="G383" s="132"/>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26"/>
      <c r="D384" s="129"/>
      <c r="E384" s="132"/>
      <c r="F384" s="132"/>
      <c r="G384" s="132"/>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26"/>
      <c r="D385" s="129"/>
      <c r="E385" s="132"/>
      <c r="F385" s="132"/>
      <c r="G385" s="132"/>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26"/>
      <c r="D386" s="129"/>
      <c r="E386" s="132"/>
      <c r="F386" s="132"/>
      <c r="G386" s="132"/>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26"/>
      <c r="D387" s="129"/>
      <c r="E387" s="132"/>
      <c r="F387" s="132"/>
      <c r="G387" s="132"/>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26"/>
      <c r="D388" s="129"/>
      <c r="E388" s="132"/>
      <c r="F388" s="132"/>
      <c r="G388" s="132"/>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26"/>
      <c r="D389" s="129"/>
      <c r="E389" s="132"/>
      <c r="F389" s="132"/>
      <c r="G389" s="132"/>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26"/>
      <c r="D390" s="129"/>
      <c r="E390" s="132"/>
      <c r="F390" s="132"/>
      <c r="G390" s="132"/>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26"/>
      <c r="D391" s="129"/>
      <c r="E391" s="132"/>
      <c r="F391" s="132"/>
      <c r="G391" s="132"/>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26"/>
      <c r="D392" s="129"/>
      <c r="E392" s="132"/>
      <c r="F392" s="132"/>
      <c r="G392" s="132"/>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26"/>
      <c r="D393" s="129"/>
      <c r="E393" s="132"/>
      <c r="F393" s="132"/>
      <c r="G393" s="132"/>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26"/>
      <c r="D394" s="129"/>
      <c r="E394" s="132"/>
      <c r="F394" s="132"/>
      <c r="G394" s="132"/>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26"/>
      <c r="D395" s="129"/>
      <c r="E395" s="132"/>
      <c r="F395" s="132"/>
      <c r="G395" s="132"/>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27"/>
      <c r="D396" s="130"/>
      <c r="E396" s="133"/>
      <c r="F396" s="133"/>
      <c r="G396" s="133"/>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6"/>
      <c r="B397" s="153"/>
      <c r="C397" s="116" t="s">
        <v>306</v>
      </c>
      <c r="D397" s="119" t="s">
        <v>326</v>
      </c>
      <c r="E397" s="122" t="s">
        <v>304</v>
      </c>
      <c r="F397" s="122">
        <v>42</v>
      </c>
      <c r="G397" s="122" t="s">
        <v>256</v>
      </c>
      <c r="H397" s="110" t="str">
        <f>VLOOKUP(I397,Hoja2!A$3:I$54,2,0)</f>
        <v>INADECUADAS CONEXIONES ELÉCTRICAS, SATURACIÓN EN TOMAS DE ENERGÍA</v>
      </c>
      <c r="I397" s="101" t="s">
        <v>158</v>
      </c>
      <c r="J397" s="110" t="str">
        <f>VLOOKUP(I397,Hoja2!A$3:I$54,3,0)</f>
        <v>QUEMADURAS, ELECTROCUCIÓN, ARITMIA CARDIACA, MUERTE</v>
      </c>
      <c r="K397" s="102"/>
      <c r="L397" s="110" t="str">
        <f>VLOOKUP(I397,Hoja2!A$3:I$54,4,0)</f>
        <v>PG INSPECCIONES, PG EMERGENCIA, REQUISITOS MÍNIMOS PARA LÍNEAS ELÉCTRICAS</v>
      </c>
      <c r="M397" s="11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6"/>
      <c r="B398" s="153"/>
      <c r="C398" s="117"/>
      <c r="D398" s="120"/>
      <c r="E398" s="123"/>
      <c r="F398" s="123"/>
      <c r="G398" s="123"/>
      <c r="H398" s="111" t="str">
        <f>VLOOKUP(I398,Hoja2!A$3:I$54,2,0)</f>
        <v>INADECUADAS CONEXIONES ELÉCTRICAS, SATURACIÓN EN TOMAS DE ENERGÍA</v>
      </c>
      <c r="I398" s="68" t="s">
        <v>163</v>
      </c>
      <c r="J398" s="111" t="str">
        <f>VLOOKUP(I398,Hoja2!A$3:I$54,3,0)</f>
        <v>INTOXICACIÓN, QUEMADURAS</v>
      </c>
      <c r="K398" s="69"/>
      <c r="L398" s="111" t="str">
        <f>VLOOKUP(I398,Hoja2!A$3:I$54,4,0)</f>
        <v>PG INSPECCIONES, PG EMERGENCIA</v>
      </c>
      <c r="M398" s="111"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17"/>
      <c r="D399" s="120"/>
      <c r="E399" s="123"/>
      <c r="F399" s="123"/>
      <c r="G399" s="123"/>
      <c r="H399" s="111" t="str">
        <f>VLOOKUP(I399,Hoja2!A$3:I$54,2,0)</f>
        <v>ESCALERAS SIN BARANDAL, PISOS A DESNIVEL,INFRAESTRUCTURA DÉBIL, OBJETOS MAL UBICADOS, AUSENCIA DE ORDEN Y ASEO</v>
      </c>
      <c r="I399" s="68" t="s">
        <v>247</v>
      </c>
      <c r="J399" s="111" t="str">
        <f>VLOOKUP(I399,Hoja2!A$3:I$54,3,0)</f>
        <v>CAÍDAS DEL MISMO Y DISTINTO NIVEL, FRACTURAS, GOLPE CON OBJETOS, CAÍDA DE OBJETOS, OBSTRUCCIÓN DE VÍAS</v>
      </c>
      <c r="K399" s="69"/>
      <c r="L399" s="111" t="str">
        <f>VLOOKUP(I399,Hoja2!A$3:I$54,4,0)</f>
        <v>PG INSPECCIONES, PG EMERGENCIA</v>
      </c>
      <c r="M399" s="111"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30">
      <c r="A400" s="156"/>
      <c r="B400" s="153"/>
      <c r="C400" s="117"/>
      <c r="D400" s="120"/>
      <c r="E400" s="123"/>
      <c r="F400" s="123"/>
      <c r="G400" s="123"/>
      <c r="H400" s="111" t="str">
        <f>VLOOKUP(I400,Hoja2!A$3:I$54,2,0)</f>
        <v>LLUVIAS, CRECIENTE DE RIOS Y QUEBRADAS, CAÍDAS DESDE TARAVITAS Y PUENTES</v>
      </c>
      <c r="I400" s="68" t="s">
        <v>334</v>
      </c>
      <c r="J400" s="111" t="str">
        <f>VLOOKUP(I400,Hoja2!A$3:I$54,3,0)</f>
        <v>INMERSIÓN, MUERTE</v>
      </c>
      <c r="K400" s="69"/>
      <c r="L400" s="111" t="str">
        <f>VLOOKUP(I400,Hoja2!A$3:I$54,4,0)</f>
        <v>PG INSPECCIONES, PG EMERGENCIA</v>
      </c>
      <c r="M400" s="111" t="str">
        <f>VLOOKUP(I400,Hoja2!A$3:I$54,5,0)</f>
        <v>CAPACITACIÓN</v>
      </c>
      <c r="N400" s="70">
        <v>10</v>
      </c>
      <c r="O400" s="70">
        <v>3</v>
      </c>
      <c r="P400" s="70">
        <v>25</v>
      </c>
      <c r="Q400" s="70">
        <f t="shared" si="50"/>
        <v>30</v>
      </c>
      <c r="R400" s="70">
        <f t="shared" si="51"/>
        <v>750</v>
      </c>
      <c r="S400" s="70" t="str">
        <f t="shared" si="52"/>
        <v>MA-30</v>
      </c>
      <c r="T400" s="66" t="str">
        <f t="shared" si="53"/>
        <v>I</v>
      </c>
      <c r="U400" s="66" t="str">
        <f t="shared" si="54"/>
        <v>No Aceptable</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17"/>
      <c r="D401" s="120"/>
      <c r="E401" s="123"/>
      <c r="F401" s="123"/>
      <c r="G401" s="123"/>
      <c r="H401" s="111" t="str">
        <f>VLOOKUP(I401,Hoja2!A$3:I$54,2,0)</f>
        <v>SUPERFICIES DE TRABAJO IRREGULARES O DESLIZANTES</v>
      </c>
      <c r="I401" s="68" t="s">
        <v>248</v>
      </c>
      <c r="J401" s="111" t="str">
        <f>VLOOKUP(I401,Hoja2!A$3:I$54,3,0)</f>
        <v>CAÍDAS DEL MISMO Y DISTINTO NIVEL, FRACTURAS, GOLPE CON OBJETOS</v>
      </c>
      <c r="K401" s="69"/>
      <c r="L401" s="111" t="str">
        <f>VLOOKUP(I401,Hoja2!A$3:I$54,4,0)</f>
        <v>PG INSPECCIONES, PG EMERGENCIA</v>
      </c>
      <c r="M401" s="111" t="str">
        <f>VLOOKUP(I401,Hoja2!A$3:I$54,5,0)</f>
        <v>CAPACITACIÓN</v>
      </c>
      <c r="N401" s="70">
        <v>10</v>
      </c>
      <c r="O401" s="70">
        <v>4</v>
      </c>
      <c r="P401" s="70">
        <v>60</v>
      </c>
      <c r="Q401" s="70">
        <f t="shared" si="50"/>
        <v>40</v>
      </c>
      <c r="R401" s="70">
        <f t="shared" si="51"/>
        <v>2400</v>
      </c>
      <c r="S401" s="70" t="str">
        <f t="shared" si="52"/>
        <v>MA-40</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6"/>
      <c r="B402" s="153"/>
      <c r="C402" s="117"/>
      <c r="D402" s="120"/>
      <c r="E402" s="123"/>
      <c r="F402" s="123"/>
      <c r="G402" s="123"/>
      <c r="H402" s="111" t="str">
        <f>VLOOKUP(I402,Hoja2!A$3:I$54,2,0)</f>
        <v>SISTEMAS Y MEDIDAS DE ALMACENAMIENTO</v>
      </c>
      <c r="I402" s="68" t="s">
        <v>249</v>
      </c>
      <c r="J402" s="111" t="str">
        <f>VLOOKUP(I402,Hoja2!A$3:I$54,3,0)</f>
        <v>CAÍDAS DEL MISMO Y DISTINTO NIVEL, FRACTURAS, GOLPE CON OBJETOS, CAÍDA DE OBJETOS, OBSTRUCCIÓN DE VÍAS</v>
      </c>
      <c r="K402" s="69"/>
      <c r="L402" s="111" t="str">
        <f>VLOOKUP(I402,Hoja2!A$3:I$54,4,0)</f>
        <v>PG INSPECCIONES, PG EMERGENCIA</v>
      </c>
      <c r="M402" s="111" t="str">
        <f>VLOOKUP(I402,Hoja2!A$3:I$54,5,0)</f>
        <v>CAPACITACIÓN</v>
      </c>
      <c r="N402" s="70">
        <v>10</v>
      </c>
      <c r="O402" s="70">
        <v>4</v>
      </c>
      <c r="P402" s="70">
        <v>25</v>
      </c>
      <c r="Q402" s="70">
        <f t="shared" si="50"/>
        <v>40</v>
      </c>
      <c r="R402" s="70">
        <f t="shared" si="51"/>
        <v>1000</v>
      </c>
      <c r="S402" s="70" t="str">
        <f t="shared" si="52"/>
        <v>MA-40</v>
      </c>
      <c r="T402" s="66" t="str">
        <f t="shared" si="53"/>
        <v>I</v>
      </c>
      <c r="U402" s="66" t="str">
        <f t="shared" si="54"/>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17"/>
      <c r="D403" s="120"/>
      <c r="E403" s="123"/>
      <c r="F403" s="123"/>
      <c r="G403" s="123"/>
      <c r="H403" s="111" t="str">
        <f>VLOOKUP(I403,Hoja2!A$3:I$54,2,0)</f>
        <v>ATROPELLAMIENTO, ENVESTIDA</v>
      </c>
      <c r="I403" s="68" t="s">
        <v>189</v>
      </c>
      <c r="J403" s="111" t="str">
        <f>VLOOKUP(I403,Hoja2!A$3:I$54,3,0)</f>
        <v>LESIONES, PÉRDIDAS MATERIALES, MUERTE</v>
      </c>
      <c r="K403" s="69"/>
      <c r="L403" s="111" t="str">
        <f>VLOOKUP(I403,Hoja2!A$3:I$54,4,0)</f>
        <v>PG INSPECCIONES, PG EMERGENCIA</v>
      </c>
      <c r="M403" s="111"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17"/>
      <c r="D404" s="120"/>
      <c r="E404" s="123"/>
      <c r="F404" s="123"/>
      <c r="G404" s="123"/>
      <c r="H404" s="111" t="str">
        <f>VLOOKUP(I404,Hoja2!A$3:I$54,2,0)</f>
        <v>ATRACO, ROBO, ATENTADO, SECUESTROS, DE ORDEN PÚBLICO</v>
      </c>
      <c r="I404" s="68" t="s">
        <v>180</v>
      </c>
      <c r="J404" s="111" t="str">
        <f>VLOOKUP(I404,Hoja2!A$3:I$54,3,0)</f>
        <v>HERIDAS, LESIONES FÍSICAS / PSICOLÓGICAS</v>
      </c>
      <c r="K404" s="69"/>
      <c r="L404" s="111" t="str">
        <f>VLOOKUP(I404,Hoja2!A$3:I$54,4,0)</f>
        <v>PG INSPECCIONES, PG EMERGENCIA</v>
      </c>
      <c r="M404" s="111"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17"/>
      <c r="D405" s="120"/>
      <c r="E405" s="123"/>
      <c r="F405" s="123"/>
      <c r="G405" s="123"/>
      <c r="H405" s="111" t="str">
        <f>VLOOKUP(I405,Hoja2!A$3:I$54,2,0)</f>
        <v>EXPLOSION, FUGA, DERRAME E INCENDIO</v>
      </c>
      <c r="I405" s="68" t="s">
        <v>230</v>
      </c>
      <c r="J405" s="111" t="str">
        <f>VLOOKUP(I405,Hoja2!A$3:I$54,3,0)</f>
        <v>INTOXICACIÓN, QUEMADURAS, LESIONES, ATRAPAMIENTO</v>
      </c>
      <c r="K405" s="69"/>
      <c r="L405" s="111" t="str">
        <f>VLOOKUP(I405,Hoja2!A$3:I$54,4,0)</f>
        <v>PG INSPECCIONES, PG EMERGENCIA</v>
      </c>
      <c r="M405" s="111"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17"/>
      <c r="D406" s="120"/>
      <c r="E406" s="123"/>
      <c r="F406" s="123"/>
      <c r="G406" s="123"/>
      <c r="H406" s="111" t="str">
        <f>VLOOKUP(I406,[1]Hoja2!A$3:I$54,2,0)</f>
        <v>MÁQUINARIA Y EQUIPO</v>
      </c>
      <c r="I406" s="68" t="s">
        <v>168</v>
      </c>
      <c r="J406" s="111" t="str">
        <f>VLOOKUP(I406,[1]Hoja2!A$3:I$54,3,0)</f>
        <v>ATRAPAMIENTO, AMPUTACIÓN, APLASTAMIENTO, FRACTURA</v>
      </c>
      <c r="K406" s="69"/>
      <c r="L406" s="111" t="str">
        <f>VLOOKUP(I406,[1]Hoja2!A$3:I$54,4,0)</f>
        <v>PG INSPECCIONES, PG EMERGENCIA, REQUISITOS PARA MANEJO DE MÁQUINAS, REQUISITOS PARA REALIZAR LABORES EN TALLERES</v>
      </c>
      <c r="M406" s="111"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56"/>
      <c r="B407" s="153"/>
      <c r="C407" s="117"/>
      <c r="D407" s="120"/>
      <c r="E407" s="123"/>
      <c r="F407" s="123"/>
      <c r="G407" s="123"/>
      <c r="H407" s="111" t="str">
        <f>VLOOKUP(I407,[1]Hoja2!A$3:I$54,2,0)</f>
        <v>HERRAMIENTAS MANUALES</v>
      </c>
      <c r="I407" s="68" t="s">
        <v>174</v>
      </c>
      <c r="J407" s="111" t="str">
        <f>VLOOKUP(I407,[1]Hoja2!A$3:I$54,3,0)</f>
        <v>QUEMADURAS, LESIONES, PELLIZCOS, APLASTAMIENTOS</v>
      </c>
      <c r="K407" s="69"/>
      <c r="L407" s="111" t="str">
        <f>VLOOKUP(I407,[1]Hoja2!A$3:I$54,4,0)</f>
        <v>REQUISITOS MANEJO DE EQUIPOS EMPLEADOS EN LABORES DE CONSTRUCCION ACUEDUCTO Y ALCANTARILLADO, PG INSPECCIONES,PG EMERGENCIA, REQUISITOS  PARA EL MANEJO DE MÁQUINAS HERRAMIENTAS</v>
      </c>
      <c r="M407" s="111"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56"/>
      <c r="B408" s="153"/>
      <c r="C408" s="117"/>
      <c r="D408" s="120"/>
      <c r="E408" s="123"/>
      <c r="F408" s="123"/>
      <c r="G408" s="123"/>
      <c r="H408" s="111" t="str">
        <f>VLOOKUP(I408,[1]Hoja2!A$3:I$54,2,0)</f>
        <v>MANTENIMIENTO DE PUENTE GRUAS, LIMPIEZA DE CANALES, MANTENIMIENTO DE INSTALACIONES LOCATIVAS, MANTENIMIENTO Y REPARACION DE POZOS</v>
      </c>
      <c r="I408" s="68" t="s">
        <v>203</v>
      </c>
      <c r="J408" s="111" t="str">
        <f>VLOOKUP(I408,[1]Hoja2!A$3:I$54,3,0)</f>
        <v>LESIONES, FRACTURAS</v>
      </c>
      <c r="K408" s="69"/>
      <c r="L408" s="111" t="str">
        <f>VLOOKUP(I408,[1]Hoja2!A$3:I$54,4,0)</f>
        <v>PG INSPECCIONES, PG EMERGENCIA, REQUISITOS MÍNIMOS DE SEGURIDAD E HIGIENE PARA TRABAJOS EN ALTURAS</v>
      </c>
      <c r="M408" s="111"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56"/>
      <c r="B409" s="153"/>
      <c r="C409" s="117"/>
      <c r="D409" s="120"/>
      <c r="E409" s="123"/>
      <c r="F409" s="123"/>
      <c r="G409" s="123"/>
      <c r="H409" s="111" t="str">
        <f>VLOOKUP(I409,[1]Hoja2!A$3:I$54,2,0)</f>
        <v>INGRESO A POZOS, RED DE ACUEDUCTO, EXCAVACIONES</v>
      </c>
      <c r="I409" s="68" t="s">
        <v>196</v>
      </c>
      <c r="J409" s="111" t="str">
        <f>VLOOKUP(I409,[1]Hoja2!A$3:I$54,3,0)</f>
        <v>INTOXICACIÓN, ASFIXIA</v>
      </c>
      <c r="K409" s="69"/>
      <c r="L409" s="111" t="str">
        <f>VLOOKUP(I409,[1]Hoja2!A$3:I$54,4,0)</f>
        <v>PG INSPECCIONES, PG EMERGENCIA, REQUISITOS MÍNIMOS DE SEGURIDAD E HIGIENE PARA ESPACIOS CONFINADOS</v>
      </c>
      <c r="M409" s="111"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6"/>
      <c r="B410" s="153"/>
      <c r="C410" s="117"/>
      <c r="D410" s="120"/>
      <c r="E410" s="123"/>
      <c r="F410" s="123"/>
      <c r="G410" s="123"/>
      <c r="H410" s="111" t="str">
        <f>VLOOKUP(I410,Hoja2!A$3:I$54,2,0)</f>
        <v>CARGA Y DESCARGA DE MÁQUINARIAS Y EQUIPOS</v>
      </c>
      <c r="I410" s="68" t="s">
        <v>216</v>
      </c>
      <c r="J410" s="111" t="str">
        <f>VLOOKUP(I410,Hoja2!A$3:I$54,3,0)</f>
        <v>APLASTAMIENTO, ATRAPAMIENTO, AMPUTACIÓN, PÉRDIDAS MATERIALES, FRACTURAS</v>
      </c>
      <c r="K410" s="69"/>
      <c r="L410" s="111" t="str">
        <f>VLOOKUP(I410,Hoja2!A$3:I$54,4,0)</f>
        <v>PG INSPECCIONES, PG EMERGENCIA, REQUISITOS MÍNIMOS DE SEGURIDAD E HIGIENE PARA TRABAJOS EN ALTURAS</v>
      </c>
      <c r="M410" s="111"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17"/>
      <c r="D411" s="120"/>
      <c r="E411" s="123"/>
      <c r="F411" s="123"/>
      <c r="G411" s="123"/>
      <c r="H411" s="111" t="str">
        <f>VLOOKUP(I411,Hoja2!A$3:I$54,2,0)</f>
        <v>AUSENCIA O EXCESO DE LUZ EN UN AMBIENTE</v>
      </c>
      <c r="I411" s="68" t="s">
        <v>47</v>
      </c>
      <c r="J411" s="111" t="str">
        <f>VLOOKUP(I411,Hoja2!A$3:I$54,3,0)</f>
        <v>ESTRÉS, DIFICULTAD PARA VER, CANSANCIO VISUAL</v>
      </c>
      <c r="K411" s="69"/>
      <c r="L411" s="111" t="str">
        <f>VLOOKUP(I411,Hoja2!A$3:I$54,4,0)</f>
        <v>PG INSPECCIONES, PG EMERGENCIA</v>
      </c>
      <c r="M411" s="111"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17"/>
      <c r="D412" s="120"/>
      <c r="E412" s="123"/>
      <c r="F412" s="123"/>
      <c r="G412" s="123"/>
      <c r="H412" s="111" t="str">
        <f>VLOOKUP(I412,Hoja2!A$3:I$54,2,0)</f>
        <v>MÁQUINARIA O EQUIPO</v>
      </c>
      <c r="I412" s="68" t="s">
        <v>54</v>
      </c>
      <c r="J412" s="111" t="str">
        <f>VLOOKUP(I412,Hoja2!A$3:I$54,3,0)</f>
        <v>SORDERA, ESTRÉS, HIPOACUSIA, CEFALÉA, IRRATIBILIDAD</v>
      </c>
      <c r="K412" s="69"/>
      <c r="L412" s="111" t="str">
        <f>VLOOKUP(I412,Hoja2!A$3:I$54,4,0)</f>
        <v>PG INSPECCIONES, PG EMERGENCIA</v>
      </c>
      <c r="M412" s="111"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17"/>
      <c r="D413" s="120"/>
      <c r="E413" s="123"/>
      <c r="F413" s="123"/>
      <c r="G413" s="123"/>
      <c r="H413" s="111" t="str">
        <f>VLOOKUP(I413,Hoja2!A$3:I$54,2,0)</f>
        <v>MÁQUINARIA O EQUIPO</v>
      </c>
      <c r="I413" s="68" t="s">
        <v>59</v>
      </c>
      <c r="J413" s="111" t="str">
        <f>VLOOKUP(I413,Hoja2!A$3:I$54,3,0)</f>
        <v>MAREOS, VÓMITOS, Y SÍNTOMAS NEURÓLOGICOS</v>
      </c>
      <c r="K413" s="69"/>
      <c r="L413" s="111" t="str">
        <f>VLOOKUP(I413,Hoja2!A$3:I$54,4,0)</f>
        <v>PG INSPECCIONES, PG EMERGENCIA</v>
      </c>
      <c r="M413" s="111"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17"/>
      <c r="D414" s="120"/>
      <c r="E414" s="123"/>
      <c r="F414" s="123"/>
      <c r="G414" s="123"/>
      <c r="H414" s="111" t="str">
        <f>VLOOKUP(I414,Hoja2!A$3:I$54,2,0)</f>
        <v>X, GAMMA, ALFA, BETA, NEUTRONES</v>
      </c>
      <c r="I414" s="68" t="s">
        <v>69</v>
      </c>
      <c r="J414" s="111" t="str">
        <f>VLOOKUP(I414,Hoja2!A$3:I$54,3,0)</f>
        <v>QUEMADURAS</v>
      </c>
      <c r="K414" s="69"/>
      <c r="L414" s="111" t="str">
        <f>VLOOKUP(I414,Hoja2!A$3:I$54,4,0)</f>
        <v>PG INSPECCIONES, PG EMERGENCIA</v>
      </c>
      <c r="M414" s="111"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17"/>
      <c r="D415" s="120"/>
      <c r="E415" s="123"/>
      <c r="F415" s="123"/>
      <c r="G415" s="123"/>
      <c r="H415" s="111" t="str">
        <f>VLOOKUP(I415,Hoja2!A$3:I$54,2,0)</f>
        <v>POLVOS INORGÁNICOS</v>
      </c>
      <c r="I415" s="68" t="s">
        <v>78</v>
      </c>
      <c r="J415" s="111" t="str">
        <f>VLOOKUP(I415,Hoja2!A$3:I$54,3,0)</f>
        <v>COMPLICACIONES RESPIRATORIAS</v>
      </c>
      <c r="K415" s="69"/>
      <c r="L415" s="111" t="str">
        <f>VLOOKUP(I415,Hoja2!A$3:I$54,4,0)</f>
        <v>PG INSPECCIONES, PG EMERGENCIA, PG RIESGO QUÍMICO</v>
      </c>
      <c r="M415" s="111"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17"/>
      <c r="D416" s="120"/>
      <c r="E416" s="123"/>
      <c r="F416" s="123"/>
      <c r="G416" s="123"/>
      <c r="H416" s="111" t="str">
        <f>VLOOKUP(I416,Hoja2!A$3:I$54,2,0)</f>
        <v>MATERIAL PARTICULADO</v>
      </c>
      <c r="I416" s="68" t="s">
        <v>84</v>
      </c>
      <c r="J416" s="111" t="str">
        <f>VLOOKUP(I416,Hoja2!A$3:I$54,3,0)</f>
        <v>COMPLICACIONES RESPIRATORIAS</v>
      </c>
      <c r="K416" s="69"/>
      <c r="L416" s="111" t="str">
        <f>VLOOKUP(I416,Hoja2!A$3:I$54,4,0)</f>
        <v>PG INSPECCIONES, PG EMERGENCIA, PG RIESGO QUÍMICO</v>
      </c>
      <c r="M416" s="111"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17"/>
      <c r="D417" s="120"/>
      <c r="E417" s="123"/>
      <c r="F417" s="123"/>
      <c r="G417" s="123"/>
      <c r="H417" s="111" t="str">
        <f>VLOOKUP(I417,Hoja2!A$3:I$54,2,0)</f>
        <v>HUMOS METÁLICOS O NO METÁLICOS</v>
      </c>
      <c r="I417" s="68" t="s">
        <v>93</v>
      </c>
      <c r="J417" s="111" t="str">
        <f>VLOOKUP(I417,Hoja2!A$3:I$54,3,0)</f>
        <v>COMPLICACIONES RESPIRATORIAS</v>
      </c>
      <c r="K417" s="69"/>
      <c r="L417" s="111" t="str">
        <f>VLOOKUP(I417,Hoja2!A$3:I$54,4,0)</f>
        <v>PG INSPECCIONES, PG EMERGENCIA, PG RIESGO QUÍMICO</v>
      </c>
      <c r="M417" s="111"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17"/>
      <c r="D418" s="120"/>
      <c r="E418" s="123"/>
      <c r="F418" s="123"/>
      <c r="G418" s="123"/>
      <c r="H418" s="111" t="str">
        <f>VLOOKUP(I418,Hoja2!A$3:I$54,2,0)</f>
        <v>MICROORGANISMOS</v>
      </c>
      <c r="I418" s="68" t="s">
        <v>237</v>
      </c>
      <c r="J418" s="111" t="str">
        <f>VLOOKUP(I418,Hoja2!A$3:I$54,3,0)</f>
        <v>GRIPAS, NAUSEAS, MAREOS, MALESTAR GENERAL</v>
      </c>
      <c r="K418" s="69"/>
      <c r="L418" s="111" t="str">
        <f>VLOOKUP(I418,Hoja2!A$3:I$54,4,0)</f>
        <v>PG INSPECCIONES, PG EMERGENCIA</v>
      </c>
      <c r="M418" s="111"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17"/>
      <c r="D419" s="120"/>
      <c r="E419" s="123"/>
      <c r="F419" s="123"/>
      <c r="G419" s="123"/>
      <c r="H419" s="111" t="str">
        <f>VLOOKUP(I419,Hoja2!A$3:I$54,2,0)</f>
        <v>MICROORGANISMOS EN EL AMBIENTE</v>
      </c>
      <c r="I419" s="68" t="s">
        <v>240</v>
      </c>
      <c r="J419" s="111" t="str">
        <f>VLOOKUP(I419,Hoja2!A$3:I$54,3,0)</f>
        <v>LESIONES EN LA PIEL, MALESTAR GENERAL</v>
      </c>
      <c r="K419" s="69"/>
      <c r="L419" s="111" t="str">
        <f>VLOOKUP(I419,Hoja2!A$3:I$54,4,0)</f>
        <v>PG INSPECCIONES, PG EMERGENCIA</v>
      </c>
      <c r="M419" s="111"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17"/>
      <c r="D420" s="120"/>
      <c r="E420" s="123"/>
      <c r="F420" s="123"/>
      <c r="G420" s="123"/>
      <c r="H420" s="111" t="str">
        <f>VLOOKUP(I420,Hoja2!A$3:I$54,2,0)</f>
        <v>HONGOS</v>
      </c>
      <c r="I420" s="68" t="s">
        <v>113</v>
      </c>
      <c r="J420" s="111" t="str">
        <f>VLOOKUP(I420,Hoja2!A$3:I$54,3,0)</f>
        <v>LESIONES EN LA PIEL</v>
      </c>
      <c r="K420" s="69"/>
      <c r="L420" s="111" t="str">
        <f>VLOOKUP(I420,Hoja2!A$3:I$54,4,0)</f>
        <v>PG INSPECCIONES, PG EMERGENCIA</v>
      </c>
      <c r="M420" s="111"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17"/>
      <c r="D421" s="120"/>
      <c r="E421" s="123"/>
      <c r="F421" s="123"/>
      <c r="G421" s="123"/>
      <c r="H421" s="111" t="str">
        <f>VLOOKUP(I421,Hoja2!A$3:I$54,2,0)</f>
        <v>FLUIDOS</v>
      </c>
      <c r="I421" s="68" t="s">
        <v>117</v>
      </c>
      <c r="J421" s="111" t="str">
        <f>VLOOKUP(I421,Hoja2!A$3:I$54,3,0)</f>
        <v>LESIONES DÉRMICAS</v>
      </c>
      <c r="K421" s="69"/>
      <c r="L421" s="111" t="str">
        <f>VLOOKUP(I421,Hoja2!A$3:I$54,4,0)</f>
        <v>PG INSPECCIONES, PG EMERGENCIA</v>
      </c>
      <c r="M421" s="111"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17"/>
      <c r="D422" s="120"/>
      <c r="E422" s="123"/>
      <c r="F422" s="123"/>
      <c r="G422" s="123"/>
      <c r="H422" s="111" t="str">
        <f>VLOOKUP(I422,Hoja2!A$3:I$54,2,0)</f>
        <v>PARÁSITOS</v>
      </c>
      <c r="I422" s="68" t="s">
        <v>119</v>
      </c>
      <c r="J422" s="111" t="str">
        <f>VLOOKUP(I422,Hoja2!A$3:I$54,3,0)</f>
        <v>LESIONES, INFECCIONES PARASITARIAS</v>
      </c>
      <c r="K422" s="69"/>
      <c r="L422" s="111" t="str">
        <f>VLOOKUP(I422,Hoja2!A$3:I$54,4,0)</f>
        <v>PG INSPECCIONES, PG EMERGENCIA</v>
      </c>
      <c r="M422" s="111"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17"/>
      <c r="D423" s="120"/>
      <c r="E423" s="123"/>
      <c r="F423" s="123"/>
      <c r="G423" s="123"/>
      <c r="H423" s="111" t="str">
        <f>VLOOKUP(I423,Hoja2!A$3:I$54,2,0)</f>
        <v>ANIMALES VIVOS</v>
      </c>
      <c r="I423" s="68" t="s">
        <v>122</v>
      </c>
      <c r="J423" s="111" t="str">
        <f>VLOOKUP(I423,Hoja2!A$3:I$54,3,0)</f>
        <v>LESIONES EN TEJIDOS, INFECCIONES, ENFERMADES INFECTOCONTAGIOSAS</v>
      </c>
      <c r="K423" s="69"/>
      <c r="L423" s="111" t="str">
        <f>VLOOKUP(I423,Hoja2!A$3:I$54,4,0)</f>
        <v>PG INSPECCIONES, PG EMERGENCIA</v>
      </c>
      <c r="M423" s="111"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17"/>
      <c r="D424" s="120"/>
      <c r="E424" s="123"/>
      <c r="F424" s="123"/>
      <c r="G424" s="123"/>
      <c r="H424" s="111" t="str">
        <f>VLOOKUP(I424,Hoja2!A$3:I$54,2,0)</f>
        <v>CARGA DE UN PESO MAYOR AL RECOMENDADO</v>
      </c>
      <c r="I424" s="68" t="s">
        <v>125</v>
      </c>
      <c r="J424" s="111" t="str">
        <f>VLOOKUP(I424,Hoja2!A$3:I$54,3,0)</f>
        <v>LESIONES OSTEOMUSCULARES</v>
      </c>
      <c r="K424" s="69"/>
      <c r="L424" s="111" t="str">
        <f>VLOOKUP(I424,Hoja2!A$3:I$54,4,0)</f>
        <v>PG INSPECCIONES, PG EMERGENCIA</v>
      </c>
      <c r="M424" s="111"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17"/>
      <c r="D425" s="120"/>
      <c r="E425" s="123"/>
      <c r="F425" s="123"/>
      <c r="G425" s="123"/>
      <c r="H425" s="111" t="str">
        <f>VLOOKUP(I425,Hoja2!A$3:I$54,2,0)</f>
        <v>FORZADAS, PROLONGADAS EN PERSONAL OPERATIVO</v>
      </c>
      <c r="I425" s="68" t="s">
        <v>243</v>
      </c>
      <c r="J425" s="111" t="str">
        <f>VLOOKUP(I425,Hoja2!A$3:I$54,3,0)</f>
        <v>DOLOR DE ESPALDA, LESIONES EN LA COLUMNA</v>
      </c>
      <c r="K425" s="69"/>
      <c r="L425" s="111" t="str">
        <f>VLOOKUP(I425,Hoja2!A$3:I$54,4,0)</f>
        <v>PG INSPECCIONES, PG EMERGENCIA</v>
      </c>
      <c r="M425" s="111"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17"/>
      <c r="D426" s="120"/>
      <c r="E426" s="123"/>
      <c r="F426" s="123"/>
      <c r="G426" s="123"/>
      <c r="H426" s="111" t="str">
        <f>VLOOKUP(I426,Hoja2!A$3:I$54,2,0)</f>
        <v>HIGIENE POSTURAL, MOVIMIENTOS REPETITIVOS</v>
      </c>
      <c r="I426" s="68" t="s">
        <v>245</v>
      </c>
      <c r="J426" s="111" t="str">
        <f>VLOOKUP(I426,Hoja2!A$3:I$54,3,0)</f>
        <v>LESIONES OSTEOMUSCULARES, TRANSTORNO DE TRAUMA ACUMULATIVO</v>
      </c>
      <c r="K426" s="69"/>
      <c r="L426" s="111" t="str">
        <f>VLOOKUP(I426,Hoja2!A$3:I$54,4,0)</f>
        <v>PG INSPECCIONES, PG EMERGENCIA</v>
      </c>
      <c r="M426" s="111"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17"/>
      <c r="D427" s="120"/>
      <c r="E427" s="123"/>
      <c r="F427" s="123"/>
      <c r="G427" s="123"/>
      <c r="H427" s="111" t="str">
        <f>VLOOKUP(I427,Hoja2!A$3:I$54,2,0)</f>
        <v>RELACIONES, COHESIÓN, CALIDAD DE INTERACCIONES NO EFECTIVA, NO HAY TRABAJO EN EQUIPO</v>
      </c>
      <c r="I427" s="68" t="s">
        <v>141</v>
      </c>
      <c r="J427" s="111" t="str">
        <f>VLOOKUP(I427,Hoja2!A$3:I$54,3,0)</f>
        <v>ENFERMEDADES DIGESTIVAS, IRRITABILIDAD</v>
      </c>
      <c r="K427" s="69"/>
      <c r="L427" s="111" t="str">
        <f>VLOOKUP(I427,Hoja2!A$3:I$54,4,0)</f>
        <v>N/A</v>
      </c>
      <c r="M427" s="111"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17"/>
      <c r="D428" s="120"/>
      <c r="E428" s="123"/>
      <c r="F428" s="123"/>
      <c r="G428" s="123"/>
      <c r="H428" s="111" t="str">
        <f>VLOOKUP(I428,Hoja2!A$3:I$54,2,0)</f>
        <v>CARGA MENTAL, DEMANDAS EMOCIONALES, INESPECIFICIDAD DE DEFINICIÓN DE ROLES, MONOTONÍA</v>
      </c>
      <c r="I428" s="68" t="s">
        <v>146</v>
      </c>
      <c r="J428" s="111" t="str">
        <f>VLOOKUP(I428,Hoja2!A$3:I$54,3,0)</f>
        <v>ESTRÉS, CEFALÉA, IRRITABILIDAD</v>
      </c>
      <c r="K428" s="69"/>
      <c r="L428" s="111" t="str">
        <f>VLOOKUP(I428,Hoja2!A$3:I$54,4,0)</f>
        <v>N/A</v>
      </c>
      <c r="M428" s="111"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17"/>
      <c r="D429" s="120"/>
      <c r="E429" s="123"/>
      <c r="F429" s="123"/>
      <c r="G429" s="123"/>
      <c r="H429" s="111" t="str">
        <f>VLOOKUP(I429,Hoja2!A$3:I$54,2,0)</f>
        <v>TECNOLOGÍA NO AVANZADA, COMUNICACIÓN NO EFECTIVA, SOBRECARGA CUANTITATIVA Y CUALITATIVA, NO HAY VARIACIÓN EN FORMA DE TRABAJO</v>
      </c>
      <c r="I429" s="68" t="s">
        <v>149</v>
      </c>
      <c r="J429" s="111" t="str">
        <f>VLOOKUP(I429,Hoja2!A$3:I$54,3,0)</f>
        <v>ENFERMEDADES DIGESTIVAS, IRRITABILIDAD</v>
      </c>
      <c r="K429" s="69"/>
      <c r="L429" s="111" t="str">
        <f>VLOOKUP(I429,Hoja2!A$3:I$54,4,0)</f>
        <v>N/A</v>
      </c>
      <c r="M429" s="111"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17"/>
      <c r="D430" s="120"/>
      <c r="E430" s="123"/>
      <c r="F430" s="123"/>
      <c r="G430" s="123"/>
      <c r="H430" s="111" t="str">
        <f>VLOOKUP(I430,Hoja2!A$3:I$54,2,0)</f>
        <v>ESTILOS DE MANDO RÍGIDOS, AUSENCIA DE CAPACITACIÓN, AUSENCIA DE PROGRAMAS DE BIENESTAR</v>
      </c>
      <c r="I430" s="68" t="s">
        <v>154</v>
      </c>
      <c r="J430" s="111" t="str">
        <f>VLOOKUP(I430,Hoja2!A$3:I$54,3,0)</f>
        <v>ESTRÉS, DEPRESIÓN, DESMOTIVACIÓN, AUSENCIA DE ATENCIÓN</v>
      </c>
      <c r="K430" s="69"/>
      <c r="L430" s="111" t="str">
        <f>VLOOKUP(I430,Hoja2!A$3:I$54,4,0)</f>
        <v>N/A</v>
      </c>
      <c r="M430" s="111"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17"/>
      <c r="D431" s="120"/>
      <c r="E431" s="123"/>
      <c r="F431" s="123"/>
      <c r="G431" s="123"/>
      <c r="H431" s="111" t="str">
        <f>VLOOKUP(I431,Hoja2!A$3:I$54,2,0)</f>
        <v>SISMOS, INCENDIOS, INUNDACIONES, TERREMOTOS, VENDAVALES</v>
      </c>
      <c r="I431" s="68" t="s">
        <v>250</v>
      </c>
      <c r="J431" s="111" t="str">
        <f>VLOOKUP(I431,Hoja2!A$3:I$54,3,0)</f>
        <v>LESIONES, ATRAPAMIENTO, APLASTAMIENTO, PÉRDIDAS MATERIALES</v>
      </c>
      <c r="K431" s="69"/>
      <c r="L431" s="111" t="str">
        <f>VLOOKUP(I431,Hoja2!A$3:I$54,4,0)</f>
        <v>PG INSPECCIONES, PG EMERGENCIA</v>
      </c>
      <c r="M431" s="111"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18"/>
      <c r="D432" s="121"/>
      <c r="E432" s="124"/>
      <c r="F432" s="124"/>
      <c r="G432" s="124"/>
      <c r="H432" s="112" t="str">
        <f>VLOOKUP(I432,Hoja2!A$3:I$54,2,0)</f>
        <v>LLUVIAS, GRANIZADA, HELADAS</v>
      </c>
      <c r="I432" s="86" t="s">
        <v>251</v>
      </c>
      <c r="J432" s="112" t="str">
        <f>VLOOKUP(I432,Hoja2!A$3:I$54,3,0)</f>
        <v>LESIONES, ATRAPAMIENTO, APLASTAMIENTO, PÉRDIDAS MATERIALES</v>
      </c>
      <c r="K432" s="87"/>
      <c r="L432" s="112" t="str">
        <f>VLOOKUP(I432,Hoja2!A$3:I$54,4,0)</f>
        <v>PG INSPECCIONES, PG EMERGENCIA</v>
      </c>
      <c r="M432" s="112"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6"/>
      <c r="B433" s="153"/>
      <c r="C433" s="125"/>
      <c r="D433" s="128"/>
      <c r="E433" s="131" t="s">
        <v>327</v>
      </c>
      <c r="F433" s="131">
        <v>50</v>
      </c>
      <c r="G433" s="131"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6"/>
      <c r="B434" s="153"/>
      <c r="C434" s="126"/>
      <c r="D434" s="129"/>
      <c r="E434" s="132"/>
      <c r="F434" s="132"/>
      <c r="G434" s="132"/>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26"/>
      <c r="D435" s="129"/>
      <c r="E435" s="132"/>
      <c r="F435" s="132"/>
      <c r="G435" s="132"/>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30">
      <c r="A436" s="156"/>
      <c r="B436" s="153"/>
      <c r="C436" s="126"/>
      <c r="D436" s="129"/>
      <c r="E436" s="132"/>
      <c r="F436" s="132"/>
      <c r="G436" s="132"/>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10</v>
      </c>
      <c r="O436" s="61">
        <v>3</v>
      </c>
      <c r="P436" s="61">
        <v>25</v>
      </c>
      <c r="Q436" s="61">
        <f t="shared" si="50"/>
        <v>30</v>
      </c>
      <c r="R436" s="61">
        <f t="shared" si="51"/>
        <v>750</v>
      </c>
      <c r="S436" s="61" t="str">
        <f t="shared" si="52"/>
        <v>MA-30</v>
      </c>
      <c r="T436" s="66" t="str">
        <f t="shared" si="53"/>
        <v>I</v>
      </c>
      <c r="U436" s="66" t="str">
        <f t="shared" si="55"/>
        <v>No Aceptable</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26"/>
      <c r="D437" s="129"/>
      <c r="E437" s="132"/>
      <c r="F437" s="132"/>
      <c r="G437" s="132"/>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60</v>
      </c>
      <c r="Q437" s="61">
        <f t="shared" si="50"/>
        <v>40</v>
      </c>
      <c r="R437" s="61">
        <f t="shared" si="51"/>
        <v>2400</v>
      </c>
      <c r="S437" s="61" t="str">
        <f t="shared" si="52"/>
        <v>MA-40</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6"/>
      <c r="B438" s="153"/>
      <c r="C438" s="126"/>
      <c r="D438" s="129"/>
      <c r="E438" s="132"/>
      <c r="F438" s="132"/>
      <c r="G438" s="132"/>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0"/>
        <v>40</v>
      </c>
      <c r="R438" s="61">
        <f t="shared" si="51"/>
        <v>1000</v>
      </c>
      <c r="S438" s="61" t="str">
        <f t="shared" si="52"/>
        <v>MA-40</v>
      </c>
      <c r="T438" s="66" t="str">
        <f t="shared" si="53"/>
        <v>I</v>
      </c>
      <c r="U438" s="66" t="str">
        <f t="shared" si="55"/>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26"/>
      <c r="D439" s="129"/>
      <c r="E439" s="132"/>
      <c r="F439" s="132"/>
      <c r="G439" s="132"/>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26"/>
      <c r="D440" s="129"/>
      <c r="E440" s="132"/>
      <c r="F440" s="132"/>
      <c r="G440" s="132"/>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26"/>
      <c r="D441" s="129"/>
      <c r="E441" s="132"/>
      <c r="F441" s="132"/>
      <c r="G441" s="132"/>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26"/>
      <c r="D442" s="129"/>
      <c r="E442" s="132"/>
      <c r="F442" s="132"/>
      <c r="G442" s="132"/>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6"/>
      <c r="B443" s="153"/>
      <c r="C443" s="126"/>
      <c r="D443" s="129"/>
      <c r="E443" s="132"/>
      <c r="F443" s="132"/>
      <c r="G443" s="132"/>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6"/>
      <c r="B444" s="153"/>
      <c r="C444" s="126"/>
      <c r="D444" s="129"/>
      <c r="E444" s="132"/>
      <c r="F444" s="132"/>
      <c r="G444" s="132"/>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6"/>
      <c r="B445" s="153"/>
      <c r="C445" s="126"/>
      <c r="D445" s="129"/>
      <c r="E445" s="132"/>
      <c r="F445" s="132"/>
      <c r="G445" s="132"/>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6"/>
      <c r="B446" s="153"/>
      <c r="C446" s="126"/>
      <c r="D446" s="129"/>
      <c r="E446" s="132"/>
      <c r="F446" s="132"/>
      <c r="G446" s="132"/>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26"/>
      <c r="D447" s="129"/>
      <c r="E447" s="132"/>
      <c r="F447" s="132"/>
      <c r="G447" s="132"/>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26"/>
      <c r="D448" s="129"/>
      <c r="E448" s="132"/>
      <c r="F448" s="132"/>
      <c r="G448" s="132"/>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26"/>
      <c r="D449" s="129"/>
      <c r="E449" s="132"/>
      <c r="F449" s="132"/>
      <c r="G449" s="132"/>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26"/>
      <c r="D450" s="129"/>
      <c r="E450" s="132"/>
      <c r="F450" s="132"/>
      <c r="G450" s="132"/>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26"/>
      <c r="D451" s="129"/>
      <c r="E451" s="132"/>
      <c r="F451" s="132"/>
      <c r="G451" s="132"/>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26"/>
      <c r="D452" s="129"/>
      <c r="E452" s="132"/>
      <c r="F452" s="132"/>
      <c r="G452" s="132"/>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26"/>
      <c r="D453" s="129"/>
      <c r="E453" s="132"/>
      <c r="F453" s="132"/>
      <c r="G453" s="132"/>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26"/>
      <c r="D454" s="129"/>
      <c r="E454" s="132"/>
      <c r="F454" s="132"/>
      <c r="G454" s="132"/>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26"/>
      <c r="D455" s="129"/>
      <c r="E455" s="132"/>
      <c r="F455" s="132"/>
      <c r="G455" s="132"/>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26"/>
      <c r="D456" s="129"/>
      <c r="E456" s="132"/>
      <c r="F456" s="132"/>
      <c r="G456" s="132"/>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26"/>
      <c r="D457" s="129"/>
      <c r="E457" s="132"/>
      <c r="F457" s="132"/>
      <c r="G457" s="132"/>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26"/>
      <c r="D458" s="129"/>
      <c r="E458" s="132"/>
      <c r="F458" s="132"/>
      <c r="G458" s="132"/>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26"/>
      <c r="D459" s="129"/>
      <c r="E459" s="132"/>
      <c r="F459" s="132"/>
      <c r="G459" s="132"/>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26"/>
      <c r="D460" s="129"/>
      <c r="E460" s="132"/>
      <c r="F460" s="132"/>
      <c r="G460" s="132"/>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26"/>
      <c r="D461" s="129"/>
      <c r="E461" s="132"/>
      <c r="F461" s="132"/>
      <c r="G461" s="132"/>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26"/>
      <c r="D462" s="129"/>
      <c r="E462" s="132"/>
      <c r="F462" s="132"/>
      <c r="G462" s="132"/>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26"/>
      <c r="D463" s="129"/>
      <c r="E463" s="132"/>
      <c r="F463" s="132"/>
      <c r="G463" s="132"/>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26"/>
      <c r="D464" s="129"/>
      <c r="E464" s="132"/>
      <c r="F464" s="132"/>
      <c r="G464" s="132"/>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26"/>
      <c r="D465" s="129"/>
      <c r="E465" s="132"/>
      <c r="F465" s="132"/>
      <c r="G465" s="132"/>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26"/>
      <c r="D466" s="129"/>
      <c r="E466" s="132"/>
      <c r="F466" s="132"/>
      <c r="G466" s="132"/>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26"/>
      <c r="D467" s="129"/>
      <c r="E467" s="132"/>
      <c r="F467" s="132"/>
      <c r="G467" s="132"/>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27"/>
      <c r="D468" s="130"/>
      <c r="E468" s="133"/>
      <c r="F468" s="133"/>
      <c r="G468" s="133"/>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6"/>
      <c r="B469" s="153"/>
      <c r="C469" s="116" t="s">
        <v>310</v>
      </c>
      <c r="D469" s="119" t="s">
        <v>328</v>
      </c>
      <c r="E469" s="122" t="s">
        <v>304</v>
      </c>
      <c r="F469" s="122">
        <v>52</v>
      </c>
      <c r="G469" s="122" t="s">
        <v>256</v>
      </c>
      <c r="H469" s="110" t="str">
        <f>VLOOKUP(I469,Hoja2!A$3:I$54,2,0)</f>
        <v>INADECUADAS CONEXIONES ELÉCTRICAS, SATURACIÓN EN TOMAS DE ENERGÍA</v>
      </c>
      <c r="I469" s="101" t="s">
        <v>158</v>
      </c>
      <c r="J469" s="110" t="str">
        <f>VLOOKUP(I469,Hoja2!A$3:I$54,3,0)</f>
        <v>QUEMADURAS, ELECTROCUCIÓN, ARITMIA CARDIACA, MUERTE</v>
      </c>
      <c r="K469" s="102"/>
      <c r="L469" s="110" t="str">
        <f>VLOOKUP(I469,Hoja2!A$3:I$54,4,0)</f>
        <v>PG INSPECCIONES, PG EMERGENCIA, REQUISITOS MÍNIMOS PARA LÍNEAS ELÉCTRICAS</v>
      </c>
      <c r="M469" s="11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6"/>
      <c r="B470" s="153"/>
      <c r="C470" s="117"/>
      <c r="D470" s="120"/>
      <c r="E470" s="123"/>
      <c r="F470" s="123"/>
      <c r="G470" s="123"/>
      <c r="H470" s="111" t="str">
        <f>VLOOKUP(I470,Hoja2!A$3:I$54,2,0)</f>
        <v>INADECUADAS CONEXIONES ELÉCTRICAS, SATURACIÓN EN TOMAS DE ENERGÍA</v>
      </c>
      <c r="I470" s="68" t="s">
        <v>163</v>
      </c>
      <c r="J470" s="111" t="str">
        <f>VLOOKUP(I470,Hoja2!A$3:I$54,3,0)</f>
        <v>INTOXICACIÓN, QUEMADURAS</v>
      </c>
      <c r="K470" s="69"/>
      <c r="L470" s="111" t="str">
        <f>VLOOKUP(I470,Hoja2!A$3:I$54,4,0)</f>
        <v>PG INSPECCIONES, PG EMERGENCIA</v>
      </c>
      <c r="M470" s="111"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17"/>
      <c r="D471" s="120"/>
      <c r="E471" s="123"/>
      <c r="F471" s="123"/>
      <c r="G471" s="123"/>
      <c r="H471" s="111" t="str">
        <f>VLOOKUP(I471,Hoja2!A$3:I$54,2,0)</f>
        <v>ESCALERAS SIN BARANDAL, PISOS A DESNIVEL,INFRAESTRUCTURA DÉBIL, OBJETOS MAL UBICADOS, AUSENCIA DE ORDEN Y ASEO</v>
      </c>
      <c r="I471" s="68" t="s">
        <v>247</v>
      </c>
      <c r="J471" s="111" t="str">
        <f>VLOOKUP(I471,Hoja2!A$3:I$54,3,0)</f>
        <v>CAÍDAS DEL MISMO Y DISTINTO NIVEL, FRACTURAS, GOLPE CON OBJETOS, CAÍDA DE OBJETOS, OBSTRUCCIÓN DE VÍAS</v>
      </c>
      <c r="K471" s="69"/>
      <c r="L471" s="111" t="str">
        <f>VLOOKUP(I471,Hoja2!A$3:I$54,4,0)</f>
        <v>PG INSPECCIONES, PG EMERGENCIA</v>
      </c>
      <c r="M471" s="111"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30">
      <c r="A472" s="156"/>
      <c r="B472" s="153"/>
      <c r="C472" s="117"/>
      <c r="D472" s="120"/>
      <c r="E472" s="123"/>
      <c r="F472" s="123"/>
      <c r="G472" s="123"/>
      <c r="H472" s="111" t="str">
        <f>VLOOKUP(I472,Hoja2!A$3:I$54,2,0)</f>
        <v>LLUVIAS, CRECIENTE DE RIOS Y QUEBRADAS, CAÍDAS DESDE TARAVITAS Y PUENTES</v>
      </c>
      <c r="I472" s="68" t="s">
        <v>334</v>
      </c>
      <c r="J472" s="111" t="str">
        <f>VLOOKUP(I472,Hoja2!A$3:I$54,3,0)</f>
        <v>INMERSIÓN, MUERTE</v>
      </c>
      <c r="K472" s="69"/>
      <c r="L472" s="111" t="str">
        <f>VLOOKUP(I472,Hoja2!A$3:I$54,4,0)</f>
        <v>PG INSPECCIONES, PG EMERGENCIA</v>
      </c>
      <c r="M472" s="111" t="str">
        <f>VLOOKUP(I472,Hoja2!A$3:I$54,5,0)</f>
        <v>CAPACITACIÓN</v>
      </c>
      <c r="N472" s="70">
        <v>10</v>
      </c>
      <c r="O472" s="70">
        <v>3</v>
      </c>
      <c r="P472" s="70">
        <v>25</v>
      </c>
      <c r="Q472" s="70">
        <f t="shared" si="56"/>
        <v>30</v>
      </c>
      <c r="R472" s="70">
        <f t="shared" si="57"/>
        <v>750</v>
      </c>
      <c r="S472" s="70" t="str">
        <f t="shared" si="58"/>
        <v>MA-30</v>
      </c>
      <c r="T472" s="66" t="str">
        <f t="shared" si="59"/>
        <v>I</v>
      </c>
      <c r="U472" s="66" t="str">
        <f t="shared" si="60"/>
        <v>No Aceptable</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17"/>
      <c r="D473" s="120"/>
      <c r="E473" s="123"/>
      <c r="F473" s="123"/>
      <c r="G473" s="123"/>
      <c r="H473" s="111" t="str">
        <f>VLOOKUP(I473,Hoja2!A$3:I$54,2,0)</f>
        <v>SUPERFICIES DE TRABAJO IRREGULARES O DESLIZANTES</v>
      </c>
      <c r="I473" s="68" t="s">
        <v>248</v>
      </c>
      <c r="J473" s="111" t="str">
        <f>VLOOKUP(I473,Hoja2!A$3:I$54,3,0)</f>
        <v>CAÍDAS DEL MISMO Y DISTINTO NIVEL, FRACTURAS, GOLPE CON OBJETOS</v>
      </c>
      <c r="K473" s="69"/>
      <c r="L473" s="111" t="str">
        <f>VLOOKUP(I473,Hoja2!A$3:I$54,4,0)</f>
        <v>PG INSPECCIONES, PG EMERGENCIA</v>
      </c>
      <c r="M473" s="111" t="str">
        <f>VLOOKUP(I473,Hoja2!A$3:I$54,5,0)</f>
        <v>CAPACITACIÓN</v>
      </c>
      <c r="N473" s="70">
        <v>10</v>
      </c>
      <c r="O473" s="70">
        <v>4</v>
      </c>
      <c r="P473" s="70">
        <v>60</v>
      </c>
      <c r="Q473" s="70">
        <f t="shared" si="56"/>
        <v>40</v>
      </c>
      <c r="R473" s="70">
        <f t="shared" si="57"/>
        <v>2400</v>
      </c>
      <c r="S473" s="70" t="str">
        <f t="shared" si="58"/>
        <v>MA-40</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6"/>
      <c r="B474" s="153"/>
      <c r="C474" s="117"/>
      <c r="D474" s="120"/>
      <c r="E474" s="123"/>
      <c r="F474" s="123"/>
      <c r="G474" s="123"/>
      <c r="H474" s="111" t="str">
        <f>VLOOKUP(I474,Hoja2!A$3:I$54,2,0)</f>
        <v>SISTEMAS Y MEDIDAS DE ALMACENAMIENTO</v>
      </c>
      <c r="I474" s="68" t="s">
        <v>249</v>
      </c>
      <c r="J474" s="111" t="str">
        <f>VLOOKUP(I474,Hoja2!A$3:I$54,3,0)</f>
        <v>CAÍDAS DEL MISMO Y DISTINTO NIVEL, FRACTURAS, GOLPE CON OBJETOS, CAÍDA DE OBJETOS, OBSTRUCCIÓN DE VÍAS</v>
      </c>
      <c r="K474" s="69"/>
      <c r="L474" s="111" t="str">
        <f>VLOOKUP(I474,Hoja2!A$3:I$54,4,0)</f>
        <v>PG INSPECCIONES, PG EMERGENCIA</v>
      </c>
      <c r="M474" s="111" t="str">
        <f>VLOOKUP(I474,Hoja2!A$3:I$54,5,0)</f>
        <v>CAPACITACIÓN</v>
      </c>
      <c r="N474" s="70">
        <v>10</v>
      </c>
      <c r="O474" s="70">
        <v>4</v>
      </c>
      <c r="P474" s="70">
        <v>25</v>
      </c>
      <c r="Q474" s="70">
        <f t="shared" si="56"/>
        <v>40</v>
      </c>
      <c r="R474" s="70">
        <f t="shared" si="57"/>
        <v>1000</v>
      </c>
      <c r="S474" s="70" t="str">
        <f t="shared" si="58"/>
        <v>MA-40</v>
      </c>
      <c r="T474" s="66" t="str">
        <f t="shared" si="59"/>
        <v>I</v>
      </c>
      <c r="U474" s="66" t="str">
        <f t="shared" si="60"/>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17"/>
      <c r="D475" s="120"/>
      <c r="E475" s="123"/>
      <c r="F475" s="123"/>
      <c r="G475" s="123"/>
      <c r="H475" s="111" t="str">
        <f>VLOOKUP(I475,Hoja2!A$3:I$54,2,0)</f>
        <v>ATROPELLAMIENTO, ENVESTIDA</v>
      </c>
      <c r="I475" s="68" t="s">
        <v>189</v>
      </c>
      <c r="J475" s="111" t="str">
        <f>VLOOKUP(I475,Hoja2!A$3:I$54,3,0)</f>
        <v>LESIONES, PÉRDIDAS MATERIALES, MUERTE</v>
      </c>
      <c r="K475" s="69"/>
      <c r="L475" s="111" t="str">
        <f>VLOOKUP(I475,Hoja2!A$3:I$54,4,0)</f>
        <v>PG INSPECCIONES, PG EMERGENCIA</v>
      </c>
      <c r="M475" s="111"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17"/>
      <c r="D476" s="120"/>
      <c r="E476" s="123"/>
      <c r="F476" s="123"/>
      <c r="G476" s="123"/>
      <c r="H476" s="111" t="str">
        <f>VLOOKUP(I476,Hoja2!A$3:I$54,2,0)</f>
        <v>ATRACO, ROBO, ATENTADO, SECUESTROS, DE ORDEN PÚBLICO</v>
      </c>
      <c r="I476" s="68" t="s">
        <v>180</v>
      </c>
      <c r="J476" s="111" t="str">
        <f>VLOOKUP(I476,Hoja2!A$3:I$54,3,0)</f>
        <v>HERIDAS, LESIONES FÍSICAS / PSICOLÓGICAS</v>
      </c>
      <c r="K476" s="69"/>
      <c r="L476" s="111" t="str">
        <f>VLOOKUP(I476,Hoja2!A$3:I$54,4,0)</f>
        <v>PG INSPECCIONES, PG EMERGENCIA</v>
      </c>
      <c r="M476" s="111"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17"/>
      <c r="D477" s="120"/>
      <c r="E477" s="123"/>
      <c r="F477" s="123"/>
      <c r="G477" s="123"/>
      <c r="H477" s="111" t="str">
        <f>VLOOKUP(I477,Hoja2!A$3:I$54,2,0)</f>
        <v>EXPLOSION, FUGA, DERRAME E INCENDIO</v>
      </c>
      <c r="I477" s="68" t="s">
        <v>230</v>
      </c>
      <c r="J477" s="111" t="str">
        <f>VLOOKUP(I477,Hoja2!A$3:I$54,3,0)</f>
        <v>INTOXICACIÓN, QUEMADURAS, LESIONES, ATRAPAMIENTO</v>
      </c>
      <c r="K477" s="69"/>
      <c r="L477" s="111" t="str">
        <f>VLOOKUP(I477,Hoja2!A$3:I$54,4,0)</f>
        <v>PG INSPECCIONES, PG EMERGENCIA</v>
      </c>
      <c r="M477" s="111"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17"/>
      <c r="D478" s="120"/>
      <c r="E478" s="123"/>
      <c r="F478" s="123"/>
      <c r="G478" s="123"/>
      <c r="H478" s="111" t="str">
        <f>VLOOKUP(I478,[1]Hoja2!A$3:I$54,2,0)</f>
        <v>MÁQUINARIA Y EQUIPO</v>
      </c>
      <c r="I478" s="68" t="s">
        <v>168</v>
      </c>
      <c r="J478" s="111" t="str">
        <f>VLOOKUP(I478,[1]Hoja2!A$3:I$54,3,0)</f>
        <v>ATRAPAMIENTO, AMPUTACIÓN, APLASTAMIENTO, FRACTURA</v>
      </c>
      <c r="K478" s="69"/>
      <c r="L478" s="111" t="str">
        <f>VLOOKUP(I478,[1]Hoja2!A$3:I$54,4,0)</f>
        <v>PG INSPECCIONES, PG EMERGENCIA, REQUISITOS PARA MANEJO DE MÁQUINAS, REQUISITOS PARA REALIZAR LABORES EN TALLERES</v>
      </c>
      <c r="M478" s="111"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6"/>
      <c r="B479" s="153"/>
      <c r="C479" s="117"/>
      <c r="D479" s="120"/>
      <c r="E479" s="123"/>
      <c r="F479" s="123"/>
      <c r="G479" s="123"/>
      <c r="H479" s="111" t="str">
        <f>VLOOKUP(I479,[1]Hoja2!A$3:I$54,2,0)</f>
        <v>HERRAMIENTAS MANUALES</v>
      </c>
      <c r="I479" s="68" t="s">
        <v>174</v>
      </c>
      <c r="J479" s="111" t="str">
        <f>VLOOKUP(I479,[1]Hoja2!A$3:I$54,3,0)</f>
        <v>QUEMADURAS, LESIONES, PELLIZCOS, APLASTAMIENTOS</v>
      </c>
      <c r="K479" s="69"/>
      <c r="L479" s="111" t="str">
        <f>VLOOKUP(I479,[1]Hoja2!A$3:I$54,4,0)</f>
        <v>REQUISITOS MANEJO DE EQUIPOS EMPLEADOS EN LABORES DE CONSTRUCCION ACUEDUCTO Y ALCANTARILLADO, PG INSPECCIONES,PG EMERGENCIA, REQUISITOS  PARA EL MANEJO DE MÁQUINAS HERRAMIENTAS</v>
      </c>
      <c r="M479" s="111"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6"/>
      <c r="B480" s="153"/>
      <c r="C480" s="117"/>
      <c r="D480" s="120"/>
      <c r="E480" s="123"/>
      <c r="F480" s="123"/>
      <c r="G480" s="123"/>
      <c r="H480" s="111" t="str">
        <f>VLOOKUP(I480,[1]Hoja2!A$3:I$54,2,0)</f>
        <v>MANTENIMIENTO DE PUENTE GRUAS, LIMPIEZA DE CANALES, MANTENIMIENTO DE INSTALACIONES LOCATIVAS, MANTENIMIENTO Y REPARACION DE POZOS</v>
      </c>
      <c r="I480" s="68" t="s">
        <v>203</v>
      </c>
      <c r="J480" s="111" t="str">
        <f>VLOOKUP(I480,[1]Hoja2!A$3:I$54,3,0)</f>
        <v>LESIONES, FRACTURAS</v>
      </c>
      <c r="K480" s="69"/>
      <c r="L480" s="111" t="str">
        <f>VLOOKUP(I480,[1]Hoja2!A$3:I$54,4,0)</f>
        <v>PG INSPECCIONES, PG EMERGENCIA, REQUISITOS MÍNIMOS DE SEGURIDAD E HIGIENE PARA TRABAJOS EN ALTURAS</v>
      </c>
      <c r="M480" s="111"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6"/>
      <c r="B481" s="153"/>
      <c r="C481" s="117"/>
      <c r="D481" s="120"/>
      <c r="E481" s="123"/>
      <c r="F481" s="123"/>
      <c r="G481" s="123"/>
      <c r="H481" s="111" t="str">
        <f>VLOOKUP(I481,[1]Hoja2!A$3:I$54,2,0)</f>
        <v>INGRESO A POZOS, RED DE ACUEDUCTO, EXCAVACIONES</v>
      </c>
      <c r="I481" s="68" t="s">
        <v>196</v>
      </c>
      <c r="J481" s="111" t="str">
        <f>VLOOKUP(I481,[1]Hoja2!A$3:I$54,3,0)</f>
        <v>INTOXICACIÓN, ASFIXIA</v>
      </c>
      <c r="K481" s="69"/>
      <c r="L481" s="111" t="str">
        <f>VLOOKUP(I481,[1]Hoja2!A$3:I$54,4,0)</f>
        <v>PG INSPECCIONES, PG EMERGENCIA, REQUISITOS MÍNIMOS DE SEGURIDAD E HIGIENE PARA ESPACIOS CONFINADOS</v>
      </c>
      <c r="M481" s="111"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6"/>
      <c r="B482" s="153"/>
      <c r="C482" s="117"/>
      <c r="D482" s="120"/>
      <c r="E482" s="123"/>
      <c r="F482" s="123"/>
      <c r="G482" s="123"/>
      <c r="H482" s="111" t="str">
        <f>VLOOKUP(I482,Hoja2!A$3:I$54,2,0)</f>
        <v>CARGA Y DESCARGA DE MÁQUINARIAS Y EQUIPOS</v>
      </c>
      <c r="I482" s="68" t="s">
        <v>216</v>
      </c>
      <c r="J482" s="111" t="str">
        <f>VLOOKUP(I482,Hoja2!A$3:I$54,3,0)</f>
        <v>APLASTAMIENTO, ATRAPAMIENTO, AMPUTACIÓN, PÉRDIDAS MATERIALES, FRACTURAS</v>
      </c>
      <c r="K482" s="69"/>
      <c r="L482" s="111" t="str">
        <f>VLOOKUP(I482,Hoja2!A$3:I$54,4,0)</f>
        <v>PG INSPECCIONES, PG EMERGENCIA, REQUISITOS MÍNIMOS DE SEGURIDAD E HIGIENE PARA TRABAJOS EN ALTURAS</v>
      </c>
      <c r="M482" s="111"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17"/>
      <c r="D483" s="120"/>
      <c r="E483" s="123"/>
      <c r="F483" s="123"/>
      <c r="G483" s="123"/>
      <c r="H483" s="111" t="str">
        <f>VLOOKUP(I483,Hoja2!A$3:I$54,2,0)</f>
        <v>AUSENCIA O EXCESO DE LUZ EN UN AMBIENTE</v>
      </c>
      <c r="I483" s="68" t="s">
        <v>47</v>
      </c>
      <c r="J483" s="111" t="str">
        <f>VLOOKUP(I483,Hoja2!A$3:I$54,3,0)</f>
        <v>ESTRÉS, DIFICULTAD PARA VER, CANSANCIO VISUAL</v>
      </c>
      <c r="K483" s="69"/>
      <c r="L483" s="111" t="str">
        <f>VLOOKUP(I483,Hoja2!A$3:I$54,4,0)</f>
        <v>PG INSPECCIONES, PG EMERGENCIA</v>
      </c>
      <c r="M483" s="111"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17"/>
      <c r="D484" s="120"/>
      <c r="E484" s="123"/>
      <c r="F484" s="123"/>
      <c r="G484" s="123"/>
      <c r="H484" s="111" t="str">
        <f>VLOOKUP(I484,Hoja2!A$3:I$54,2,0)</f>
        <v>MÁQUINARIA O EQUIPO</v>
      </c>
      <c r="I484" s="68" t="s">
        <v>54</v>
      </c>
      <c r="J484" s="111" t="str">
        <f>VLOOKUP(I484,Hoja2!A$3:I$54,3,0)</f>
        <v>SORDERA, ESTRÉS, HIPOACUSIA, CEFALÉA, IRRATIBILIDAD</v>
      </c>
      <c r="K484" s="69"/>
      <c r="L484" s="111" t="str">
        <f>VLOOKUP(I484,Hoja2!A$3:I$54,4,0)</f>
        <v>PG INSPECCIONES, PG EMERGENCIA</v>
      </c>
      <c r="M484" s="111"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17"/>
      <c r="D485" s="120"/>
      <c r="E485" s="123"/>
      <c r="F485" s="123"/>
      <c r="G485" s="123"/>
      <c r="H485" s="111" t="str">
        <f>VLOOKUP(I485,Hoja2!A$3:I$54,2,0)</f>
        <v>MÁQUINARIA O EQUIPO</v>
      </c>
      <c r="I485" s="68" t="s">
        <v>59</v>
      </c>
      <c r="J485" s="111" t="str">
        <f>VLOOKUP(I485,Hoja2!A$3:I$54,3,0)</f>
        <v>MAREOS, VÓMITOS, Y SÍNTOMAS NEURÓLOGICOS</v>
      </c>
      <c r="K485" s="69"/>
      <c r="L485" s="111" t="str">
        <f>VLOOKUP(I485,Hoja2!A$3:I$54,4,0)</f>
        <v>PG INSPECCIONES, PG EMERGENCIA</v>
      </c>
      <c r="M485" s="111"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17"/>
      <c r="D486" s="120"/>
      <c r="E486" s="123"/>
      <c r="F486" s="123"/>
      <c r="G486" s="123"/>
      <c r="H486" s="111" t="str">
        <f>VLOOKUP(I486,Hoja2!A$3:I$54,2,0)</f>
        <v>X, GAMMA, ALFA, BETA, NEUTRONES</v>
      </c>
      <c r="I486" s="68" t="s">
        <v>69</v>
      </c>
      <c r="J486" s="111" t="str">
        <f>VLOOKUP(I486,Hoja2!A$3:I$54,3,0)</f>
        <v>QUEMADURAS</v>
      </c>
      <c r="K486" s="69"/>
      <c r="L486" s="111" t="str">
        <f>VLOOKUP(I486,Hoja2!A$3:I$54,4,0)</f>
        <v>PG INSPECCIONES, PG EMERGENCIA</v>
      </c>
      <c r="M486" s="111"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17"/>
      <c r="D487" s="120"/>
      <c r="E487" s="123"/>
      <c r="F487" s="123"/>
      <c r="G487" s="123"/>
      <c r="H487" s="111" t="str">
        <f>VLOOKUP(I487,Hoja2!A$3:I$54,2,0)</f>
        <v>POLVOS INORGÁNICOS</v>
      </c>
      <c r="I487" s="68" t="s">
        <v>78</v>
      </c>
      <c r="J487" s="111" t="str">
        <f>VLOOKUP(I487,Hoja2!A$3:I$54,3,0)</f>
        <v>COMPLICACIONES RESPIRATORIAS</v>
      </c>
      <c r="K487" s="69"/>
      <c r="L487" s="111" t="str">
        <f>VLOOKUP(I487,Hoja2!A$3:I$54,4,0)</f>
        <v>PG INSPECCIONES, PG EMERGENCIA, PG RIESGO QUÍMICO</v>
      </c>
      <c r="M487" s="111"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17"/>
      <c r="D488" s="120"/>
      <c r="E488" s="123"/>
      <c r="F488" s="123"/>
      <c r="G488" s="123"/>
      <c r="H488" s="111" t="str">
        <f>VLOOKUP(I488,Hoja2!A$3:I$54,2,0)</f>
        <v>MATERIAL PARTICULADO</v>
      </c>
      <c r="I488" s="68" t="s">
        <v>84</v>
      </c>
      <c r="J488" s="111" t="str">
        <f>VLOOKUP(I488,Hoja2!A$3:I$54,3,0)</f>
        <v>COMPLICACIONES RESPIRATORIAS</v>
      </c>
      <c r="K488" s="69"/>
      <c r="L488" s="111" t="str">
        <f>VLOOKUP(I488,Hoja2!A$3:I$54,4,0)</f>
        <v>PG INSPECCIONES, PG EMERGENCIA, PG RIESGO QUÍMICO</v>
      </c>
      <c r="M488" s="111"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17"/>
      <c r="D489" s="120"/>
      <c r="E489" s="123"/>
      <c r="F489" s="123"/>
      <c r="G489" s="123"/>
      <c r="H489" s="111" t="str">
        <f>VLOOKUP(I489,Hoja2!A$3:I$54,2,0)</f>
        <v>HUMOS METÁLICOS O NO METÁLICOS</v>
      </c>
      <c r="I489" s="68" t="s">
        <v>93</v>
      </c>
      <c r="J489" s="111" t="str">
        <f>VLOOKUP(I489,Hoja2!A$3:I$54,3,0)</f>
        <v>COMPLICACIONES RESPIRATORIAS</v>
      </c>
      <c r="K489" s="69"/>
      <c r="L489" s="111" t="str">
        <f>VLOOKUP(I489,Hoja2!A$3:I$54,4,0)</f>
        <v>PG INSPECCIONES, PG EMERGENCIA, PG RIESGO QUÍMICO</v>
      </c>
      <c r="M489" s="111"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17"/>
      <c r="D490" s="120"/>
      <c r="E490" s="123"/>
      <c r="F490" s="123"/>
      <c r="G490" s="123"/>
      <c r="H490" s="111" t="str">
        <f>VLOOKUP(I490,Hoja2!A$3:I$54,2,0)</f>
        <v>MICROORGANISMOS</v>
      </c>
      <c r="I490" s="68" t="s">
        <v>237</v>
      </c>
      <c r="J490" s="111" t="str">
        <f>VLOOKUP(I490,Hoja2!A$3:I$54,3,0)</f>
        <v>GRIPAS, NAUSEAS, MAREOS, MALESTAR GENERAL</v>
      </c>
      <c r="K490" s="69"/>
      <c r="L490" s="111" t="str">
        <f>VLOOKUP(I490,Hoja2!A$3:I$54,4,0)</f>
        <v>PG INSPECCIONES, PG EMERGENCIA</v>
      </c>
      <c r="M490" s="111"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17"/>
      <c r="D491" s="120"/>
      <c r="E491" s="123"/>
      <c r="F491" s="123"/>
      <c r="G491" s="123"/>
      <c r="H491" s="111" t="str">
        <f>VLOOKUP(I491,Hoja2!A$3:I$54,2,0)</f>
        <v>MICROORGANISMOS EN EL AMBIENTE</v>
      </c>
      <c r="I491" s="68" t="s">
        <v>240</v>
      </c>
      <c r="J491" s="111" t="str">
        <f>VLOOKUP(I491,Hoja2!A$3:I$54,3,0)</f>
        <v>LESIONES EN LA PIEL, MALESTAR GENERAL</v>
      </c>
      <c r="K491" s="69"/>
      <c r="L491" s="111" t="str">
        <f>VLOOKUP(I491,Hoja2!A$3:I$54,4,0)</f>
        <v>PG INSPECCIONES, PG EMERGENCIA</v>
      </c>
      <c r="M491" s="111"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17"/>
      <c r="D492" s="120"/>
      <c r="E492" s="123"/>
      <c r="F492" s="123"/>
      <c r="G492" s="123"/>
      <c r="H492" s="111" t="str">
        <f>VLOOKUP(I492,Hoja2!A$3:I$54,2,0)</f>
        <v>HONGOS</v>
      </c>
      <c r="I492" s="68" t="s">
        <v>113</v>
      </c>
      <c r="J492" s="111" t="str">
        <f>VLOOKUP(I492,Hoja2!A$3:I$54,3,0)</f>
        <v>LESIONES EN LA PIEL</v>
      </c>
      <c r="K492" s="69"/>
      <c r="L492" s="111" t="str">
        <f>VLOOKUP(I492,Hoja2!A$3:I$54,4,0)</f>
        <v>PG INSPECCIONES, PG EMERGENCIA</v>
      </c>
      <c r="M492" s="111"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17"/>
      <c r="D493" s="120"/>
      <c r="E493" s="123"/>
      <c r="F493" s="123"/>
      <c r="G493" s="123"/>
      <c r="H493" s="111" t="str">
        <f>VLOOKUP(I493,Hoja2!A$3:I$54,2,0)</f>
        <v>FLUIDOS</v>
      </c>
      <c r="I493" s="68" t="s">
        <v>117</v>
      </c>
      <c r="J493" s="111" t="str">
        <f>VLOOKUP(I493,Hoja2!A$3:I$54,3,0)</f>
        <v>LESIONES DÉRMICAS</v>
      </c>
      <c r="K493" s="69"/>
      <c r="L493" s="111" t="str">
        <f>VLOOKUP(I493,Hoja2!A$3:I$54,4,0)</f>
        <v>PG INSPECCIONES, PG EMERGENCIA</v>
      </c>
      <c r="M493" s="111"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17"/>
      <c r="D494" s="120"/>
      <c r="E494" s="123"/>
      <c r="F494" s="123"/>
      <c r="G494" s="123"/>
      <c r="H494" s="111" t="str">
        <f>VLOOKUP(I494,Hoja2!A$3:I$54,2,0)</f>
        <v>PARÁSITOS</v>
      </c>
      <c r="I494" s="68" t="s">
        <v>119</v>
      </c>
      <c r="J494" s="111" t="str">
        <f>VLOOKUP(I494,Hoja2!A$3:I$54,3,0)</f>
        <v>LESIONES, INFECCIONES PARASITARIAS</v>
      </c>
      <c r="K494" s="69"/>
      <c r="L494" s="111" t="str">
        <f>VLOOKUP(I494,Hoja2!A$3:I$54,4,0)</f>
        <v>PG INSPECCIONES, PG EMERGENCIA</v>
      </c>
      <c r="M494" s="111"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17"/>
      <c r="D495" s="120"/>
      <c r="E495" s="123"/>
      <c r="F495" s="123"/>
      <c r="G495" s="123"/>
      <c r="H495" s="111" t="str">
        <f>VLOOKUP(I495,Hoja2!A$3:I$54,2,0)</f>
        <v>ANIMALES VIVOS</v>
      </c>
      <c r="I495" s="68" t="s">
        <v>122</v>
      </c>
      <c r="J495" s="111" t="str">
        <f>VLOOKUP(I495,Hoja2!A$3:I$54,3,0)</f>
        <v>LESIONES EN TEJIDOS, INFECCIONES, ENFERMADES INFECTOCONTAGIOSAS</v>
      </c>
      <c r="K495" s="69"/>
      <c r="L495" s="111" t="str">
        <f>VLOOKUP(I495,Hoja2!A$3:I$54,4,0)</f>
        <v>PG INSPECCIONES, PG EMERGENCIA</v>
      </c>
      <c r="M495" s="111"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17"/>
      <c r="D496" s="120"/>
      <c r="E496" s="123"/>
      <c r="F496" s="123"/>
      <c r="G496" s="123"/>
      <c r="H496" s="111" t="str">
        <f>VLOOKUP(I496,Hoja2!A$3:I$54,2,0)</f>
        <v>CARGA DE UN PESO MAYOR AL RECOMENDADO</v>
      </c>
      <c r="I496" s="68" t="s">
        <v>125</v>
      </c>
      <c r="J496" s="111" t="str">
        <f>VLOOKUP(I496,Hoja2!A$3:I$54,3,0)</f>
        <v>LESIONES OSTEOMUSCULARES</v>
      </c>
      <c r="K496" s="69"/>
      <c r="L496" s="111" t="str">
        <f>VLOOKUP(I496,Hoja2!A$3:I$54,4,0)</f>
        <v>PG INSPECCIONES, PG EMERGENCIA</v>
      </c>
      <c r="M496" s="111"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17"/>
      <c r="D497" s="120"/>
      <c r="E497" s="123"/>
      <c r="F497" s="123"/>
      <c r="G497" s="123"/>
      <c r="H497" s="111" t="str">
        <f>VLOOKUP(I497,Hoja2!A$3:I$54,2,0)</f>
        <v>FORZADAS, PROLONGADAS EN PERSONAL OPERATIVO</v>
      </c>
      <c r="I497" s="68" t="s">
        <v>243</v>
      </c>
      <c r="J497" s="111" t="str">
        <f>VLOOKUP(I497,Hoja2!A$3:I$54,3,0)</f>
        <v>DOLOR DE ESPALDA, LESIONES EN LA COLUMNA</v>
      </c>
      <c r="K497" s="69"/>
      <c r="L497" s="111" t="str">
        <f>VLOOKUP(I497,Hoja2!A$3:I$54,4,0)</f>
        <v>PG INSPECCIONES, PG EMERGENCIA</v>
      </c>
      <c r="M497" s="111"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17"/>
      <c r="D498" s="120"/>
      <c r="E498" s="123"/>
      <c r="F498" s="123"/>
      <c r="G498" s="123"/>
      <c r="H498" s="111" t="str">
        <f>VLOOKUP(I498,Hoja2!A$3:I$54,2,0)</f>
        <v>HIGIENE POSTURAL, MOVIMIENTOS REPETITIVOS</v>
      </c>
      <c r="I498" s="68" t="s">
        <v>245</v>
      </c>
      <c r="J498" s="111" t="str">
        <f>VLOOKUP(I498,Hoja2!A$3:I$54,3,0)</f>
        <v>LESIONES OSTEOMUSCULARES, TRANSTORNO DE TRAUMA ACUMULATIVO</v>
      </c>
      <c r="K498" s="69"/>
      <c r="L498" s="111" t="str">
        <f>VLOOKUP(I498,Hoja2!A$3:I$54,4,0)</f>
        <v>PG INSPECCIONES, PG EMERGENCIA</v>
      </c>
      <c r="M498" s="111"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17"/>
      <c r="D499" s="120"/>
      <c r="E499" s="123"/>
      <c r="F499" s="123"/>
      <c r="G499" s="123"/>
      <c r="H499" s="111" t="str">
        <f>VLOOKUP(I499,Hoja2!A$3:I$54,2,0)</f>
        <v>RELACIONES, COHESIÓN, CALIDAD DE INTERACCIONES NO EFECTIVA, NO HAY TRABAJO EN EQUIPO</v>
      </c>
      <c r="I499" s="68" t="s">
        <v>141</v>
      </c>
      <c r="J499" s="111" t="str">
        <f>VLOOKUP(I499,Hoja2!A$3:I$54,3,0)</f>
        <v>ENFERMEDADES DIGESTIVAS, IRRITABILIDAD</v>
      </c>
      <c r="K499" s="69"/>
      <c r="L499" s="111" t="str">
        <f>VLOOKUP(I499,Hoja2!A$3:I$54,4,0)</f>
        <v>N/A</v>
      </c>
      <c r="M499" s="111"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17"/>
      <c r="D500" s="120"/>
      <c r="E500" s="123"/>
      <c r="F500" s="123"/>
      <c r="G500" s="123"/>
      <c r="H500" s="111" t="str">
        <f>VLOOKUP(I500,Hoja2!A$3:I$54,2,0)</f>
        <v>CARGA MENTAL, DEMANDAS EMOCIONALES, INESPECIFICIDAD DE DEFINICIÓN DE ROLES, MONOTONÍA</v>
      </c>
      <c r="I500" s="68" t="s">
        <v>146</v>
      </c>
      <c r="J500" s="111" t="str">
        <f>VLOOKUP(I500,Hoja2!A$3:I$54,3,0)</f>
        <v>ESTRÉS, CEFALÉA, IRRITABILIDAD</v>
      </c>
      <c r="K500" s="69"/>
      <c r="L500" s="111" t="str">
        <f>VLOOKUP(I500,Hoja2!A$3:I$54,4,0)</f>
        <v>N/A</v>
      </c>
      <c r="M500" s="111"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17"/>
      <c r="D501" s="120"/>
      <c r="E501" s="123"/>
      <c r="F501" s="123"/>
      <c r="G501" s="123"/>
      <c r="H501" s="111" t="str">
        <f>VLOOKUP(I501,Hoja2!A$3:I$54,2,0)</f>
        <v>TECNOLOGÍA NO AVANZADA, COMUNICACIÓN NO EFECTIVA, SOBRECARGA CUANTITATIVA Y CUALITATIVA, NO HAY VARIACIÓN EN FORMA DE TRABAJO</v>
      </c>
      <c r="I501" s="68" t="s">
        <v>149</v>
      </c>
      <c r="J501" s="111" t="str">
        <f>VLOOKUP(I501,Hoja2!A$3:I$54,3,0)</f>
        <v>ENFERMEDADES DIGESTIVAS, IRRITABILIDAD</v>
      </c>
      <c r="K501" s="69"/>
      <c r="L501" s="111" t="str">
        <f>VLOOKUP(I501,Hoja2!A$3:I$54,4,0)</f>
        <v>N/A</v>
      </c>
      <c r="M501" s="111"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17"/>
      <c r="D502" s="120"/>
      <c r="E502" s="123"/>
      <c r="F502" s="123"/>
      <c r="G502" s="123"/>
      <c r="H502" s="111" t="str">
        <f>VLOOKUP(I502,Hoja2!A$3:I$54,2,0)</f>
        <v>ESTILOS DE MANDO RÍGIDOS, AUSENCIA DE CAPACITACIÓN, AUSENCIA DE PROGRAMAS DE BIENESTAR</v>
      </c>
      <c r="I502" s="68" t="s">
        <v>154</v>
      </c>
      <c r="J502" s="111" t="str">
        <f>VLOOKUP(I502,Hoja2!A$3:I$54,3,0)</f>
        <v>ESTRÉS, DEPRESIÓN, DESMOTIVACIÓN, AUSENCIA DE ATENCIÓN</v>
      </c>
      <c r="K502" s="69"/>
      <c r="L502" s="111" t="str">
        <f>VLOOKUP(I502,Hoja2!A$3:I$54,4,0)</f>
        <v>N/A</v>
      </c>
      <c r="M502" s="111"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17"/>
      <c r="D503" s="120"/>
      <c r="E503" s="123"/>
      <c r="F503" s="123"/>
      <c r="G503" s="123"/>
      <c r="H503" s="111" t="str">
        <f>VLOOKUP(I503,Hoja2!A$3:I$54,2,0)</f>
        <v>SISMOS, INCENDIOS, INUNDACIONES, TERREMOTOS, VENDAVALES</v>
      </c>
      <c r="I503" s="68" t="s">
        <v>250</v>
      </c>
      <c r="J503" s="111" t="str">
        <f>VLOOKUP(I503,Hoja2!A$3:I$54,3,0)</f>
        <v>LESIONES, ATRAPAMIENTO, APLASTAMIENTO, PÉRDIDAS MATERIALES</v>
      </c>
      <c r="K503" s="69"/>
      <c r="L503" s="111" t="str">
        <f>VLOOKUP(I503,Hoja2!A$3:I$54,4,0)</f>
        <v>PG INSPECCIONES, PG EMERGENCIA</v>
      </c>
      <c r="M503" s="111"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18"/>
      <c r="D504" s="121"/>
      <c r="E504" s="124"/>
      <c r="F504" s="124"/>
      <c r="G504" s="124"/>
      <c r="H504" s="112" t="str">
        <f>VLOOKUP(I504,Hoja2!A$3:I$54,2,0)</f>
        <v>LLUVIAS, GRANIZADA, HELADAS</v>
      </c>
      <c r="I504" s="86" t="s">
        <v>251</v>
      </c>
      <c r="J504" s="112" t="str">
        <f>VLOOKUP(I504,Hoja2!A$3:I$54,3,0)</f>
        <v>LESIONES, ATRAPAMIENTO, APLASTAMIENTO, PÉRDIDAS MATERIALES</v>
      </c>
      <c r="K504" s="87"/>
      <c r="L504" s="112" t="str">
        <f>VLOOKUP(I504,Hoja2!A$3:I$54,4,0)</f>
        <v>PG INSPECCIONES, PG EMERGENCIA</v>
      </c>
      <c r="M504" s="112"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4.75" customHeight="1">
      <c r="A505" s="156"/>
      <c r="B505" s="153"/>
      <c r="C505" s="125" t="s">
        <v>338</v>
      </c>
      <c r="D505" s="128" t="s">
        <v>339</v>
      </c>
      <c r="E505" s="131" t="s">
        <v>336</v>
      </c>
      <c r="F505" s="131" t="s">
        <v>337</v>
      </c>
      <c r="G505" s="131" t="s">
        <v>256</v>
      </c>
      <c r="H505" s="113" t="str">
        <f>VLOOKUP(I505,[1]Hoja2!A$3:I$54,2,0)</f>
        <v>INADECUADAS CONEXIONES ELÉCTRICAS, SATURACIÓN EN TOMAS DE ENERGÍA</v>
      </c>
      <c r="I505" s="75" t="s">
        <v>158</v>
      </c>
      <c r="J505" s="113" t="str">
        <f>VLOOKUP(I505,[1]Hoja2!A$3:I$54,3,0)</f>
        <v>QUEMADURAS, ELECTROCUCIÓN, ARITMIA CARDIACA, MUERTE</v>
      </c>
      <c r="K505" s="76"/>
      <c r="L505" s="113" t="str">
        <f>VLOOKUP(I505,[1]Hoja2!A$3:I$54,4,0)</f>
        <v>PG INSPECCIONES, PG EMERGENCIA, REQUISITOS MÍNIMOS PARA LÍNEAS ELÉCTRICAS</v>
      </c>
      <c r="M505" s="113"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3"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75" customHeight="1">
      <c r="A506" s="156"/>
      <c r="B506" s="153"/>
      <c r="C506" s="126"/>
      <c r="D506" s="129"/>
      <c r="E506" s="132"/>
      <c r="F506" s="132"/>
      <c r="G506" s="132"/>
      <c r="H506" s="114" t="str">
        <f>VLOOKUP(I506,[1]Hoja2!A$3:I$54,2,0)</f>
        <v>INADECUADAS CONEXIONES ELÉCTRICAS, SATURACIÓN EN TOMAS DE ENERGÍA</v>
      </c>
      <c r="I506" s="59" t="s">
        <v>163</v>
      </c>
      <c r="J506" s="114" t="str">
        <f>VLOOKUP(I506,[1]Hoja2!A$3:I$54,3,0)</f>
        <v>INTOXICACIÓN, QUEMADURAS</v>
      </c>
      <c r="K506" s="60"/>
      <c r="L506" s="114" t="str">
        <f>VLOOKUP(I506,[1]Hoja2!A$3:I$54,4,0)</f>
        <v>PG INSPECCIONES, PG EMERGENCIA</v>
      </c>
      <c r="M506" s="114"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4"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4.75" customHeight="1">
      <c r="A507" s="156"/>
      <c r="B507" s="153"/>
      <c r="C507" s="126"/>
      <c r="D507" s="129"/>
      <c r="E507" s="132"/>
      <c r="F507" s="132"/>
      <c r="G507" s="132"/>
      <c r="H507" s="114" t="str">
        <f>VLOOKUP(I507,[1]Hoja2!A$3:I$54,2,0)</f>
        <v>ESCALERAS SIN BARANDAL, PISOS A DESNIVEL,INFRAESTRUCTURA DÉBIL, OBJETOS MAL UBICADOS, AUSENCIA DE ORDEN Y ASEO</v>
      </c>
      <c r="I507" s="59" t="s">
        <v>247</v>
      </c>
      <c r="J507" s="114" t="str">
        <f>VLOOKUP(I507,[1]Hoja2!A$3:I$54,3,0)</f>
        <v>CAÍDAS DEL MISMO Y DISTINTO NIVEL, FRACTURAS, GOLPE CON OBJETOS, CAÍDA DE OBJETOS, OBSTRUCCIÓN DE VÍAS</v>
      </c>
      <c r="K507" s="60"/>
      <c r="L507" s="114" t="str">
        <f>VLOOKUP(I507,[1]Hoja2!A$3:I$54,4,0)</f>
        <v>PG INSPECCIONES, PG EMERGENCIA</v>
      </c>
      <c r="M507" s="114"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4"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4.75" customHeight="1">
      <c r="A508" s="156"/>
      <c r="B508" s="153"/>
      <c r="C508" s="126"/>
      <c r="D508" s="129"/>
      <c r="E508" s="132"/>
      <c r="F508" s="132"/>
      <c r="G508" s="132"/>
      <c r="H508" s="114" t="str">
        <f>VLOOKUP(I508,[1]Hoja2!A$3:I$54,2,0)</f>
        <v>LLUVIAS, CRECIENTE DE RIOS Y QUEBRADAS, CAÍDAS DESDE TARAVITAS Y PUENTES</v>
      </c>
      <c r="I508" s="59" t="s">
        <v>334</v>
      </c>
      <c r="J508" s="114" t="str">
        <f>VLOOKUP(I508,[1]Hoja2!A$3:I$54,3,0)</f>
        <v>INMERSIÓN, MUERTE</v>
      </c>
      <c r="K508" s="60"/>
      <c r="L508" s="114" t="str">
        <f>VLOOKUP(I508,[1]Hoja2!A$3:I$54,4,0)</f>
        <v>PG INSPECCIONES, PG EMERGENCIA</v>
      </c>
      <c r="M508" s="114"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4"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4.75" customHeight="1">
      <c r="A509" s="156"/>
      <c r="B509" s="153"/>
      <c r="C509" s="126"/>
      <c r="D509" s="129"/>
      <c r="E509" s="132"/>
      <c r="F509" s="132"/>
      <c r="G509" s="132"/>
      <c r="H509" s="114" t="str">
        <f>VLOOKUP(I509,[1]Hoja2!A$3:I$54,2,0)</f>
        <v>SUPERFICIES DE TRABAJO IRREGULARES O DESLIZANTES</v>
      </c>
      <c r="I509" s="59" t="s">
        <v>248</v>
      </c>
      <c r="J509" s="114" t="str">
        <f>VLOOKUP(I509,[1]Hoja2!A$3:I$54,3,0)</f>
        <v>CAÍDAS DEL MISMO Y DISTINTO NIVEL, FRACTURAS, GOLPE CON OBJETOS</v>
      </c>
      <c r="K509" s="60"/>
      <c r="L509" s="114" t="str">
        <f>VLOOKUP(I509,[1]Hoja2!A$3:I$54,4,0)</f>
        <v>PG INSPECCIONES, PG EMERGENCIA</v>
      </c>
      <c r="M509" s="114"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4"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4.75" customHeight="1">
      <c r="A510" s="156"/>
      <c r="B510" s="153"/>
      <c r="C510" s="126"/>
      <c r="D510" s="129"/>
      <c r="E510" s="132"/>
      <c r="F510" s="132"/>
      <c r="G510" s="132"/>
      <c r="H510" s="114" t="str">
        <f>VLOOKUP(I510,[1]Hoja2!A$3:I$54,2,0)</f>
        <v>SISTEMAS Y MEDIDAS DE ALMACENAMIENTO</v>
      </c>
      <c r="I510" s="59" t="s">
        <v>249</v>
      </c>
      <c r="J510" s="114" t="str">
        <f>VLOOKUP(I510,[1]Hoja2!A$3:I$54,3,0)</f>
        <v>CAÍDAS DEL MISMO Y DISTINTO NIVEL, FRACTURAS, GOLPE CON OBJETOS, CAÍDA DE OBJETOS, OBSTRUCCIÓN DE VÍAS</v>
      </c>
      <c r="K510" s="60"/>
      <c r="L510" s="114" t="str">
        <f>VLOOKUP(I510,[1]Hoja2!A$3:I$54,4,0)</f>
        <v>PG INSPECCIONES, PG EMERGENCIA</v>
      </c>
      <c r="M510" s="114"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4"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4.75" customHeight="1">
      <c r="A511" s="156"/>
      <c r="B511" s="153"/>
      <c r="C511" s="126"/>
      <c r="D511" s="129"/>
      <c r="E511" s="132"/>
      <c r="F511" s="132"/>
      <c r="G511" s="132"/>
      <c r="H511" s="114" t="str">
        <f>VLOOKUP(I511,[1]Hoja2!A$3:I$54,2,0)</f>
        <v>ATROPELLAMIENTO, ENVESTIDA</v>
      </c>
      <c r="I511" s="59" t="s">
        <v>189</v>
      </c>
      <c r="J511" s="114" t="str">
        <f>VLOOKUP(I511,[1]Hoja2!A$3:I$54,3,0)</f>
        <v>LESIONES, PÉRDIDAS MATERIALES, MUERTE</v>
      </c>
      <c r="K511" s="60"/>
      <c r="L511" s="114" t="str">
        <f>VLOOKUP(I511,[1]Hoja2!A$3:I$54,4,0)</f>
        <v>PG INSPECCIONES, PG EMERGENCIA</v>
      </c>
      <c r="M511" s="114"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4"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4.75" customHeight="1">
      <c r="A512" s="156"/>
      <c r="B512" s="153"/>
      <c r="C512" s="126"/>
      <c r="D512" s="129"/>
      <c r="E512" s="132"/>
      <c r="F512" s="132"/>
      <c r="G512" s="132"/>
      <c r="H512" s="114" t="str">
        <f>VLOOKUP(I512,[1]Hoja2!A$3:I$54,2,0)</f>
        <v>ATRACO, ROBO, ATENTADO, SECUESTROS, DE ORDEN PÚBLICO</v>
      </c>
      <c r="I512" s="59" t="s">
        <v>180</v>
      </c>
      <c r="J512" s="114" t="str">
        <f>VLOOKUP(I512,[1]Hoja2!A$3:I$54,3,0)</f>
        <v>HERIDAS, LESIONES FÍSICAS / PSICOLÓGICAS</v>
      </c>
      <c r="K512" s="60"/>
      <c r="L512" s="114" t="str">
        <f>VLOOKUP(I512,[1]Hoja2!A$3:I$54,4,0)</f>
        <v>PG INSPECCIONES, PG EMERGENCIA</v>
      </c>
      <c r="M512" s="114"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4"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4.75" customHeight="1">
      <c r="A513" s="156"/>
      <c r="B513" s="153"/>
      <c r="C513" s="126"/>
      <c r="D513" s="129"/>
      <c r="E513" s="132"/>
      <c r="F513" s="132"/>
      <c r="G513" s="132"/>
      <c r="H513" s="114" t="str">
        <f>VLOOKUP(I513,[1]Hoja2!A$3:I$54,2,0)</f>
        <v>EXPLOSION, FUGA, DERRAME E INCENDIO</v>
      </c>
      <c r="I513" s="59" t="s">
        <v>230</v>
      </c>
      <c r="J513" s="114" t="str">
        <f>VLOOKUP(I513,[1]Hoja2!A$3:I$54,3,0)</f>
        <v>INTOXICACIÓN, QUEMADURAS, LESIONES, ATRAPAMIENTO</v>
      </c>
      <c r="K513" s="60"/>
      <c r="L513" s="114" t="str">
        <f>VLOOKUP(I513,[1]Hoja2!A$3:I$54,4,0)</f>
        <v>PG INSPECCIONES, PG EMERGENCIA</v>
      </c>
      <c r="M513" s="114" t="str">
        <f>VLOOKUP(I513,[1]Hoja2!A$3:I$54,5,0)</f>
        <v>NO OBSERVADO</v>
      </c>
      <c r="N513" s="61">
        <v>10</v>
      </c>
      <c r="O513" s="61">
        <v>4</v>
      </c>
      <c r="P513" s="61">
        <v>25</v>
      </c>
      <c r="Q513" s="61">
        <f t="shared" si="56"/>
        <v>40</v>
      </c>
      <c r="R513" s="61">
        <f t="shared" si="57"/>
        <v>1000</v>
      </c>
      <c r="S513" s="61" t="str">
        <f t="shared" si="58"/>
        <v>MA-40</v>
      </c>
      <c r="T513" s="62" t="str">
        <f t="shared" si="59"/>
        <v>I</v>
      </c>
      <c r="U513" s="62" t="str">
        <f t="shared" si="61"/>
        <v>No Aceptable</v>
      </c>
      <c r="V513" s="60">
        <v>3</v>
      </c>
      <c r="W513" s="114"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4.75" customHeight="1">
      <c r="A514" s="156"/>
      <c r="B514" s="153"/>
      <c r="C514" s="126"/>
      <c r="D514" s="129"/>
      <c r="E514" s="132"/>
      <c r="F514" s="132"/>
      <c r="G514" s="132"/>
      <c r="H514" s="114" t="str">
        <f>VLOOKUP(I514,[1]Hoja2!A$3:I$54,2,0)</f>
        <v>MÁQUINARIA Y EQUIPO</v>
      </c>
      <c r="I514" s="59" t="s">
        <v>168</v>
      </c>
      <c r="J514" s="114" t="str">
        <f>VLOOKUP(I514,[1]Hoja2!A$3:I$54,3,0)</f>
        <v>ATRAPAMIENTO, AMPUTACIÓN, APLASTAMIENTO, FRACTURA</v>
      </c>
      <c r="K514" s="60"/>
      <c r="L514" s="114" t="str">
        <f>VLOOKUP(I514,[1]Hoja2!A$3:I$54,4,0)</f>
        <v>PG INSPECCIONES, PG EMERGENCIA, REQUISITOS PARA MANEJO DE MÁQUINAS, REQUISITOS PARA REALIZAR LABORES EN TALLERES</v>
      </c>
      <c r="M514" s="114"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4"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75" customHeight="1">
      <c r="A515" s="156"/>
      <c r="B515" s="153"/>
      <c r="C515" s="126"/>
      <c r="D515" s="129"/>
      <c r="E515" s="132"/>
      <c r="F515" s="132"/>
      <c r="G515" s="132"/>
      <c r="H515" s="114" t="str">
        <f>VLOOKUP(I515,[1]Hoja2!A$3:I$54,2,0)</f>
        <v>HERRAMIENTAS MANUALES</v>
      </c>
      <c r="I515" s="59" t="s">
        <v>174</v>
      </c>
      <c r="J515" s="114" t="str">
        <f>VLOOKUP(I515,[1]Hoja2!A$3:I$54,3,0)</f>
        <v>QUEMADURAS, LESIONES, PELLIZCOS, APLASTAMIENTOS</v>
      </c>
      <c r="K515" s="60"/>
      <c r="L515" s="114" t="str">
        <f>VLOOKUP(I515,[1]Hoja2!A$3:I$54,4,0)</f>
        <v>REQUISITOS MANEJO DE EQUIPOS EMPLEADOS EN LABORES DE CONSTRUCCION ACUEDUCTO Y ALCANTARILLADO, PG INSPECCIONES,PG EMERGENCIA, REQUISITOS  PARA EL MANEJO DE MÁQUINAS HERRAMIENTAS</v>
      </c>
      <c r="M515" s="114"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4"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4.75" customHeight="1">
      <c r="A516" s="156"/>
      <c r="B516" s="153"/>
      <c r="C516" s="126"/>
      <c r="D516" s="129"/>
      <c r="E516" s="132"/>
      <c r="F516" s="132"/>
      <c r="G516" s="132"/>
      <c r="H516" s="114" t="str">
        <f>VLOOKUP(I516,[1]Hoja2!A$3:I$54,2,0)</f>
        <v>MANTENIMIENTO DE PUENTE GRUAS, LIMPIEZA DE CANALES, MANTENIMIENTO DE INSTALACIONES LOCATIVAS, MANTENIMIENTO Y REPARACION DE POZOS</v>
      </c>
      <c r="I516" s="59" t="s">
        <v>203</v>
      </c>
      <c r="J516" s="114" t="str">
        <f>VLOOKUP(I516,[1]Hoja2!A$3:I$54,3,0)</f>
        <v>LESIONES, FRACTURAS</v>
      </c>
      <c r="K516" s="60"/>
      <c r="L516" s="114" t="str">
        <f>VLOOKUP(I516,[1]Hoja2!A$3:I$54,4,0)</f>
        <v>PG INSPECCIONES, PG EMERGENCIA, REQUISITOS MÍNIMOS DE SEGURIDAD E HIGIENE PARA TRABAJOS EN ALTURAS</v>
      </c>
      <c r="M516" s="114"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4"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4.75" customHeight="1">
      <c r="A517" s="156"/>
      <c r="B517" s="153"/>
      <c r="C517" s="126"/>
      <c r="D517" s="129"/>
      <c r="E517" s="132"/>
      <c r="F517" s="132"/>
      <c r="G517" s="132"/>
      <c r="H517" s="114" t="str">
        <f>VLOOKUP(I517,[1]Hoja2!A$3:I$54,2,0)</f>
        <v>INGRESO A POZOS, RED DE ACUEDUCTO, EXCAVACIONES</v>
      </c>
      <c r="I517" s="59" t="s">
        <v>196</v>
      </c>
      <c r="J517" s="114" t="str">
        <f>VLOOKUP(I517,[1]Hoja2!A$3:I$54,3,0)</f>
        <v>INTOXICACIÓN, ASFIXIA</v>
      </c>
      <c r="K517" s="60"/>
      <c r="L517" s="114" t="str">
        <f>VLOOKUP(I517,[1]Hoja2!A$3:I$54,4,0)</f>
        <v>PG INSPECCIONES, PG EMERGENCIA, REQUISITOS MÍNIMOS DE SEGURIDAD E HIGIENE PARA ESPACIOS CONFINADOS</v>
      </c>
      <c r="M517" s="114"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4"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4.75" customHeight="1">
      <c r="A518" s="156"/>
      <c r="B518" s="153"/>
      <c r="C518" s="126"/>
      <c r="D518" s="129"/>
      <c r="E518" s="132"/>
      <c r="F518" s="132"/>
      <c r="G518" s="132"/>
      <c r="H518" s="114" t="str">
        <f>VLOOKUP(I518,[1]Hoja2!A$3:I$54,2,0)</f>
        <v>CARGA Y DESCARGA DE MÁQUINARIAS Y EQUIPOS</v>
      </c>
      <c r="I518" s="59" t="s">
        <v>216</v>
      </c>
      <c r="J518" s="114" t="str">
        <f>VLOOKUP(I518,[1]Hoja2!A$3:I$54,3,0)</f>
        <v>APLASTAMIENTO, ATRAPAMIENTO, AMPUTACIÓN, PÉRDIDAS MATERIALES, FRACTURAS</v>
      </c>
      <c r="K518" s="60"/>
      <c r="L518" s="114" t="str">
        <f>VLOOKUP(I518,[1]Hoja2!A$3:I$54,4,0)</f>
        <v>PG INSPECCIONES, PG EMERGENCIA, REQUISITOS MÍNIMOS DE SEGURIDAD E HIGIENE PARA TRABAJOS EN ALTURAS</v>
      </c>
      <c r="M518" s="114"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4"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4.75" customHeight="1">
      <c r="A519" s="156"/>
      <c r="B519" s="153"/>
      <c r="C519" s="126"/>
      <c r="D519" s="129"/>
      <c r="E519" s="132"/>
      <c r="F519" s="132"/>
      <c r="G519" s="132"/>
      <c r="H519" s="114" t="str">
        <f>VLOOKUP(I519,[1]Hoja2!A$3:I$54,2,0)</f>
        <v>AUSENCIA O EXCESO DE LUZ EN UN AMBIENTE</v>
      </c>
      <c r="I519" s="59" t="s">
        <v>47</v>
      </c>
      <c r="J519" s="114" t="str">
        <f>VLOOKUP(I519,[1]Hoja2!A$3:I$54,3,0)</f>
        <v>ESTRÉS, DIFICULTAD PARA VER, CANSANCIO VISUAL</v>
      </c>
      <c r="K519" s="60"/>
      <c r="L519" s="114" t="str">
        <f>VLOOKUP(I519,[1]Hoja2!A$3:I$54,4,0)</f>
        <v>PG INSPECCIONES, PG EMERGENCIA</v>
      </c>
      <c r="M519" s="114"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4"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4.75" customHeight="1">
      <c r="A520" s="156"/>
      <c r="B520" s="153"/>
      <c r="C520" s="126"/>
      <c r="D520" s="129"/>
      <c r="E520" s="132"/>
      <c r="F520" s="132"/>
      <c r="G520" s="132"/>
      <c r="H520" s="114" t="str">
        <f>VLOOKUP(I520,[1]Hoja2!A$3:I$54,2,0)</f>
        <v>MÁQUINARIA O EQUIPO</v>
      </c>
      <c r="I520" s="59" t="s">
        <v>54</v>
      </c>
      <c r="J520" s="114" t="str">
        <f>VLOOKUP(I520,[1]Hoja2!A$3:I$54,3,0)</f>
        <v>SORDERA, ESTRÉS, HIPOACUSIA, CEFALÉA, IRRATIBILIDAD</v>
      </c>
      <c r="K520" s="60"/>
      <c r="L520" s="114" t="str">
        <f>VLOOKUP(I520,[1]Hoja2!A$3:I$54,4,0)</f>
        <v>PG INSPECCIONES, PG EMERGENCIA</v>
      </c>
      <c r="M520" s="114"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4"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4.75" customHeight="1">
      <c r="A521" s="156"/>
      <c r="B521" s="153"/>
      <c r="C521" s="126"/>
      <c r="D521" s="129"/>
      <c r="E521" s="132"/>
      <c r="F521" s="132"/>
      <c r="G521" s="132"/>
      <c r="H521" s="114" t="str">
        <f>VLOOKUP(I521,[1]Hoja2!A$3:I$54,2,0)</f>
        <v>MÁQUINARIA O EQUIPO</v>
      </c>
      <c r="I521" s="59" t="s">
        <v>59</v>
      </c>
      <c r="J521" s="114" t="str">
        <f>VLOOKUP(I521,[1]Hoja2!A$3:I$54,3,0)</f>
        <v>MAREOS, VÓMITOS, Y SÍNTOMAS NEURÓLOGICOS</v>
      </c>
      <c r="K521" s="60"/>
      <c r="L521" s="114" t="str">
        <f>VLOOKUP(I521,[1]Hoja2!A$3:I$54,4,0)</f>
        <v>PG INSPECCIONES, PG EMERGENCIA</v>
      </c>
      <c r="M521" s="114"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4"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4.75" customHeight="1">
      <c r="A522" s="156"/>
      <c r="B522" s="153"/>
      <c r="C522" s="126"/>
      <c r="D522" s="129"/>
      <c r="E522" s="132"/>
      <c r="F522" s="132"/>
      <c r="G522" s="132"/>
      <c r="H522" s="114" t="str">
        <f>VLOOKUP(I522,[1]Hoja2!A$3:I$54,2,0)</f>
        <v>X, GAMMA, ALFA, BETA, NEUTRONES</v>
      </c>
      <c r="I522" s="59" t="s">
        <v>69</v>
      </c>
      <c r="J522" s="114" t="str">
        <f>VLOOKUP(I522,[1]Hoja2!A$3:I$54,3,0)</f>
        <v>QUEMADURAS</v>
      </c>
      <c r="K522" s="60"/>
      <c r="L522" s="114" t="str">
        <f>VLOOKUP(I522,[1]Hoja2!A$3:I$54,4,0)</f>
        <v>PG INSPECCIONES, PG EMERGENCIA</v>
      </c>
      <c r="M522" s="114"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4"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4.75" customHeight="1">
      <c r="A523" s="156"/>
      <c r="B523" s="153"/>
      <c r="C523" s="126"/>
      <c r="D523" s="129"/>
      <c r="E523" s="132"/>
      <c r="F523" s="132"/>
      <c r="G523" s="132"/>
      <c r="H523" s="114" t="str">
        <f>VLOOKUP(I523,[1]Hoja2!A$3:I$54,2,0)</f>
        <v>POLVOS INORGÁNICOS</v>
      </c>
      <c r="I523" s="59" t="s">
        <v>78</v>
      </c>
      <c r="J523" s="114" t="str">
        <f>VLOOKUP(I523,[1]Hoja2!A$3:I$54,3,0)</f>
        <v>COMPLICACIONES RESPIRATORIAS</v>
      </c>
      <c r="K523" s="60"/>
      <c r="L523" s="114" t="str">
        <f>VLOOKUP(I523,[1]Hoja2!A$3:I$54,4,0)</f>
        <v>PG INSPECCIONES, PG EMERGENCIA, PG RIESGO QUÍMICO</v>
      </c>
      <c r="M523" s="114"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4"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4.75" customHeight="1">
      <c r="A524" s="156"/>
      <c r="B524" s="153"/>
      <c r="C524" s="126"/>
      <c r="D524" s="129"/>
      <c r="E524" s="132"/>
      <c r="F524" s="132"/>
      <c r="G524" s="132"/>
      <c r="H524" s="114" t="str">
        <f>VLOOKUP(I524,[1]Hoja2!A$3:I$54,2,0)</f>
        <v>MATERIAL PARTICULADO</v>
      </c>
      <c r="I524" s="59" t="s">
        <v>84</v>
      </c>
      <c r="J524" s="114" t="str">
        <f>VLOOKUP(I524,[1]Hoja2!A$3:I$54,3,0)</f>
        <v>COMPLICACIONES RESPIRATORIAS</v>
      </c>
      <c r="K524" s="60"/>
      <c r="L524" s="114" t="str">
        <f>VLOOKUP(I524,[1]Hoja2!A$3:I$54,4,0)</f>
        <v>PG INSPECCIONES, PG EMERGENCIA, PG RIESGO QUÍMICO</v>
      </c>
      <c r="M524" s="114"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4"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4.75" customHeight="1">
      <c r="A525" s="156"/>
      <c r="B525" s="153"/>
      <c r="C525" s="126"/>
      <c r="D525" s="129"/>
      <c r="E525" s="132"/>
      <c r="F525" s="132"/>
      <c r="G525" s="132"/>
      <c r="H525" s="114" t="str">
        <f>VLOOKUP(I525,[1]Hoja2!A$3:I$54,2,0)</f>
        <v>HUMOS METÁLICOS O NO METÁLICOS</v>
      </c>
      <c r="I525" s="59" t="s">
        <v>93</v>
      </c>
      <c r="J525" s="114" t="str">
        <f>VLOOKUP(I525,[1]Hoja2!A$3:I$54,3,0)</f>
        <v>COMPLICACIONES RESPIRATORIAS</v>
      </c>
      <c r="K525" s="60"/>
      <c r="L525" s="114" t="str">
        <f>VLOOKUP(I525,[1]Hoja2!A$3:I$54,4,0)</f>
        <v>PG INSPECCIONES, PG EMERGENCIA, PG RIESGO QUÍMICO</v>
      </c>
      <c r="M525" s="114"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4"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4.75" customHeight="1">
      <c r="A526" s="156"/>
      <c r="B526" s="153"/>
      <c r="C526" s="126"/>
      <c r="D526" s="129"/>
      <c r="E526" s="132"/>
      <c r="F526" s="132"/>
      <c r="G526" s="132"/>
      <c r="H526" s="114" t="str">
        <f>VLOOKUP(I526,[1]Hoja2!A$3:I$54,2,0)</f>
        <v>MICROORGANISMOS</v>
      </c>
      <c r="I526" s="59" t="s">
        <v>237</v>
      </c>
      <c r="J526" s="114" t="str">
        <f>VLOOKUP(I526,[1]Hoja2!A$3:I$54,3,0)</f>
        <v>GRIPAS, NAUSEAS, MAREOS, MALESTAR GENERAL</v>
      </c>
      <c r="K526" s="60"/>
      <c r="L526" s="114" t="str">
        <f>VLOOKUP(I526,[1]Hoja2!A$3:I$54,4,0)</f>
        <v>PG INSPECCIONES, PG EMERGENCIA</v>
      </c>
      <c r="M526" s="114"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4"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4.75" customHeight="1">
      <c r="A527" s="156"/>
      <c r="B527" s="153"/>
      <c r="C527" s="126"/>
      <c r="D527" s="129"/>
      <c r="E527" s="132"/>
      <c r="F527" s="132"/>
      <c r="G527" s="132"/>
      <c r="H527" s="114" t="str">
        <f>VLOOKUP(I527,[1]Hoja2!A$3:I$54,2,0)</f>
        <v>MICROORGANISMOS EN EL AMBIENTE</v>
      </c>
      <c r="I527" s="59" t="s">
        <v>240</v>
      </c>
      <c r="J527" s="114" t="str">
        <f>VLOOKUP(I527,[1]Hoja2!A$3:I$54,3,0)</f>
        <v>LESIONES EN LA PIEL, MALESTAR GENERAL</v>
      </c>
      <c r="K527" s="60"/>
      <c r="L527" s="114" t="str">
        <f>VLOOKUP(I527,[1]Hoja2!A$3:I$54,4,0)</f>
        <v>PG INSPECCIONES, PG EMERGENCIA</v>
      </c>
      <c r="M527" s="114"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4"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4.75" customHeight="1">
      <c r="A528" s="156"/>
      <c r="B528" s="153"/>
      <c r="C528" s="126"/>
      <c r="D528" s="129"/>
      <c r="E528" s="132"/>
      <c r="F528" s="132"/>
      <c r="G528" s="132"/>
      <c r="H528" s="114" t="str">
        <f>VLOOKUP(I528,[1]Hoja2!A$3:I$54,2,0)</f>
        <v>HONGOS</v>
      </c>
      <c r="I528" s="59" t="s">
        <v>113</v>
      </c>
      <c r="J528" s="114" t="str">
        <f>VLOOKUP(I528,[1]Hoja2!A$3:I$54,3,0)</f>
        <v>LESIONES EN LA PIEL</v>
      </c>
      <c r="K528" s="60"/>
      <c r="L528" s="114" t="str">
        <f>VLOOKUP(I528,[1]Hoja2!A$3:I$54,4,0)</f>
        <v>PG INSPECCIONES, PG EMERGENCIA</v>
      </c>
      <c r="M528" s="114"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4"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4.75" customHeight="1">
      <c r="A529" s="156"/>
      <c r="B529" s="153"/>
      <c r="C529" s="126"/>
      <c r="D529" s="129"/>
      <c r="E529" s="132"/>
      <c r="F529" s="132"/>
      <c r="G529" s="132"/>
      <c r="H529" s="114" t="str">
        <f>VLOOKUP(I529,[1]Hoja2!A$3:I$54,2,0)</f>
        <v>FLUIDOS</v>
      </c>
      <c r="I529" s="59" t="s">
        <v>117</v>
      </c>
      <c r="J529" s="114" t="str">
        <f>VLOOKUP(I529,[1]Hoja2!A$3:I$54,3,0)</f>
        <v>LESIONES DÉRMICAS</v>
      </c>
      <c r="K529" s="60"/>
      <c r="L529" s="114" t="str">
        <f>VLOOKUP(I529,[1]Hoja2!A$3:I$54,4,0)</f>
        <v>PG INSPECCIONES, PG EMERGENCIA</v>
      </c>
      <c r="M529" s="114"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4"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4.75" customHeight="1">
      <c r="A530" s="156"/>
      <c r="B530" s="153"/>
      <c r="C530" s="126"/>
      <c r="D530" s="129"/>
      <c r="E530" s="132"/>
      <c r="F530" s="132"/>
      <c r="G530" s="132"/>
      <c r="H530" s="114" t="str">
        <f>VLOOKUP(I530,[1]Hoja2!A$3:I$54,2,0)</f>
        <v>PARÁSITOS</v>
      </c>
      <c r="I530" s="59" t="s">
        <v>119</v>
      </c>
      <c r="J530" s="114" t="str">
        <f>VLOOKUP(I530,[1]Hoja2!A$3:I$54,3,0)</f>
        <v>LESIONES, INFECCIONES PARASITARIAS</v>
      </c>
      <c r="K530" s="60"/>
      <c r="L530" s="114" t="str">
        <f>VLOOKUP(I530,[1]Hoja2!A$3:I$54,4,0)</f>
        <v>PG INSPECCIONES, PG EMERGENCIA</v>
      </c>
      <c r="M530" s="114"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4"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4.75" customHeight="1">
      <c r="A531" s="156"/>
      <c r="B531" s="153"/>
      <c r="C531" s="126"/>
      <c r="D531" s="129"/>
      <c r="E531" s="132"/>
      <c r="F531" s="132"/>
      <c r="G531" s="132"/>
      <c r="H531" s="114" t="str">
        <f>VLOOKUP(I531,[1]Hoja2!A$3:I$54,2,0)</f>
        <v>ANIMALES VIVOS</v>
      </c>
      <c r="I531" s="59" t="s">
        <v>122</v>
      </c>
      <c r="J531" s="114" t="str">
        <f>VLOOKUP(I531,[1]Hoja2!A$3:I$54,3,0)</f>
        <v>LESIONES EN TEJIDOS, INFECCIONES, ENFERMADES INFECTOCONTAGIOSAS</v>
      </c>
      <c r="K531" s="60"/>
      <c r="L531" s="114" t="str">
        <f>VLOOKUP(I531,[1]Hoja2!A$3:I$54,4,0)</f>
        <v>PG INSPECCIONES, PG EMERGENCIA</v>
      </c>
      <c r="M531" s="114"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4"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4.75" customHeight="1">
      <c r="A532" s="156"/>
      <c r="B532" s="153"/>
      <c r="C532" s="126"/>
      <c r="D532" s="129"/>
      <c r="E532" s="132"/>
      <c r="F532" s="132"/>
      <c r="G532" s="132"/>
      <c r="H532" s="114" t="str">
        <f>VLOOKUP(I532,[1]Hoja2!A$3:I$54,2,0)</f>
        <v>CARGA DE UN PESO MAYOR AL RECOMENDADO</v>
      </c>
      <c r="I532" s="59" t="s">
        <v>125</v>
      </c>
      <c r="J532" s="114" t="str">
        <f>VLOOKUP(I532,[1]Hoja2!A$3:I$54,3,0)</f>
        <v>LESIONES OSTEOMUSCULARES</v>
      </c>
      <c r="K532" s="60"/>
      <c r="L532" s="114" t="str">
        <f>VLOOKUP(I532,[1]Hoja2!A$3:I$54,4,0)</f>
        <v>PG INSPECCIONES, PG EMERGENCIA</v>
      </c>
      <c r="M532" s="114"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4"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4.75" customHeight="1">
      <c r="A533" s="156"/>
      <c r="B533" s="153"/>
      <c r="C533" s="126"/>
      <c r="D533" s="129"/>
      <c r="E533" s="132"/>
      <c r="F533" s="132"/>
      <c r="G533" s="132"/>
      <c r="H533" s="114" t="str">
        <f>VLOOKUP(I533,[1]Hoja2!A$3:I$54,2,0)</f>
        <v>FORZADAS, PROLONGADAS EN PERSONAL OPERATIVO</v>
      </c>
      <c r="I533" s="59" t="s">
        <v>243</v>
      </c>
      <c r="J533" s="114" t="str">
        <f>VLOOKUP(I533,[1]Hoja2!A$3:I$54,3,0)</f>
        <v>DOLOR DE ESPALDA, LESIONES EN LA COLUMNA</v>
      </c>
      <c r="K533" s="60"/>
      <c r="L533" s="114" t="str">
        <f>VLOOKUP(I533,[1]Hoja2!A$3:I$54,4,0)</f>
        <v>PG INSPECCIONES, PG EMERGENCIA</v>
      </c>
      <c r="M533" s="114"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4"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4.75" customHeight="1">
      <c r="A534" s="156"/>
      <c r="B534" s="153"/>
      <c r="C534" s="126"/>
      <c r="D534" s="129"/>
      <c r="E534" s="132"/>
      <c r="F534" s="132"/>
      <c r="G534" s="132"/>
      <c r="H534" s="114" t="str">
        <f>VLOOKUP(I534,[1]Hoja2!A$3:I$54,2,0)</f>
        <v>HIGIENE POSTURAL, MOVIMIENTOS REPETITIVOS</v>
      </c>
      <c r="I534" s="59" t="s">
        <v>245</v>
      </c>
      <c r="J534" s="114" t="str">
        <f>VLOOKUP(I534,[1]Hoja2!A$3:I$54,3,0)</f>
        <v>LESIONES OSTEOMUSCULARES, TRANSTORNO DE TRAUMA ACUMULATIVO</v>
      </c>
      <c r="K534" s="60"/>
      <c r="L534" s="114" t="str">
        <f>VLOOKUP(I534,[1]Hoja2!A$3:I$54,4,0)</f>
        <v>PG INSPECCIONES, PG EMERGENCIA</v>
      </c>
      <c r="M534" s="114"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4"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4.75" customHeight="1">
      <c r="A535" s="156"/>
      <c r="B535" s="153"/>
      <c r="C535" s="126"/>
      <c r="D535" s="129"/>
      <c r="E535" s="132"/>
      <c r="F535" s="132"/>
      <c r="G535" s="132"/>
      <c r="H535" s="114" t="str">
        <f>VLOOKUP(I535,[1]Hoja2!A$3:I$54,2,0)</f>
        <v>RELACIONES, COHESIÓN, CALIDAD DE INTERACCIONES NO EFECTIVA, NO HAY TRABAJO EN EQUIPO</v>
      </c>
      <c r="I535" s="59" t="s">
        <v>141</v>
      </c>
      <c r="J535" s="114" t="str">
        <f>VLOOKUP(I535,[1]Hoja2!A$3:I$54,3,0)</f>
        <v>ENFERMEDADES DIGESTIVAS, IRRITABILIDAD</v>
      </c>
      <c r="K535" s="60"/>
      <c r="L535" s="114" t="str">
        <f>VLOOKUP(I535,[1]Hoja2!A$3:I$54,4,0)</f>
        <v>N/A</v>
      </c>
      <c r="M535" s="114"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4"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4.75" customHeight="1">
      <c r="A536" s="156"/>
      <c r="B536" s="153"/>
      <c r="C536" s="126"/>
      <c r="D536" s="129"/>
      <c r="E536" s="132"/>
      <c r="F536" s="132"/>
      <c r="G536" s="132"/>
      <c r="H536" s="114" t="str">
        <f>VLOOKUP(I536,[1]Hoja2!A$3:I$54,2,0)</f>
        <v>CARGA MENTAL, DEMANDAS EMOCIONALES, INESPECIFICIDAD DE DEFINICIÓN DE ROLES, MONOTONÍA</v>
      </c>
      <c r="I536" s="59" t="s">
        <v>146</v>
      </c>
      <c r="J536" s="114" t="str">
        <f>VLOOKUP(I536,[1]Hoja2!A$3:I$54,3,0)</f>
        <v>ESTRÉS, CEFALÉA, IRRITABILIDAD</v>
      </c>
      <c r="K536" s="60"/>
      <c r="L536" s="114" t="str">
        <f>VLOOKUP(I536,[1]Hoja2!A$3:I$54,4,0)</f>
        <v>N/A</v>
      </c>
      <c r="M536" s="114"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4"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4.75" customHeight="1">
      <c r="A537" s="156"/>
      <c r="B537" s="153"/>
      <c r="C537" s="126"/>
      <c r="D537" s="129"/>
      <c r="E537" s="132"/>
      <c r="F537" s="132"/>
      <c r="G537" s="132"/>
      <c r="H537" s="114" t="str">
        <f>VLOOKUP(I537,[1]Hoja2!A$3:I$54,2,0)</f>
        <v>TECNOLOGÍA NO AVANZADA, COMUNICACIÓN NO EFECTIVA, SOBRECARGA CUANTITATIVA Y CUALITATIVA, NO HAY VARIACIÓN EN FORMA DE TRABAJO</v>
      </c>
      <c r="I537" s="59" t="s">
        <v>149</v>
      </c>
      <c r="J537" s="114" t="str">
        <f>VLOOKUP(I537,[1]Hoja2!A$3:I$54,3,0)</f>
        <v>ENFERMEDADES DIGESTIVAS, IRRITABILIDAD</v>
      </c>
      <c r="K537" s="60"/>
      <c r="L537" s="114" t="str">
        <f>VLOOKUP(I537,[1]Hoja2!A$3:I$54,4,0)</f>
        <v>N/A</v>
      </c>
      <c r="M537" s="114"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4"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4.75" customHeight="1">
      <c r="A538" s="156"/>
      <c r="B538" s="153"/>
      <c r="C538" s="126"/>
      <c r="D538" s="129"/>
      <c r="E538" s="132"/>
      <c r="F538" s="132"/>
      <c r="G538" s="132"/>
      <c r="H538" s="114" t="str">
        <f>VLOOKUP(I538,[1]Hoja2!A$3:I$54,2,0)</f>
        <v>ESTILOS DE MANDO RÍGIDOS, AUSENCIA DE CAPACITACIÓN, AUSENCIA DE PROGRAMAS DE BIENESTAR</v>
      </c>
      <c r="I538" s="59" t="s">
        <v>154</v>
      </c>
      <c r="J538" s="114" t="str">
        <f>VLOOKUP(I538,[1]Hoja2!A$3:I$54,3,0)</f>
        <v>ESTRÉS, DEPRESIÓN, DESMOTIVACIÓN, AUSENCIA DE ATENCIÓN</v>
      </c>
      <c r="K538" s="60"/>
      <c r="L538" s="114" t="str">
        <f>VLOOKUP(I538,[1]Hoja2!A$3:I$54,4,0)</f>
        <v>N/A</v>
      </c>
      <c r="M538" s="114"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4"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4.75" customHeight="1">
      <c r="A539" s="156"/>
      <c r="B539" s="153"/>
      <c r="C539" s="126"/>
      <c r="D539" s="129"/>
      <c r="E539" s="132"/>
      <c r="F539" s="132"/>
      <c r="G539" s="132"/>
      <c r="H539" s="114" t="str">
        <f>VLOOKUP(I539,[1]Hoja2!A$3:I$54,2,0)</f>
        <v>SISMOS, INCENDIOS, INUNDACIONES, TERREMOTOS, VENDAVALES</v>
      </c>
      <c r="I539" s="59" t="s">
        <v>250</v>
      </c>
      <c r="J539" s="114" t="str">
        <f>VLOOKUP(I539,[1]Hoja2!A$3:I$54,3,0)</f>
        <v>LESIONES, ATRAPAMIENTO, APLASTAMIENTO, PÉRDIDAS MATERIALES</v>
      </c>
      <c r="K539" s="60"/>
      <c r="L539" s="114" t="str">
        <f>VLOOKUP(I539,[1]Hoja2!A$3:I$54,4,0)</f>
        <v>PG INSPECCIONES, PG EMERGENCIA</v>
      </c>
      <c r="M539" s="114" t="str">
        <f>VLOOKUP(I539,[1]Hoja2!A$3:I$54,5,0)</f>
        <v>BRIGADAS DE EMERGENCIA</v>
      </c>
      <c r="N539" s="61">
        <v>6</v>
      </c>
      <c r="O539" s="61">
        <v>4</v>
      </c>
      <c r="P539" s="61">
        <v>25</v>
      </c>
      <c r="Q539" s="61">
        <f t="shared" si="62"/>
        <v>24</v>
      </c>
      <c r="R539" s="61">
        <f t="shared" si="63"/>
        <v>600</v>
      </c>
      <c r="S539" s="61" t="str">
        <f t="shared" si="64"/>
        <v>MA-24</v>
      </c>
      <c r="T539" s="66" t="str">
        <f t="shared" si="65"/>
        <v>I</v>
      </c>
      <c r="U539" s="66" t="str">
        <f t="shared" si="61"/>
        <v>No Aceptable</v>
      </c>
      <c r="V539" s="60">
        <v>3</v>
      </c>
      <c r="W539" s="114"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4.75" customHeight="1" thickBot="1">
      <c r="A540" s="157"/>
      <c r="B540" s="154"/>
      <c r="C540" s="127"/>
      <c r="D540" s="130"/>
      <c r="E540" s="133"/>
      <c r="F540" s="133"/>
      <c r="G540" s="133"/>
      <c r="H540" s="115" t="str">
        <f>VLOOKUP(I540,[1]Hoja2!A$3:I$54,2,0)</f>
        <v>LLUVIAS, GRANIZADA, HELADAS</v>
      </c>
      <c r="I540" s="94" t="s">
        <v>251</v>
      </c>
      <c r="J540" s="115" t="str">
        <f>VLOOKUP(I540,[1]Hoja2!A$3:I$54,3,0)</f>
        <v>LESIONES, ATRAPAMIENTO, APLASTAMIENTO, PÉRDIDAS MATERIALES</v>
      </c>
      <c r="K540" s="95"/>
      <c r="L540" s="115" t="str">
        <f>VLOOKUP(I540,[1]Hoja2!A$3:I$54,4,0)</f>
        <v>PG INSPECCIONES, PG EMERGENCIA</v>
      </c>
      <c r="M540" s="115" t="str">
        <f>VLOOKUP(I540,[1]Hoja2!A$3:I$54,5,0)</f>
        <v>BRIGADAS DE EMERGENCIA</v>
      </c>
      <c r="N540" s="96">
        <v>6</v>
      </c>
      <c r="O540" s="96">
        <v>4</v>
      </c>
      <c r="P540" s="96">
        <v>25</v>
      </c>
      <c r="Q540" s="96">
        <f t="shared" si="62"/>
        <v>24</v>
      </c>
      <c r="R540" s="96">
        <f t="shared" si="63"/>
        <v>600</v>
      </c>
      <c r="S540" s="96" t="str">
        <f t="shared" si="64"/>
        <v>MA-24</v>
      </c>
      <c r="T540" s="89" t="str">
        <f t="shared" si="65"/>
        <v>I</v>
      </c>
      <c r="U540" s="89" t="str">
        <f t="shared" si="61"/>
        <v>No Aceptable</v>
      </c>
      <c r="V540" s="95">
        <v>3</v>
      </c>
      <c r="W540" s="115"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B11:B540"/>
    <mergeCell ref="A11:A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17:U18 T11:U13 T25:U49 T83:U85 T119:U121 T155:U157 T191:U193 T227:U229 T263:U265 T299:U301 T306:U327 T361:U363 T397:U399 T433:U435 T469:U471">
    <cfRule type="cellIs" dxfId="1240" priority="2290" stopIfTrue="1" operator="equal">
      <formula>"Muy Alto"</formula>
    </cfRule>
    <cfRule type="cellIs" dxfId="1239" priority="2291" stopIfTrue="1" operator="equal">
      <formula>"Medio"</formula>
    </cfRule>
    <cfRule type="cellIs" dxfId="1238" priority="2292" stopIfTrue="1" operator="equal">
      <formula>"Bajo"</formula>
    </cfRule>
  </conditionalFormatting>
  <conditionalFormatting sqref="T17:U18 T11:U13 T25:U49 T83:U85 T119:U121 T155:U157 T191:U193 T227:U229 T263:U265 T299:U301 T306:U327 T361:U363 T397:U399 T433:U435 T469:U471">
    <cfRule type="cellIs" dxfId="1237" priority="2289" stopIfTrue="1" operator="equal">
      <formula>"Alto"</formula>
    </cfRule>
  </conditionalFormatting>
  <conditionalFormatting sqref="T17:U18 T11:U13 T25:U49 T83:U85 T119:U121 T155:U157 T191:U193 T227:U229 T263:U265 T299:U301 T306:U327 T361:U363 T397:U399 T433:U435 T469:U471">
    <cfRule type="cellIs" dxfId="1236" priority="2285" stopIfTrue="1" operator="equal">
      <formula>"IV"</formula>
    </cfRule>
    <cfRule type="cellIs" dxfId="1235" priority="2286" stopIfTrue="1" operator="equal">
      <formula>"III"</formula>
    </cfRule>
    <cfRule type="cellIs" dxfId="1234" priority="2287" stopIfTrue="1" operator="equal">
      <formula>"II"</formula>
    </cfRule>
    <cfRule type="cellIs" dxfId="1233" priority="2288" stopIfTrue="1" operator="equal">
      <formula>"I"</formula>
    </cfRule>
  </conditionalFormatting>
  <conditionalFormatting sqref="T17:U18 T11:U13 T25:U49 T83:U85 T119:U121 T155:U157 T191:U193 T227:U229 T263:U265 T299:U301 T306:U327 T361:U363 T397:U399 T433:U435 T469:U471">
    <cfRule type="cellIs" dxfId="1232" priority="2283" stopIfTrue="1" operator="equal">
      <formula>"No Aceptable"</formula>
    </cfRule>
    <cfRule type="cellIs" dxfId="1231" priority="2284" stopIfTrue="1" operator="equal">
      <formula>"Aceptable"</formula>
    </cfRule>
  </conditionalFormatting>
  <conditionalFormatting sqref="T17:U18 T11:U13 T25:U49 T83:U85 T119:U121 T155:U157 T191:U193 T227:U229 T263:U265 T299:U301 T306:U327 T361:U363 T397:U399 T433:U435 T469:U471">
    <cfRule type="cellIs" dxfId="1230" priority="2282" stopIfTrue="1" operator="equal">
      <formula>"No Aceptable Con Control Especifico"</formula>
    </cfRule>
  </conditionalFormatting>
  <conditionalFormatting sqref="T17:U18 T11:U13 T25:U49 T83:U85 T119:U121 T155:U157 T191:U193 T227:U229 T263:U265 T299:U301 T306:U327 T361:U363 T397:U399 T433:U435 T469:U471">
    <cfRule type="cellIs" dxfId="1229" priority="2281" stopIfTrue="1" operator="equal">
      <formula>"No Aceptable Con Control Esp."</formula>
    </cfRule>
  </conditionalFormatting>
  <conditionalFormatting sqref="P17:P18 P306:P307 P11:P13 P25:P46 P299:P301 P309:P324">
    <cfRule type="cellIs" priority="2280" stopIfTrue="1" operator="equal">
      <formula>"10, 25, 50, 100"</formula>
    </cfRule>
  </conditionalFormatting>
  <conditionalFormatting sqref="U17:U18 U11:U13 U25:U49 U83:U85 U119:U121 U155:U157 U191:U193 U227:U229 U263:U265 U299:U301 U306:U327 U361:U363 U397:U399 U433:U435 U469:U471">
    <cfRule type="containsText" dxfId="1228" priority="2279" operator="containsText" text="Mejorable">
      <formula>NOT(ISERROR(SEARCH("Mejorable",U11)))</formula>
    </cfRule>
  </conditionalFormatting>
  <conditionalFormatting sqref="U541:U1048576 U17:U18 U1:U13 U25:U49 U83:U85 U119:U121 U155:U157 U191:U193 U227:U229 U263:U265 U299:U301 U306:U327 U361:U363 U397:U399 U433:U435 U469:U471">
    <cfRule type="containsText" dxfId="1227" priority="2276" operator="containsText" text="No Aceptable o Aceptable con Control Especifico">
      <formula>NOT(ISERROR(SEARCH("No Aceptable o Aceptable con Control Especifico",U1)))</formula>
    </cfRule>
    <cfRule type="containsText" dxfId="1226" priority="2277" operator="containsText" text="No Aceptable">
      <formula>NOT(ISERROR(SEARCH("No Aceptable",U1)))</formula>
    </cfRule>
    <cfRule type="containsText" dxfId="1225" priority="2278" operator="containsText" text="No Aceptable o Aceptable con Control Especifico">
      <formula>NOT(ISERROR(SEARCH("No Aceptable o Aceptable con Control Especifico",U1)))</formula>
    </cfRule>
  </conditionalFormatting>
  <conditionalFormatting sqref="T541:T1048576 T17:T18 T1:T13 T25:T49 T83:T85 T119:T121 T155:T157 T191:T193 T227:T229 T263:T265 T299:T301 T306:T327 T361:T363 T397:T399 T433:T435 T469:T471">
    <cfRule type="cellIs" dxfId="1224" priority="2275" operator="equal">
      <formula>"II"</formula>
    </cfRule>
  </conditionalFormatting>
  <conditionalFormatting sqref="T19:U19">
    <cfRule type="cellIs" dxfId="1223" priority="2254" stopIfTrue="1" operator="equal">
      <formula>"Muy Alto"</formula>
    </cfRule>
    <cfRule type="cellIs" dxfId="1222" priority="2255" stopIfTrue="1" operator="equal">
      <formula>"Medio"</formula>
    </cfRule>
    <cfRule type="cellIs" dxfId="1221" priority="2256" stopIfTrue="1" operator="equal">
      <formula>"Bajo"</formula>
    </cfRule>
  </conditionalFormatting>
  <conditionalFormatting sqref="T19:U19">
    <cfRule type="cellIs" dxfId="1220" priority="2253" stopIfTrue="1" operator="equal">
      <formula>"Alto"</formula>
    </cfRule>
  </conditionalFormatting>
  <conditionalFormatting sqref="T19:U19">
    <cfRule type="cellIs" dxfId="1219" priority="2249" stopIfTrue="1" operator="equal">
      <formula>"IV"</formula>
    </cfRule>
    <cfRule type="cellIs" dxfId="1218" priority="2250" stopIfTrue="1" operator="equal">
      <formula>"III"</formula>
    </cfRule>
    <cfRule type="cellIs" dxfId="1217" priority="2251" stopIfTrue="1" operator="equal">
      <formula>"II"</formula>
    </cfRule>
    <cfRule type="cellIs" dxfId="1216" priority="2252" stopIfTrue="1" operator="equal">
      <formula>"I"</formula>
    </cfRule>
  </conditionalFormatting>
  <conditionalFormatting sqref="T19:U19">
    <cfRule type="cellIs" dxfId="1215" priority="2247" stopIfTrue="1" operator="equal">
      <formula>"No Aceptable"</formula>
    </cfRule>
    <cfRule type="cellIs" dxfId="1214" priority="2248" stopIfTrue="1" operator="equal">
      <formula>"Aceptable"</formula>
    </cfRule>
  </conditionalFormatting>
  <conditionalFormatting sqref="T19:U19">
    <cfRule type="cellIs" dxfId="1213" priority="2246" stopIfTrue="1" operator="equal">
      <formula>"No Aceptable Con Control Especifico"</formula>
    </cfRule>
  </conditionalFormatting>
  <conditionalFormatting sqref="T19:U19">
    <cfRule type="cellIs" dxfId="1212" priority="2245" stopIfTrue="1" operator="equal">
      <formula>"No Aceptable Con Control Esp."</formula>
    </cfRule>
  </conditionalFormatting>
  <conditionalFormatting sqref="P19">
    <cfRule type="cellIs" priority="2244" stopIfTrue="1" operator="equal">
      <formula>"10, 25, 50, 100"</formula>
    </cfRule>
  </conditionalFormatting>
  <conditionalFormatting sqref="U19">
    <cfRule type="containsText" dxfId="1211" priority="2243" operator="containsText" text="Mejorable">
      <formula>NOT(ISERROR(SEARCH("Mejorable",U19)))</formula>
    </cfRule>
  </conditionalFormatting>
  <conditionalFormatting sqref="U19">
    <cfRule type="containsText" dxfId="1210" priority="2240" operator="containsText" text="No Aceptable o Aceptable con Control Especifico">
      <formula>NOT(ISERROR(SEARCH("No Aceptable o Aceptable con Control Especifico",U19)))</formula>
    </cfRule>
    <cfRule type="containsText" dxfId="1209" priority="2241" operator="containsText" text="No Aceptable">
      <formula>NOT(ISERROR(SEARCH("No Aceptable",U19)))</formula>
    </cfRule>
    <cfRule type="containsText" dxfId="1208" priority="2242" operator="containsText" text="No Aceptable o Aceptable con Control Especifico">
      <formula>NOT(ISERROR(SEARCH("No Aceptable o Aceptable con Control Especifico",U19)))</formula>
    </cfRule>
  </conditionalFormatting>
  <conditionalFormatting sqref="T19">
    <cfRule type="cellIs" dxfId="1207" priority="2239" operator="equal">
      <formula>"II"</formula>
    </cfRule>
  </conditionalFormatting>
  <conditionalFormatting sqref="T14:U16">
    <cfRule type="cellIs" dxfId="1206" priority="2074" stopIfTrue="1" operator="equal">
      <formula>"Muy Alto"</formula>
    </cfRule>
    <cfRule type="cellIs" dxfId="1205" priority="2075" stopIfTrue="1" operator="equal">
      <formula>"Medio"</formula>
    </cfRule>
    <cfRule type="cellIs" dxfId="1204" priority="2076" stopIfTrue="1" operator="equal">
      <formula>"Bajo"</formula>
    </cfRule>
  </conditionalFormatting>
  <conditionalFormatting sqref="T14:U16">
    <cfRule type="cellIs" dxfId="1203" priority="2073" stopIfTrue="1" operator="equal">
      <formula>"Alto"</formula>
    </cfRule>
  </conditionalFormatting>
  <conditionalFormatting sqref="T14:U16">
    <cfRule type="cellIs" dxfId="1202" priority="2069" stopIfTrue="1" operator="equal">
      <formula>"IV"</formula>
    </cfRule>
    <cfRule type="cellIs" dxfId="1201" priority="2070" stopIfTrue="1" operator="equal">
      <formula>"III"</formula>
    </cfRule>
    <cfRule type="cellIs" dxfId="1200" priority="2071" stopIfTrue="1" operator="equal">
      <formula>"II"</formula>
    </cfRule>
    <cfRule type="cellIs" dxfId="1199" priority="2072" stopIfTrue="1" operator="equal">
      <formula>"I"</formula>
    </cfRule>
  </conditionalFormatting>
  <conditionalFormatting sqref="T14:U16">
    <cfRule type="cellIs" dxfId="1198" priority="2067" stopIfTrue="1" operator="equal">
      <formula>"No Aceptable"</formula>
    </cfRule>
    <cfRule type="cellIs" dxfId="1197" priority="2068" stopIfTrue="1" operator="equal">
      <formula>"Aceptable"</formula>
    </cfRule>
  </conditionalFormatting>
  <conditionalFormatting sqref="T14:U16">
    <cfRule type="cellIs" dxfId="1196" priority="2066" stopIfTrue="1" operator="equal">
      <formula>"No Aceptable Con Control Especifico"</formula>
    </cfRule>
  </conditionalFormatting>
  <conditionalFormatting sqref="T14:U16">
    <cfRule type="cellIs" dxfId="1195" priority="2065" stopIfTrue="1" operator="equal">
      <formula>"No Aceptable Con Control Esp."</formula>
    </cfRule>
  </conditionalFormatting>
  <conditionalFormatting sqref="P14">
    <cfRule type="cellIs" priority="2064" stopIfTrue="1" operator="equal">
      <formula>"10, 25, 50, 100"</formula>
    </cfRule>
  </conditionalFormatting>
  <conditionalFormatting sqref="U14:U16">
    <cfRule type="containsText" dxfId="1194" priority="2063" operator="containsText" text="Mejorable">
      <formula>NOT(ISERROR(SEARCH("Mejorable",U14)))</formula>
    </cfRule>
  </conditionalFormatting>
  <conditionalFormatting sqref="U14:U16">
    <cfRule type="containsText" dxfId="1193" priority="2060" operator="containsText" text="No Aceptable o Aceptable con Control Especifico">
      <formula>NOT(ISERROR(SEARCH("No Aceptable o Aceptable con Control Especifico",U14)))</formula>
    </cfRule>
    <cfRule type="containsText" dxfId="1192" priority="2061" operator="containsText" text="No Aceptable">
      <formula>NOT(ISERROR(SEARCH("No Aceptable",U14)))</formula>
    </cfRule>
    <cfRule type="containsText" dxfId="1191" priority="2062" operator="containsText" text="No Aceptable o Aceptable con Control Especifico">
      <formula>NOT(ISERROR(SEARCH("No Aceptable o Aceptable con Control Especifico",U14)))</formula>
    </cfRule>
  </conditionalFormatting>
  <conditionalFormatting sqref="T14:T16">
    <cfRule type="cellIs" dxfId="1190" priority="2059" operator="equal">
      <formula>"II"</formula>
    </cfRule>
  </conditionalFormatting>
  <conditionalFormatting sqref="P15:P16">
    <cfRule type="cellIs" priority="1821" stopIfTrue="1" operator="equal">
      <formula>"10, 25, 50, 100"</formula>
    </cfRule>
  </conditionalFormatting>
  <conditionalFormatting sqref="T24:U24">
    <cfRule type="cellIs" dxfId="1189" priority="1818" stopIfTrue="1" operator="equal">
      <formula>"Muy Alto"</formula>
    </cfRule>
    <cfRule type="cellIs" dxfId="1188" priority="1819" stopIfTrue="1" operator="equal">
      <formula>"Medio"</formula>
    </cfRule>
    <cfRule type="cellIs" dxfId="1187" priority="1820" stopIfTrue="1" operator="equal">
      <formula>"Bajo"</formula>
    </cfRule>
  </conditionalFormatting>
  <conditionalFormatting sqref="T24:U24">
    <cfRule type="cellIs" dxfId="1186" priority="1817" stopIfTrue="1" operator="equal">
      <formula>"Alto"</formula>
    </cfRule>
  </conditionalFormatting>
  <conditionalFormatting sqref="T24:U24">
    <cfRule type="cellIs" dxfId="1185" priority="1813" stopIfTrue="1" operator="equal">
      <formula>"IV"</formula>
    </cfRule>
    <cfRule type="cellIs" dxfId="1184" priority="1814" stopIfTrue="1" operator="equal">
      <formula>"III"</formula>
    </cfRule>
    <cfRule type="cellIs" dxfId="1183" priority="1815" stopIfTrue="1" operator="equal">
      <formula>"II"</formula>
    </cfRule>
    <cfRule type="cellIs" dxfId="1182" priority="1816" stopIfTrue="1" operator="equal">
      <formula>"I"</formula>
    </cfRule>
  </conditionalFormatting>
  <conditionalFormatting sqref="T24:U24">
    <cfRule type="cellIs" dxfId="1181" priority="1811" stopIfTrue="1" operator="equal">
      <formula>"No Aceptable"</formula>
    </cfRule>
    <cfRule type="cellIs" dxfId="1180" priority="1812" stopIfTrue="1" operator="equal">
      <formula>"Aceptable"</formula>
    </cfRule>
  </conditionalFormatting>
  <conditionalFormatting sqref="T24:U24">
    <cfRule type="cellIs" dxfId="1179" priority="1810" stopIfTrue="1" operator="equal">
      <formula>"No Aceptable Con Control Especifico"</formula>
    </cfRule>
  </conditionalFormatting>
  <conditionalFormatting sqref="T24:U24">
    <cfRule type="cellIs" dxfId="1178" priority="1809" stopIfTrue="1" operator="equal">
      <formula>"No Aceptable Con Control Esp."</formula>
    </cfRule>
  </conditionalFormatting>
  <conditionalFormatting sqref="P24">
    <cfRule type="cellIs" priority="1808" stopIfTrue="1" operator="equal">
      <formula>"10, 25, 50, 100"</formula>
    </cfRule>
  </conditionalFormatting>
  <conditionalFormatting sqref="U24">
    <cfRule type="containsText" dxfId="1177" priority="1807" operator="containsText" text="Mejorable">
      <formula>NOT(ISERROR(SEARCH("Mejorable",U24)))</formula>
    </cfRule>
  </conditionalFormatting>
  <conditionalFormatting sqref="U24">
    <cfRule type="containsText" dxfId="1176" priority="1804" operator="containsText" text="No Aceptable o Aceptable con Control Especifico">
      <formula>NOT(ISERROR(SEARCH("No Aceptable o Aceptable con Control Especifico",U24)))</formula>
    </cfRule>
    <cfRule type="containsText" dxfId="1175" priority="1805" operator="containsText" text="No Aceptable">
      <formula>NOT(ISERROR(SEARCH("No Aceptable",U24)))</formula>
    </cfRule>
    <cfRule type="containsText" dxfId="1174" priority="1806" operator="containsText" text="No Aceptable o Aceptable con Control Especifico">
      <formula>NOT(ISERROR(SEARCH("No Aceptable o Aceptable con Control Especifico",U24)))</formula>
    </cfRule>
  </conditionalFormatting>
  <conditionalFormatting sqref="T24">
    <cfRule type="cellIs" dxfId="1173" priority="1803" operator="equal">
      <formula>"II"</formula>
    </cfRule>
  </conditionalFormatting>
  <conditionalFormatting sqref="P303">
    <cfRule type="cellIs" priority="885" stopIfTrue="1" operator="equal">
      <formula>"10, 25, 50, 100"</formula>
    </cfRule>
  </conditionalFormatting>
  <conditionalFormatting sqref="T240:U240">
    <cfRule type="cellIs" dxfId="1172" priority="1028" stopIfTrue="1" operator="equal">
      <formula>"Muy Alto"</formula>
    </cfRule>
    <cfRule type="cellIs" dxfId="1171" priority="1029" stopIfTrue="1" operator="equal">
      <formula>"Medio"</formula>
    </cfRule>
    <cfRule type="cellIs" dxfId="1170" priority="1030" stopIfTrue="1" operator="equal">
      <formula>"Bajo"</formula>
    </cfRule>
  </conditionalFormatting>
  <conditionalFormatting sqref="T240:U240">
    <cfRule type="cellIs" dxfId="1169" priority="1027" stopIfTrue="1" operator="equal">
      <formula>"Alto"</formula>
    </cfRule>
  </conditionalFormatting>
  <conditionalFormatting sqref="T240:U240">
    <cfRule type="cellIs" dxfId="1168" priority="1023" stopIfTrue="1" operator="equal">
      <formula>"IV"</formula>
    </cfRule>
    <cfRule type="cellIs" dxfId="1167" priority="1024" stopIfTrue="1" operator="equal">
      <formula>"III"</formula>
    </cfRule>
    <cfRule type="cellIs" dxfId="1166" priority="1025" stopIfTrue="1" operator="equal">
      <formula>"II"</formula>
    </cfRule>
    <cfRule type="cellIs" dxfId="1165" priority="1026" stopIfTrue="1" operator="equal">
      <formula>"I"</formula>
    </cfRule>
  </conditionalFormatting>
  <conditionalFormatting sqref="T240:U240">
    <cfRule type="cellIs" dxfId="1164" priority="1021" stopIfTrue="1" operator="equal">
      <formula>"No Aceptable"</formula>
    </cfRule>
    <cfRule type="cellIs" dxfId="1163" priority="1022" stopIfTrue="1" operator="equal">
      <formula>"Aceptable"</formula>
    </cfRule>
  </conditionalFormatting>
  <conditionalFormatting sqref="T240:U240">
    <cfRule type="cellIs" dxfId="1162" priority="1020" stopIfTrue="1" operator="equal">
      <formula>"No Aceptable Con Control Especifico"</formula>
    </cfRule>
  </conditionalFormatting>
  <conditionalFormatting sqref="T240:U240">
    <cfRule type="cellIs" dxfId="1161" priority="1019" stopIfTrue="1" operator="equal">
      <formula>"No Aceptable Con Control Esp."</formula>
    </cfRule>
  </conditionalFormatting>
  <conditionalFormatting sqref="T61:U82 T53:U54">
    <cfRule type="cellIs" dxfId="1160" priority="1448" stopIfTrue="1" operator="equal">
      <formula>"Muy Alto"</formula>
    </cfRule>
    <cfRule type="cellIs" dxfId="1159" priority="1449" stopIfTrue="1" operator="equal">
      <formula>"Medio"</formula>
    </cfRule>
    <cfRule type="cellIs" dxfId="1158" priority="1450" stopIfTrue="1" operator="equal">
      <formula>"Bajo"</formula>
    </cfRule>
  </conditionalFormatting>
  <conditionalFormatting sqref="T61:U82 T53:U54">
    <cfRule type="cellIs" dxfId="1157" priority="1447" stopIfTrue="1" operator="equal">
      <formula>"Alto"</formula>
    </cfRule>
  </conditionalFormatting>
  <conditionalFormatting sqref="T61:U82 T53:U54">
    <cfRule type="cellIs" dxfId="1156" priority="1443" stopIfTrue="1" operator="equal">
      <formula>"IV"</formula>
    </cfRule>
    <cfRule type="cellIs" dxfId="1155" priority="1444" stopIfTrue="1" operator="equal">
      <formula>"III"</formula>
    </cfRule>
    <cfRule type="cellIs" dxfId="1154" priority="1445" stopIfTrue="1" operator="equal">
      <formula>"II"</formula>
    </cfRule>
    <cfRule type="cellIs" dxfId="1153" priority="1446" stopIfTrue="1" operator="equal">
      <formula>"I"</formula>
    </cfRule>
  </conditionalFormatting>
  <conditionalFormatting sqref="T61:U82 T53:U54">
    <cfRule type="cellIs" dxfId="1152" priority="1441" stopIfTrue="1" operator="equal">
      <formula>"No Aceptable"</formula>
    </cfRule>
    <cfRule type="cellIs" dxfId="1151" priority="1442" stopIfTrue="1" operator="equal">
      <formula>"Aceptable"</formula>
    </cfRule>
  </conditionalFormatting>
  <conditionalFormatting sqref="T61:U82 T53:U54">
    <cfRule type="cellIs" dxfId="1150" priority="1440" stopIfTrue="1" operator="equal">
      <formula>"No Aceptable Con Control Especifico"</formula>
    </cfRule>
  </conditionalFormatting>
  <conditionalFormatting sqref="T61:U82 T53:U54">
    <cfRule type="cellIs" dxfId="1149" priority="1439" stopIfTrue="1" operator="equal">
      <formula>"No Aceptable Con Control Esp."</formula>
    </cfRule>
  </conditionalFormatting>
  <conditionalFormatting sqref="U61:U82 U53:U54">
    <cfRule type="containsText" dxfId="1148" priority="1437" operator="containsText" text="Mejorable">
      <formula>NOT(ISERROR(SEARCH("Mejorable",U53)))</formula>
    </cfRule>
  </conditionalFormatting>
  <conditionalFormatting sqref="U61:U82 U53:U54">
    <cfRule type="containsText" dxfId="1147" priority="1434" operator="containsText" text="No Aceptable o Aceptable con Control Especifico">
      <formula>NOT(ISERROR(SEARCH("No Aceptable o Aceptable con Control Especifico",U53)))</formula>
    </cfRule>
    <cfRule type="containsText" dxfId="1146" priority="1435" operator="containsText" text="No Aceptable">
      <formula>NOT(ISERROR(SEARCH("No Aceptable",U53)))</formula>
    </cfRule>
    <cfRule type="containsText" dxfId="1145" priority="1436" operator="containsText" text="No Aceptable o Aceptable con Control Especifico">
      <formula>NOT(ISERROR(SEARCH("No Aceptable o Aceptable con Control Especifico",U53)))</formula>
    </cfRule>
  </conditionalFormatting>
  <conditionalFormatting sqref="T61:T82 T53:T54">
    <cfRule type="cellIs" dxfId="1144" priority="1433" operator="equal">
      <formula>"II"</formula>
    </cfRule>
  </conditionalFormatting>
  <conditionalFormatting sqref="T55:U55">
    <cfRule type="cellIs" dxfId="1143" priority="1430" stopIfTrue="1" operator="equal">
      <formula>"Muy Alto"</formula>
    </cfRule>
    <cfRule type="cellIs" dxfId="1142" priority="1431" stopIfTrue="1" operator="equal">
      <formula>"Medio"</formula>
    </cfRule>
    <cfRule type="cellIs" dxfId="1141" priority="1432" stopIfTrue="1" operator="equal">
      <formula>"Bajo"</formula>
    </cfRule>
  </conditionalFormatting>
  <conditionalFormatting sqref="T55:U55">
    <cfRule type="cellIs" dxfId="1140" priority="1429" stopIfTrue="1" operator="equal">
      <formula>"Alto"</formula>
    </cfRule>
  </conditionalFormatting>
  <conditionalFormatting sqref="T55:U55">
    <cfRule type="cellIs" dxfId="1139" priority="1425" stopIfTrue="1" operator="equal">
      <formula>"IV"</formula>
    </cfRule>
    <cfRule type="cellIs" dxfId="1138" priority="1426" stopIfTrue="1" operator="equal">
      <formula>"III"</formula>
    </cfRule>
    <cfRule type="cellIs" dxfId="1137" priority="1427" stopIfTrue="1" operator="equal">
      <formula>"II"</formula>
    </cfRule>
    <cfRule type="cellIs" dxfId="1136" priority="1428" stopIfTrue="1" operator="equal">
      <formula>"I"</formula>
    </cfRule>
  </conditionalFormatting>
  <conditionalFormatting sqref="T55:U55">
    <cfRule type="cellIs" dxfId="1135" priority="1423" stopIfTrue="1" operator="equal">
      <formula>"No Aceptable"</formula>
    </cfRule>
    <cfRule type="cellIs" dxfId="1134" priority="1424" stopIfTrue="1" operator="equal">
      <formula>"Aceptable"</formula>
    </cfRule>
  </conditionalFormatting>
  <conditionalFormatting sqref="T55:U55">
    <cfRule type="cellIs" dxfId="1133" priority="1422" stopIfTrue="1" operator="equal">
      <formula>"No Aceptable Con Control Especifico"</formula>
    </cfRule>
  </conditionalFormatting>
  <conditionalFormatting sqref="T55:U55">
    <cfRule type="cellIs" dxfId="1132" priority="1421" stopIfTrue="1" operator="equal">
      <formula>"No Aceptable Con Control Esp."</formula>
    </cfRule>
  </conditionalFormatting>
  <conditionalFormatting sqref="U55">
    <cfRule type="containsText" dxfId="1131" priority="1419" operator="containsText" text="Mejorable">
      <formula>NOT(ISERROR(SEARCH("Mejorable",U55)))</formula>
    </cfRule>
  </conditionalFormatting>
  <conditionalFormatting sqref="U55">
    <cfRule type="containsText" dxfId="1130" priority="1416" operator="containsText" text="No Aceptable o Aceptable con Control Especifico">
      <formula>NOT(ISERROR(SEARCH("No Aceptable o Aceptable con Control Especifico",U55)))</formula>
    </cfRule>
    <cfRule type="containsText" dxfId="1129" priority="1417" operator="containsText" text="No Aceptable">
      <formula>NOT(ISERROR(SEARCH("No Aceptable",U55)))</formula>
    </cfRule>
    <cfRule type="containsText" dxfId="1128" priority="1418" operator="containsText" text="No Aceptable o Aceptable con Control Especifico">
      <formula>NOT(ISERROR(SEARCH("No Aceptable o Aceptable con Control Especifico",U55)))</formula>
    </cfRule>
  </conditionalFormatting>
  <conditionalFormatting sqref="T55">
    <cfRule type="cellIs" dxfId="1127" priority="1415" operator="equal">
      <formula>"II"</formula>
    </cfRule>
  </conditionalFormatting>
  <conditionalFormatting sqref="T50:U52">
    <cfRule type="cellIs" dxfId="1126" priority="1412" stopIfTrue="1" operator="equal">
      <formula>"Muy Alto"</formula>
    </cfRule>
    <cfRule type="cellIs" dxfId="1125" priority="1413" stopIfTrue="1" operator="equal">
      <formula>"Medio"</formula>
    </cfRule>
    <cfRule type="cellIs" dxfId="1124" priority="1414" stopIfTrue="1" operator="equal">
      <formula>"Bajo"</formula>
    </cfRule>
  </conditionalFormatting>
  <conditionalFormatting sqref="T50:U52">
    <cfRule type="cellIs" dxfId="1123" priority="1411" stopIfTrue="1" operator="equal">
      <formula>"Alto"</formula>
    </cfRule>
  </conditionalFormatting>
  <conditionalFormatting sqref="T50:U52">
    <cfRule type="cellIs" dxfId="1122" priority="1407" stopIfTrue="1" operator="equal">
      <formula>"IV"</formula>
    </cfRule>
    <cfRule type="cellIs" dxfId="1121" priority="1408" stopIfTrue="1" operator="equal">
      <formula>"III"</formula>
    </cfRule>
    <cfRule type="cellIs" dxfId="1120" priority="1409" stopIfTrue="1" operator="equal">
      <formula>"II"</formula>
    </cfRule>
    <cfRule type="cellIs" dxfId="1119" priority="1410" stopIfTrue="1" operator="equal">
      <formula>"I"</formula>
    </cfRule>
  </conditionalFormatting>
  <conditionalFormatting sqref="T50:U52">
    <cfRule type="cellIs" dxfId="1118" priority="1405" stopIfTrue="1" operator="equal">
      <formula>"No Aceptable"</formula>
    </cfRule>
    <cfRule type="cellIs" dxfId="1117" priority="1406" stopIfTrue="1" operator="equal">
      <formula>"Aceptable"</formula>
    </cfRule>
  </conditionalFormatting>
  <conditionalFormatting sqref="T50:U52">
    <cfRule type="cellIs" dxfId="1116" priority="1404" stopIfTrue="1" operator="equal">
      <formula>"No Aceptable Con Control Especifico"</formula>
    </cfRule>
  </conditionalFormatting>
  <conditionalFormatting sqref="T50:U52">
    <cfRule type="cellIs" dxfId="1115" priority="1403" stopIfTrue="1" operator="equal">
      <formula>"No Aceptable Con Control Esp."</formula>
    </cfRule>
  </conditionalFormatting>
  <conditionalFormatting sqref="U50:U52">
    <cfRule type="containsText" dxfId="1114" priority="1401" operator="containsText" text="Mejorable">
      <formula>NOT(ISERROR(SEARCH("Mejorable",U50)))</formula>
    </cfRule>
  </conditionalFormatting>
  <conditionalFormatting sqref="U50:U52">
    <cfRule type="containsText" dxfId="1113" priority="1398" operator="containsText" text="No Aceptable o Aceptable con Control Especifico">
      <formula>NOT(ISERROR(SEARCH("No Aceptable o Aceptable con Control Especifico",U50)))</formula>
    </cfRule>
    <cfRule type="containsText" dxfId="1112" priority="1399" operator="containsText" text="No Aceptable">
      <formula>NOT(ISERROR(SEARCH("No Aceptable",U50)))</formula>
    </cfRule>
    <cfRule type="containsText" dxfId="1111" priority="1400" operator="containsText" text="No Aceptable o Aceptable con Control Especifico">
      <formula>NOT(ISERROR(SEARCH("No Aceptable o Aceptable con Control Especifico",U50)))</formula>
    </cfRule>
  </conditionalFormatting>
  <conditionalFormatting sqref="T50:T52">
    <cfRule type="cellIs" dxfId="1110" priority="1397" operator="equal">
      <formula>"II"</formula>
    </cfRule>
  </conditionalFormatting>
  <conditionalFormatting sqref="T60:U60">
    <cfRule type="cellIs" dxfId="1109" priority="1393" stopIfTrue="1" operator="equal">
      <formula>"Muy Alto"</formula>
    </cfRule>
    <cfRule type="cellIs" dxfId="1108" priority="1394" stopIfTrue="1" operator="equal">
      <formula>"Medio"</formula>
    </cfRule>
    <cfRule type="cellIs" dxfId="1107" priority="1395" stopIfTrue="1" operator="equal">
      <formula>"Bajo"</formula>
    </cfRule>
  </conditionalFormatting>
  <conditionalFormatting sqref="T60:U60">
    <cfRule type="cellIs" dxfId="1106" priority="1392" stopIfTrue="1" operator="equal">
      <formula>"Alto"</formula>
    </cfRule>
  </conditionalFormatting>
  <conditionalFormatting sqref="T60:U60">
    <cfRule type="cellIs" dxfId="1105" priority="1388" stopIfTrue="1" operator="equal">
      <formula>"IV"</formula>
    </cfRule>
    <cfRule type="cellIs" dxfId="1104" priority="1389" stopIfTrue="1" operator="equal">
      <formula>"III"</formula>
    </cfRule>
    <cfRule type="cellIs" dxfId="1103" priority="1390" stopIfTrue="1" operator="equal">
      <formula>"II"</formula>
    </cfRule>
    <cfRule type="cellIs" dxfId="1102" priority="1391" stopIfTrue="1" operator="equal">
      <formula>"I"</formula>
    </cfRule>
  </conditionalFormatting>
  <conditionalFormatting sqref="T60:U60">
    <cfRule type="cellIs" dxfId="1101" priority="1386" stopIfTrue="1" operator="equal">
      <formula>"No Aceptable"</formula>
    </cfRule>
    <cfRule type="cellIs" dxfId="1100" priority="1387" stopIfTrue="1" operator="equal">
      <formula>"Aceptable"</formula>
    </cfRule>
  </conditionalFormatting>
  <conditionalFormatting sqref="T60:U60">
    <cfRule type="cellIs" dxfId="1099" priority="1385" stopIfTrue="1" operator="equal">
      <formula>"No Aceptable Con Control Especifico"</formula>
    </cfRule>
  </conditionalFormatting>
  <conditionalFormatting sqref="T60:U60">
    <cfRule type="cellIs" dxfId="1098" priority="1384" stopIfTrue="1" operator="equal">
      <formula>"No Aceptable Con Control Esp."</formula>
    </cfRule>
  </conditionalFormatting>
  <conditionalFormatting sqref="U60">
    <cfRule type="containsText" dxfId="1097" priority="1382" operator="containsText" text="Mejorable">
      <formula>NOT(ISERROR(SEARCH("Mejorable",U60)))</formula>
    </cfRule>
  </conditionalFormatting>
  <conditionalFormatting sqref="U60">
    <cfRule type="containsText" dxfId="1096" priority="1379" operator="containsText" text="No Aceptable o Aceptable con Control Especifico">
      <formula>NOT(ISERROR(SEARCH("No Aceptable o Aceptable con Control Especifico",U60)))</formula>
    </cfRule>
    <cfRule type="containsText" dxfId="1095" priority="1380" operator="containsText" text="No Aceptable">
      <formula>NOT(ISERROR(SEARCH("No Aceptable",U60)))</formula>
    </cfRule>
    <cfRule type="containsText" dxfId="1094" priority="1381" operator="containsText" text="No Aceptable o Aceptable con Control Especifico">
      <formula>NOT(ISERROR(SEARCH("No Aceptable o Aceptable con Control Especifico",U60)))</formula>
    </cfRule>
  </conditionalFormatting>
  <conditionalFormatting sqref="T60">
    <cfRule type="cellIs" dxfId="1093" priority="1378" operator="equal">
      <formula>"II"</formula>
    </cfRule>
  </conditionalFormatting>
  <conditionalFormatting sqref="T97:U118 T89:U90">
    <cfRule type="cellIs" dxfId="1092" priority="1375" stopIfTrue="1" operator="equal">
      <formula>"Muy Alto"</formula>
    </cfRule>
    <cfRule type="cellIs" dxfId="1091" priority="1376" stopIfTrue="1" operator="equal">
      <formula>"Medio"</formula>
    </cfRule>
    <cfRule type="cellIs" dxfId="1090" priority="1377" stopIfTrue="1" operator="equal">
      <formula>"Bajo"</formula>
    </cfRule>
  </conditionalFormatting>
  <conditionalFormatting sqref="T97:U118 T89:U90">
    <cfRule type="cellIs" dxfId="1089" priority="1374" stopIfTrue="1" operator="equal">
      <formula>"Alto"</formula>
    </cfRule>
  </conditionalFormatting>
  <conditionalFormatting sqref="T97:U118 T89:U90">
    <cfRule type="cellIs" dxfId="1088" priority="1370" stopIfTrue="1" operator="equal">
      <formula>"IV"</formula>
    </cfRule>
    <cfRule type="cellIs" dxfId="1087" priority="1371" stopIfTrue="1" operator="equal">
      <formula>"III"</formula>
    </cfRule>
    <cfRule type="cellIs" dxfId="1086" priority="1372" stopIfTrue="1" operator="equal">
      <formula>"II"</formula>
    </cfRule>
    <cfRule type="cellIs" dxfId="1085" priority="1373" stopIfTrue="1" operator="equal">
      <formula>"I"</formula>
    </cfRule>
  </conditionalFormatting>
  <conditionalFormatting sqref="T97:U118 T89:U90">
    <cfRule type="cellIs" dxfId="1084" priority="1368" stopIfTrue="1" operator="equal">
      <formula>"No Aceptable"</formula>
    </cfRule>
    <cfRule type="cellIs" dxfId="1083" priority="1369" stopIfTrue="1" operator="equal">
      <formula>"Aceptable"</formula>
    </cfRule>
  </conditionalFormatting>
  <conditionalFormatting sqref="T97:U118 T89:U90">
    <cfRule type="cellIs" dxfId="1082" priority="1367" stopIfTrue="1" operator="equal">
      <formula>"No Aceptable Con Control Especifico"</formula>
    </cfRule>
  </conditionalFormatting>
  <conditionalFormatting sqref="T97:U118 T89:U90">
    <cfRule type="cellIs" dxfId="1081" priority="1366" stopIfTrue="1" operator="equal">
      <formula>"No Aceptable Con Control Esp."</formula>
    </cfRule>
  </conditionalFormatting>
  <conditionalFormatting sqref="U97:U118 U89:U90">
    <cfRule type="containsText" dxfId="1080" priority="1364" operator="containsText" text="Mejorable">
      <formula>NOT(ISERROR(SEARCH("Mejorable",U89)))</formula>
    </cfRule>
  </conditionalFormatting>
  <conditionalFormatting sqref="U97:U118 U89:U90">
    <cfRule type="containsText" dxfId="1079" priority="1361" operator="containsText" text="No Aceptable o Aceptable con Control Especifico">
      <formula>NOT(ISERROR(SEARCH("No Aceptable o Aceptable con Control Especifico",U89)))</formula>
    </cfRule>
    <cfRule type="containsText" dxfId="1078" priority="1362" operator="containsText" text="No Aceptable">
      <formula>NOT(ISERROR(SEARCH("No Aceptable",U89)))</formula>
    </cfRule>
    <cfRule type="containsText" dxfId="1077" priority="1363" operator="containsText" text="No Aceptable o Aceptable con Control Especifico">
      <formula>NOT(ISERROR(SEARCH("No Aceptable o Aceptable con Control Especifico",U89)))</formula>
    </cfRule>
  </conditionalFormatting>
  <conditionalFormatting sqref="T97:T118 T89:T90">
    <cfRule type="cellIs" dxfId="1076" priority="1360" operator="equal">
      <formula>"II"</formula>
    </cfRule>
  </conditionalFormatting>
  <conditionalFormatting sqref="T91:U91">
    <cfRule type="cellIs" dxfId="1075" priority="1357" stopIfTrue="1" operator="equal">
      <formula>"Muy Alto"</formula>
    </cfRule>
    <cfRule type="cellIs" dxfId="1074" priority="1358" stopIfTrue="1" operator="equal">
      <formula>"Medio"</formula>
    </cfRule>
    <cfRule type="cellIs" dxfId="1073" priority="1359" stopIfTrue="1" operator="equal">
      <formula>"Bajo"</formula>
    </cfRule>
  </conditionalFormatting>
  <conditionalFormatting sqref="T91:U91">
    <cfRule type="cellIs" dxfId="1072" priority="1356" stopIfTrue="1" operator="equal">
      <formula>"Alto"</formula>
    </cfRule>
  </conditionalFormatting>
  <conditionalFormatting sqref="T91:U91">
    <cfRule type="cellIs" dxfId="1071" priority="1352" stopIfTrue="1" operator="equal">
      <formula>"IV"</formula>
    </cfRule>
    <cfRule type="cellIs" dxfId="1070" priority="1353" stopIfTrue="1" operator="equal">
      <formula>"III"</formula>
    </cfRule>
    <cfRule type="cellIs" dxfId="1069" priority="1354" stopIfTrue="1" operator="equal">
      <formula>"II"</formula>
    </cfRule>
    <cfRule type="cellIs" dxfId="1068" priority="1355" stopIfTrue="1" operator="equal">
      <formula>"I"</formula>
    </cfRule>
  </conditionalFormatting>
  <conditionalFormatting sqref="T91:U91">
    <cfRule type="cellIs" dxfId="1067" priority="1350" stopIfTrue="1" operator="equal">
      <formula>"No Aceptable"</formula>
    </cfRule>
    <cfRule type="cellIs" dxfId="1066" priority="1351" stopIfTrue="1" operator="equal">
      <formula>"Aceptable"</formula>
    </cfRule>
  </conditionalFormatting>
  <conditionalFormatting sqref="T91:U91">
    <cfRule type="cellIs" dxfId="1065" priority="1349" stopIfTrue="1" operator="equal">
      <formula>"No Aceptable Con Control Especifico"</formula>
    </cfRule>
  </conditionalFormatting>
  <conditionalFormatting sqref="T91:U91">
    <cfRule type="cellIs" dxfId="1064" priority="1348" stopIfTrue="1" operator="equal">
      <formula>"No Aceptable Con Control Esp."</formula>
    </cfRule>
  </conditionalFormatting>
  <conditionalFormatting sqref="U91">
    <cfRule type="containsText" dxfId="1063" priority="1346" operator="containsText" text="Mejorable">
      <formula>NOT(ISERROR(SEARCH("Mejorable",U91)))</formula>
    </cfRule>
  </conditionalFormatting>
  <conditionalFormatting sqref="U91">
    <cfRule type="containsText" dxfId="1062" priority="1343" operator="containsText" text="No Aceptable o Aceptable con Control Especifico">
      <formula>NOT(ISERROR(SEARCH("No Aceptable o Aceptable con Control Especifico",U91)))</formula>
    </cfRule>
    <cfRule type="containsText" dxfId="1061" priority="1344" operator="containsText" text="No Aceptable">
      <formula>NOT(ISERROR(SEARCH("No Aceptable",U91)))</formula>
    </cfRule>
    <cfRule type="containsText" dxfId="1060" priority="1345" operator="containsText" text="No Aceptable o Aceptable con Control Especifico">
      <formula>NOT(ISERROR(SEARCH("No Aceptable o Aceptable con Control Especifico",U91)))</formula>
    </cfRule>
  </conditionalFormatting>
  <conditionalFormatting sqref="T91">
    <cfRule type="cellIs" dxfId="1059" priority="1342" operator="equal">
      <formula>"II"</formula>
    </cfRule>
  </conditionalFormatting>
  <conditionalFormatting sqref="T86:U88">
    <cfRule type="cellIs" dxfId="1058" priority="1339" stopIfTrue="1" operator="equal">
      <formula>"Muy Alto"</formula>
    </cfRule>
    <cfRule type="cellIs" dxfId="1057" priority="1340" stopIfTrue="1" operator="equal">
      <formula>"Medio"</formula>
    </cfRule>
    <cfRule type="cellIs" dxfId="1056" priority="1341" stopIfTrue="1" operator="equal">
      <formula>"Bajo"</formula>
    </cfRule>
  </conditionalFormatting>
  <conditionalFormatting sqref="T86:U88">
    <cfRule type="cellIs" dxfId="1055" priority="1338" stopIfTrue="1" operator="equal">
      <formula>"Alto"</formula>
    </cfRule>
  </conditionalFormatting>
  <conditionalFormatting sqref="T86:U88">
    <cfRule type="cellIs" dxfId="1054" priority="1334" stopIfTrue="1" operator="equal">
      <formula>"IV"</formula>
    </cfRule>
    <cfRule type="cellIs" dxfId="1053" priority="1335" stopIfTrue="1" operator="equal">
      <formula>"III"</formula>
    </cfRule>
    <cfRule type="cellIs" dxfId="1052" priority="1336" stopIfTrue="1" operator="equal">
      <formula>"II"</formula>
    </cfRule>
    <cfRule type="cellIs" dxfId="1051" priority="1337" stopIfTrue="1" operator="equal">
      <formula>"I"</formula>
    </cfRule>
  </conditionalFormatting>
  <conditionalFormatting sqref="T86:U88">
    <cfRule type="cellIs" dxfId="1050" priority="1332" stopIfTrue="1" operator="equal">
      <formula>"No Aceptable"</formula>
    </cfRule>
    <cfRule type="cellIs" dxfId="1049" priority="1333" stopIfTrue="1" operator="equal">
      <formula>"Aceptable"</formula>
    </cfRule>
  </conditionalFormatting>
  <conditionalFormatting sqref="T86:U88">
    <cfRule type="cellIs" dxfId="1048" priority="1331" stopIfTrue="1" operator="equal">
      <formula>"No Aceptable Con Control Especifico"</formula>
    </cfRule>
  </conditionalFormatting>
  <conditionalFormatting sqref="T86:U88">
    <cfRule type="cellIs" dxfId="1047" priority="1330" stopIfTrue="1" operator="equal">
      <formula>"No Aceptable Con Control Esp."</formula>
    </cfRule>
  </conditionalFormatting>
  <conditionalFormatting sqref="U86:U88">
    <cfRule type="containsText" dxfId="1046" priority="1328" operator="containsText" text="Mejorable">
      <formula>NOT(ISERROR(SEARCH("Mejorable",U86)))</formula>
    </cfRule>
  </conditionalFormatting>
  <conditionalFormatting sqref="U86:U88">
    <cfRule type="containsText" dxfId="1045" priority="1325" operator="containsText" text="No Aceptable o Aceptable con Control Especifico">
      <formula>NOT(ISERROR(SEARCH("No Aceptable o Aceptable con Control Especifico",U86)))</formula>
    </cfRule>
    <cfRule type="containsText" dxfId="1044" priority="1326" operator="containsText" text="No Aceptable">
      <formula>NOT(ISERROR(SEARCH("No Aceptable",U86)))</formula>
    </cfRule>
    <cfRule type="containsText" dxfId="1043" priority="1327" operator="containsText" text="No Aceptable o Aceptable con Control Especifico">
      <formula>NOT(ISERROR(SEARCH("No Aceptable o Aceptable con Control Especifico",U86)))</formula>
    </cfRule>
  </conditionalFormatting>
  <conditionalFormatting sqref="T86:T88">
    <cfRule type="cellIs" dxfId="1042" priority="1324" operator="equal">
      <formula>"II"</formula>
    </cfRule>
  </conditionalFormatting>
  <conditionalFormatting sqref="T96:U96">
    <cfRule type="cellIs" dxfId="1041" priority="1320" stopIfTrue="1" operator="equal">
      <formula>"Muy Alto"</formula>
    </cfRule>
    <cfRule type="cellIs" dxfId="1040" priority="1321" stopIfTrue="1" operator="equal">
      <formula>"Medio"</formula>
    </cfRule>
    <cfRule type="cellIs" dxfId="1039" priority="1322" stopIfTrue="1" operator="equal">
      <formula>"Bajo"</formula>
    </cfRule>
  </conditionalFormatting>
  <conditionalFormatting sqref="T96:U96">
    <cfRule type="cellIs" dxfId="1038" priority="1319" stopIfTrue="1" operator="equal">
      <formula>"Alto"</formula>
    </cfRule>
  </conditionalFormatting>
  <conditionalFormatting sqref="T96:U96">
    <cfRule type="cellIs" dxfId="1037" priority="1315" stopIfTrue="1" operator="equal">
      <formula>"IV"</formula>
    </cfRule>
    <cfRule type="cellIs" dxfId="1036" priority="1316" stopIfTrue="1" operator="equal">
      <formula>"III"</formula>
    </cfRule>
    <cfRule type="cellIs" dxfId="1035" priority="1317" stopIfTrue="1" operator="equal">
      <formula>"II"</formula>
    </cfRule>
    <cfRule type="cellIs" dxfId="1034" priority="1318" stopIfTrue="1" operator="equal">
      <formula>"I"</formula>
    </cfRule>
  </conditionalFormatting>
  <conditionalFormatting sqref="T96:U96">
    <cfRule type="cellIs" dxfId="1033" priority="1313" stopIfTrue="1" operator="equal">
      <formula>"No Aceptable"</formula>
    </cfRule>
    <cfRule type="cellIs" dxfId="1032" priority="1314" stopIfTrue="1" operator="equal">
      <formula>"Aceptable"</formula>
    </cfRule>
  </conditionalFormatting>
  <conditionalFormatting sqref="T96:U96">
    <cfRule type="cellIs" dxfId="1031" priority="1312" stopIfTrue="1" operator="equal">
      <formula>"No Aceptable Con Control Especifico"</formula>
    </cfRule>
  </conditionalFormatting>
  <conditionalFormatting sqref="T96:U96">
    <cfRule type="cellIs" dxfId="1030" priority="1311" stopIfTrue="1" operator="equal">
      <formula>"No Aceptable Con Control Esp."</formula>
    </cfRule>
  </conditionalFormatting>
  <conditionalFormatting sqref="U96">
    <cfRule type="containsText" dxfId="1029" priority="1309" operator="containsText" text="Mejorable">
      <formula>NOT(ISERROR(SEARCH("Mejorable",U96)))</formula>
    </cfRule>
  </conditionalFormatting>
  <conditionalFormatting sqref="U96">
    <cfRule type="containsText" dxfId="1028" priority="1306" operator="containsText" text="No Aceptable o Aceptable con Control Especifico">
      <formula>NOT(ISERROR(SEARCH("No Aceptable o Aceptable con Control Especifico",U96)))</formula>
    </cfRule>
    <cfRule type="containsText" dxfId="1027" priority="1307" operator="containsText" text="No Aceptable">
      <formula>NOT(ISERROR(SEARCH("No Aceptable",U96)))</formula>
    </cfRule>
    <cfRule type="containsText" dxfId="1026" priority="1308" operator="containsText" text="No Aceptable o Aceptable con Control Especifico">
      <formula>NOT(ISERROR(SEARCH("No Aceptable o Aceptable con Control Especifico",U96)))</formula>
    </cfRule>
  </conditionalFormatting>
  <conditionalFormatting sqref="T96">
    <cfRule type="cellIs" dxfId="1025" priority="1305" operator="equal">
      <formula>"II"</formula>
    </cfRule>
  </conditionalFormatting>
  <conditionalFormatting sqref="T133:U154 T125:U126">
    <cfRule type="cellIs" dxfId="1024" priority="1302" stopIfTrue="1" operator="equal">
      <formula>"Muy Alto"</formula>
    </cfRule>
    <cfRule type="cellIs" dxfId="1023" priority="1303" stopIfTrue="1" operator="equal">
      <formula>"Medio"</formula>
    </cfRule>
    <cfRule type="cellIs" dxfId="1022" priority="1304" stopIfTrue="1" operator="equal">
      <formula>"Bajo"</formula>
    </cfRule>
  </conditionalFormatting>
  <conditionalFormatting sqref="T133:U154 T125:U126">
    <cfRule type="cellIs" dxfId="1021" priority="1301" stopIfTrue="1" operator="equal">
      <formula>"Alto"</formula>
    </cfRule>
  </conditionalFormatting>
  <conditionalFormatting sqref="T133:U154 T125:U126">
    <cfRule type="cellIs" dxfId="1020" priority="1297" stopIfTrue="1" operator="equal">
      <formula>"IV"</formula>
    </cfRule>
    <cfRule type="cellIs" dxfId="1019" priority="1298" stopIfTrue="1" operator="equal">
      <formula>"III"</formula>
    </cfRule>
    <cfRule type="cellIs" dxfId="1018" priority="1299" stopIfTrue="1" operator="equal">
      <formula>"II"</formula>
    </cfRule>
    <cfRule type="cellIs" dxfId="1017" priority="1300" stopIfTrue="1" operator="equal">
      <formula>"I"</formula>
    </cfRule>
  </conditionalFormatting>
  <conditionalFormatting sqref="T133:U154 T125:U126">
    <cfRule type="cellIs" dxfId="1016" priority="1295" stopIfTrue="1" operator="equal">
      <formula>"No Aceptable"</formula>
    </cfRule>
    <cfRule type="cellIs" dxfId="1015" priority="1296" stopIfTrue="1" operator="equal">
      <formula>"Aceptable"</formula>
    </cfRule>
  </conditionalFormatting>
  <conditionalFormatting sqref="T133:U154 T125:U126">
    <cfRule type="cellIs" dxfId="1014" priority="1294" stopIfTrue="1" operator="equal">
      <formula>"No Aceptable Con Control Especifico"</formula>
    </cfRule>
  </conditionalFormatting>
  <conditionalFormatting sqref="T133:U154 T125:U126">
    <cfRule type="cellIs" dxfId="1013" priority="1293" stopIfTrue="1" operator="equal">
      <formula>"No Aceptable Con Control Esp."</formula>
    </cfRule>
  </conditionalFormatting>
  <conditionalFormatting sqref="U133:U154 U125:U126">
    <cfRule type="containsText" dxfId="1012" priority="1291" operator="containsText" text="Mejorable">
      <formula>NOT(ISERROR(SEARCH("Mejorable",U125)))</formula>
    </cfRule>
  </conditionalFormatting>
  <conditionalFormatting sqref="U133:U154 U125:U126">
    <cfRule type="containsText" dxfId="1011" priority="1288" operator="containsText" text="No Aceptable o Aceptable con Control Especifico">
      <formula>NOT(ISERROR(SEARCH("No Aceptable o Aceptable con Control Especifico",U125)))</formula>
    </cfRule>
    <cfRule type="containsText" dxfId="1010" priority="1289" operator="containsText" text="No Aceptable">
      <formula>NOT(ISERROR(SEARCH("No Aceptable",U125)))</formula>
    </cfRule>
    <cfRule type="containsText" dxfId="1009" priority="1290" operator="containsText" text="No Aceptable o Aceptable con Control Especifico">
      <formula>NOT(ISERROR(SEARCH("No Aceptable o Aceptable con Control Especifico",U125)))</formula>
    </cfRule>
  </conditionalFormatting>
  <conditionalFormatting sqref="T133:T154 T125:T126">
    <cfRule type="cellIs" dxfId="1008" priority="1287" operator="equal">
      <formula>"II"</formula>
    </cfRule>
  </conditionalFormatting>
  <conditionalFormatting sqref="T127:U127">
    <cfRule type="cellIs" dxfId="1007" priority="1284" stopIfTrue="1" operator="equal">
      <formula>"Muy Alto"</formula>
    </cfRule>
    <cfRule type="cellIs" dxfId="1006" priority="1285" stopIfTrue="1" operator="equal">
      <formula>"Medio"</formula>
    </cfRule>
    <cfRule type="cellIs" dxfId="1005" priority="1286" stopIfTrue="1" operator="equal">
      <formula>"Bajo"</formula>
    </cfRule>
  </conditionalFormatting>
  <conditionalFormatting sqref="T127:U127">
    <cfRule type="cellIs" dxfId="1004" priority="1283" stopIfTrue="1" operator="equal">
      <formula>"Alto"</formula>
    </cfRule>
  </conditionalFormatting>
  <conditionalFormatting sqref="T127:U127">
    <cfRule type="cellIs" dxfId="1003" priority="1279" stopIfTrue="1" operator="equal">
      <formula>"IV"</formula>
    </cfRule>
    <cfRule type="cellIs" dxfId="1002" priority="1280" stopIfTrue="1" operator="equal">
      <formula>"III"</formula>
    </cfRule>
    <cfRule type="cellIs" dxfId="1001" priority="1281" stopIfTrue="1" operator="equal">
      <formula>"II"</formula>
    </cfRule>
    <cfRule type="cellIs" dxfId="1000" priority="1282" stopIfTrue="1" operator="equal">
      <formula>"I"</formula>
    </cfRule>
  </conditionalFormatting>
  <conditionalFormatting sqref="T127:U127">
    <cfRule type="cellIs" dxfId="999" priority="1277" stopIfTrue="1" operator="equal">
      <formula>"No Aceptable"</formula>
    </cfRule>
    <cfRule type="cellIs" dxfId="998" priority="1278" stopIfTrue="1" operator="equal">
      <formula>"Aceptable"</formula>
    </cfRule>
  </conditionalFormatting>
  <conditionalFormatting sqref="T127:U127">
    <cfRule type="cellIs" dxfId="997" priority="1276" stopIfTrue="1" operator="equal">
      <formula>"No Aceptable Con Control Especifico"</formula>
    </cfRule>
  </conditionalFormatting>
  <conditionalFormatting sqref="T127:U127">
    <cfRule type="cellIs" dxfId="996" priority="1275" stopIfTrue="1" operator="equal">
      <formula>"No Aceptable Con Control Esp."</formula>
    </cfRule>
  </conditionalFormatting>
  <conditionalFormatting sqref="U127">
    <cfRule type="containsText" dxfId="995" priority="1273" operator="containsText" text="Mejorable">
      <formula>NOT(ISERROR(SEARCH("Mejorable",U127)))</formula>
    </cfRule>
  </conditionalFormatting>
  <conditionalFormatting sqref="U127">
    <cfRule type="containsText" dxfId="994" priority="1270" operator="containsText" text="No Aceptable o Aceptable con Control Especifico">
      <formula>NOT(ISERROR(SEARCH("No Aceptable o Aceptable con Control Especifico",U127)))</formula>
    </cfRule>
    <cfRule type="containsText" dxfId="993" priority="1271" operator="containsText" text="No Aceptable">
      <formula>NOT(ISERROR(SEARCH("No Aceptable",U127)))</formula>
    </cfRule>
    <cfRule type="containsText" dxfId="992" priority="1272" operator="containsText" text="No Aceptable o Aceptable con Control Especifico">
      <formula>NOT(ISERROR(SEARCH("No Aceptable o Aceptable con Control Especifico",U127)))</formula>
    </cfRule>
  </conditionalFormatting>
  <conditionalFormatting sqref="T127">
    <cfRule type="cellIs" dxfId="991" priority="1269" operator="equal">
      <formula>"II"</formula>
    </cfRule>
  </conditionalFormatting>
  <conditionalFormatting sqref="T122:U124">
    <cfRule type="cellIs" dxfId="990" priority="1266" stopIfTrue="1" operator="equal">
      <formula>"Muy Alto"</formula>
    </cfRule>
    <cfRule type="cellIs" dxfId="989" priority="1267" stopIfTrue="1" operator="equal">
      <formula>"Medio"</formula>
    </cfRule>
    <cfRule type="cellIs" dxfId="988" priority="1268" stopIfTrue="1" operator="equal">
      <formula>"Bajo"</formula>
    </cfRule>
  </conditionalFormatting>
  <conditionalFormatting sqref="T122:U124">
    <cfRule type="cellIs" dxfId="987" priority="1265" stopIfTrue="1" operator="equal">
      <formula>"Alto"</formula>
    </cfRule>
  </conditionalFormatting>
  <conditionalFormatting sqref="T122:U124">
    <cfRule type="cellIs" dxfId="986" priority="1261" stopIfTrue="1" operator="equal">
      <formula>"IV"</formula>
    </cfRule>
    <cfRule type="cellIs" dxfId="985" priority="1262" stopIfTrue="1" operator="equal">
      <formula>"III"</formula>
    </cfRule>
    <cfRule type="cellIs" dxfId="984" priority="1263" stopIfTrue="1" operator="equal">
      <formula>"II"</formula>
    </cfRule>
    <cfRule type="cellIs" dxfId="983" priority="1264" stopIfTrue="1" operator="equal">
      <formula>"I"</formula>
    </cfRule>
  </conditionalFormatting>
  <conditionalFormatting sqref="T122:U124">
    <cfRule type="cellIs" dxfId="982" priority="1259" stopIfTrue="1" operator="equal">
      <formula>"No Aceptable"</formula>
    </cfRule>
    <cfRule type="cellIs" dxfId="981" priority="1260" stopIfTrue="1" operator="equal">
      <formula>"Aceptable"</formula>
    </cfRule>
  </conditionalFormatting>
  <conditionalFormatting sqref="T122:U124">
    <cfRule type="cellIs" dxfId="980" priority="1258" stopIfTrue="1" operator="equal">
      <formula>"No Aceptable Con Control Especifico"</formula>
    </cfRule>
  </conditionalFormatting>
  <conditionalFormatting sqref="T122:U124">
    <cfRule type="cellIs" dxfId="979" priority="1257" stopIfTrue="1" operator="equal">
      <formula>"No Aceptable Con Control Esp."</formula>
    </cfRule>
  </conditionalFormatting>
  <conditionalFormatting sqref="U122:U124">
    <cfRule type="containsText" dxfId="978" priority="1255" operator="containsText" text="Mejorable">
      <formula>NOT(ISERROR(SEARCH("Mejorable",U122)))</formula>
    </cfRule>
  </conditionalFormatting>
  <conditionalFormatting sqref="U122:U124">
    <cfRule type="containsText" dxfId="977" priority="1252" operator="containsText" text="No Aceptable o Aceptable con Control Especifico">
      <formula>NOT(ISERROR(SEARCH("No Aceptable o Aceptable con Control Especifico",U122)))</formula>
    </cfRule>
    <cfRule type="containsText" dxfId="976" priority="1253" operator="containsText" text="No Aceptable">
      <formula>NOT(ISERROR(SEARCH("No Aceptable",U122)))</formula>
    </cfRule>
    <cfRule type="containsText" dxfId="975" priority="1254" operator="containsText" text="No Aceptable o Aceptable con Control Especifico">
      <formula>NOT(ISERROR(SEARCH("No Aceptable o Aceptable con Control Especifico",U122)))</formula>
    </cfRule>
  </conditionalFormatting>
  <conditionalFormatting sqref="T122:T124">
    <cfRule type="cellIs" dxfId="974" priority="1251" operator="equal">
      <formula>"II"</formula>
    </cfRule>
  </conditionalFormatting>
  <conditionalFormatting sqref="T132:U132">
    <cfRule type="cellIs" dxfId="973" priority="1247" stopIfTrue="1" operator="equal">
      <formula>"Muy Alto"</formula>
    </cfRule>
    <cfRule type="cellIs" dxfId="972" priority="1248" stopIfTrue="1" operator="equal">
      <formula>"Medio"</formula>
    </cfRule>
    <cfRule type="cellIs" dxfId="971" priority="1249" stopIfTrue="1" operator="equal">
      <formula>"Bajo"</formula>
    </cfRule>
  </conditionalFormatting>
  <conditionalFormatting sqref="T132:U132">
    <cfRule type="cellIs" dxfId="970" priority="1246" stopIfTrue="1" operator="equal">
      <formula>"Alto"</formula>
    </cfRule>
  </conditionalFormatting>
  <conditionalFormatting sqref="T132:U132">
    <cfRule type="cellIs" dxfId="969" priority="1242" stopIfTrue="1" operator="equal">
      <formula>"IV"</formula>
    </cfRule>
    <cfRule type="cellIs" dxfId="968" priority="1243" stopIfTrue="1" operator="equal">
      <formula>"III"</formula>
    </cfRule>
    <cfRule type="cellIs" dxfId="967" priority="1244" stopIfTrue="1" operator="equal">
      <formula>"II"</formula>
    </cfRule>
    <cfRule type="cellIs" dxfId="966" priority="1245" stopIfTrue="1" operator="equal">
      <formula>"I"</formula>
    </cfRule>
  </conditionalFormatting>
  <conditionalFormatting sqref="T132:U132">
    <cfRule type="cellIs" dxfId="965" priority="1240" stopIfTrue="1" operator="equal">
      <formula>"No Aceptable"</formula>
    </cfRule>
    <cfRule type="cellIs" dxfId="964" priority="1241" stopIfTrue="1" operator="equal">
      <formula>"Aceptable"</formula>
    </cfRule>
  </conditionalFormatting>
  <conditionalFormatting sqref="T132:U132">
    <cfRule type="cellIs" dxfId="963" priority="1239" stopIfTrue="1" operator="equal">
      <formula>"No Aceptable Con Control Especifico"</formula>
    </cfRule>
  </conditionalFormatting>
  <conditionalFormatting sqref="T132:U132">
    <cfRule type="cellIs" dxfId="962" priority="1238" stopIfTrue="1" operator="equal">
      <formula>"No Aceptable Con Control Esp."</formula>
    </cfRule>
  </conditionalFormatting>
  <conditionalFormatting sqref="U132">
    <cfRule type="containsText" dxfId="961" priority="1236" operator="containsText" text="Mejorable">
      <formula>NOT(ISERROR(SEARCH("Mejorable",U132)))</formula>
    </cfRule>
  </conditionalFormatting>
  <conditionalFormatting sqref="U132">
    <cfRule type="containsText" dxfId="960" priority="1233" operator="containsText" text="No Aceptable o Aceptable con Control Especifico">
      <formula>NOT(ISERROR(SEARCH("No Aceptable o Aceptable con Control Especifico",U132)))</formula>
    </cfRule>
    <cfRule type="containsText" dxfId="959" priority="1234" operator="containsText" text="No Aceptable">
      <formula>NOT(ISERROR(SEARCH("No Aceptable",U132)))</formula>
    </cfRule>
    <cfRule type="containsText" dxfId="958" priority="1235" operator="containsText" text="No Aceptable o Aceptable con Control Especifico">
      <formula>NOT(ISERROR(SEARCH("No Aceptable o Aceptable con Control Especifico",U132)))</formula>
    </cfRule>
  </conditionalFormatting>
  <conditionalFormatting sqref="T132">
    <cfRule type="cellIs" dxfId="957" priority="1232" operator="equal">
      <formula>"II"</formula>
    </cfRule>
  </conditionalFormatting>
  <conditionalFormatting sqref="T169:U190 T161:U162">
    <cfRule type="cellIs" dxfId="956" priority="1229" stopIfTrue="1" operator="equal">
      <formula>"Muy Alto"</formula>
    </cfRule>
    <cfRule type="cellIs" dxfId="955" priority="1230" stopIfTrue="1" operator="equal">
      <formula>"Medio"</formula>
    </cfRule>
    <cfRule type="cellIs" dxfId="954" priority="1231" stopIfTrue="1" operator="equal">
      <formula>"Bajo"</formula>
    </cfRule>
  </conditionalFormatting>
  <conditionalFormatting sqref="T169:U190 T161:U162">
    <cfRule type="cellIs" dxfId="953" priority="1228" stopIfTrue="1" operator="equal">
      <formula>"Alto"</formula>
    </cfRule>
  </conditionalFormatting>
  <conditionalFormatting sqref="T169:U190 T161:U162">
    <cfRule type="cellIs" dxfId="952" priority="1224" stopIfTrue="1" operator="equal">
      <formula>"IV"</formula>
    </cfRule>
    <cfRule type="cellIs" dxfId="951" priority="1225" stopIfTrue="1" operator="equal">
      <formula>"III"</formula>
    </cfRule>
    <cfRule type="cellIs" dxfId="950" priority="1226" stopIfTrue="1" operator="equal">
      <formula>"II"</formula>
    </cfRule>
    <cfRule type="cellIs" dxfId="949" priority="1227" stopIfTrue="1" operator="equal">
      <formula>"I"</formula>
    </cfRule>
  </conditionalFormatting>
  <conditionalFormatting sqref="T169:U190 T161:U162">
    <cfRule type="cellIs" dxfId="948" priority="1222" stopIfTrue="1" operator="equal">
      <formula>"No Aceptable"</formula>
    </cfRule>
    <cfRule type="cellIs" dxfId="947" priority="1223" stopIfTrue="1" operator="equal">
      <formula>"Aceptable"</formula>
    </cfRule>
  </conditionalFormatting>
  <conditionalFormatting sqref="T169:U190 T161:U162">
    <cfRule type="cellIs" dxfId="946" priority="1221" stopIfTrue="1" operator="equal">
      <formula>"No Aceptable Con Control Especifico"</formula>
    </cfRule>
  </conditionalFormatting>
  <conditionalFormatting sqref="T169:U190 T161:U162">
    <cfRule type="cellIs" dxfId="945" priority="1220" stopIfTrue="1" operator="equal">
      <formula>"No Aceptable Con Control Esp."</formula>
    </cfRule>
  </conditionalFormatting>
  <conditionalFormatting sqref="U169:U190 U161:U162">
    <cfRule type="containsText" dxfId="944" priority="1218" operator="containsText" text="Mejorable">
      <formula>NOT(ISERROR(SEARCH("Mejorable",U161)))</formula>
    </cfRule>
  </conditionalFormatting>
  <conditionalFormatting sqref="U169:U190 U161:U162">
    <cfRule type="containsText" dxfId="943" priority="1215" operator="containsText" text="No Aceptable o Aceptable con Control Especifico">
      <formula>NOT(ISERROR(SEARCH("No Aceptable o Aceptable con Control Especifico",U161)))</formula>
    </cfRule>
    <cfRule type="containsText" dxfId="942" priority="1216" operator="containsText" text="No Aceptable">
      <formula>NOT(ISERROR(SEARCH("No Aceptable",U161)))</formula>
    </cfRule>
    <cfRule type="containsText" dxfId="941" priority="1217" operator="containsText" text="No Aceptable o Aceptable con Control Especifico">
      <formula>NOT(ISERROR(SEARCH("No Aceptable o Aceptable con Control Especifico",U161)))</formula>
    </cfRule>
  </conditionalFormatting>
  <conditionalFormatting sqref="T169:T190 T161:T162">
    <cfRule type="cellIs" dxfId="940" priority="1214" operator="equal">
      <formula>"II"</formula>
    </cfRule>
  </conditionalFormatting>
  <conditionalFormatting sqref="T163:U163">
    <cfRule type="cellIs" dxfId="939" priority="1211" stopIfTrue="1" operator="equal">
      <formula>"Muy Alto"</formula>
    </cfRule>
    <cfRule type="cellIs" dxfId="938" priority="1212" stopIfTrue="1" operator="equal">
      <formula>"Medio"</formula>
    </cfRule>
    <cfRule type="cellIs" dxfId="937" priority="1213" stopIfTrue="1" operator="equal">
      <formula>"Bajo"</formula>
    </cfRule>
  </conditionalFormatting>
  <conditionalFormatting sqref="T163:U163">
    <cfRule type="cellIs" dxfId="936" priority="1210" stopIfTrue="1" operator="equal">
      <formula>"Alto"</formula>
    </cfRule>
  </conditionalFormatting>
  <conditionalFormatting sqref="T163:U163">
    <cfRule type="cellIs" dxfId="935" priority="1206" stopIfTrue="1" operator="equal">
      <formula>"IV"</formula>
    </cfRule>
    <cfRule type="cellIs" dxfId="934" priority="1207" stopIfTrue="1" operator="equal">
      <formula>"III"</formula>
    </cfRule>
    <cfRule type="cellIs" dxfId="933" priority="1208" stopIfTrue="1" operator="equal">
      <formula>"II"</formula>
    </cfRule>
    <cfRule type="cellIs" dxfId="932" priority="1209" stopIfTrue="1" operator="equal">
      <formula>"I"</formula>
    </cfRule>
  </conditionalFormatting>
  <conditionalFormatting sqref="T163:U163">
    <cfRule type="cellIs" dxfId="931" priority="1204" stopIfTrue="1" operator="equal">
      <formula>"No Aceptable"</formula>
    </cfRule>
    <cfRule type="cellIs" dxfId="930" priority="1205" stopIfTrue="1" operator="equal">
      <formula>"Aceptable"</formula>
    </cfRule>
  </conditionalFormatting>
  <conditionalFormatting sqref="T163:U163">
    <cfRule type="cellIs" dxfId="929" priority="1203" stopIfTrue="1" operator="equal">
      <formula>"No Aceptable Con Control Especifico"</formula>
    </cfRule>
  </conditionalFormatting>
  <conditionalFormatting sqref="T163:U163">
    <cfRule type="cellIs" dxfId="928" priority="1202" stopIfTrue="1" operator="equal">
      <formula>"No Aceptable Con Control Esp."</formula>
    </cfRule>
  </conditionalFormatting>
  <conditionalFormatting sqref="U163">
    <cfRule type="containsText" dxfId="927" priority="1200" operator="containsText" text="Mejorable">
      <formula>NOT(ISERROR(SEARCH("Mejorable",U163)))</formula>
    </cfRule>
  </conditionalFormatting>
  <conditionalFormatting sqref="U163">
    <cfRule type="containsText" dxfId="926" priority="1197" operator="containsText" text="No Aceptable o Aceptable con Control Especifico">
      <formula>NOT(ISERROR(SEARCH("No Aceptable o Aceptable con Control Especifico",U163)))</formula>
    </cfRule>
    <cfRule type="containsText" dxfId="925" priority="1198" operator="containsText" text="No Aceptable">
      <formula>NOT(ISERROR(SEARCH("No Aceptable",U163)))</formula>
    </cfRule>
    <cfRule type="containsText" dxfId="924" priority="1199" operator="containsText" text="No Aceptable o Aceptable con Control Especifico">
      <formula>NOT(ISERROR(SEARCH("No Aceptable o Aceptable con Control Especifico",U163)))</formula>
    </cfRule>
  </conditionalFormatting>
  <conditionalFormatting sqref="T163">
    <cfRule type="cellIs" dxfId="923" priority="1196" operator="equal">
      <formula>"II"</formula>
    </cfRule>
  </conditionalFormatting>
  <conditionalFormatting sqref="T158:U160">
    <cfRule type="cellIs" dxfId="922" priority="1193" stopIfTrue="1" operator="equal">
      <formula>"Muy Alto"</formula>
    </cfRule>
    <cfRule type="cellIs" dxfId="921" priority="1194" stopIfTrue="1" operator="equal">
      <formula>"Medio"</formula>
    </cfRule>
    <cfRule type="cellIs" dxfId="920" priority="1195" stopIfTrue="1" operator="equal">
      <formula>"Bajo"</formula>
    </cfRule>
  </conditionalFormatting>
  <conditionalFormatting sqref="T158:U160">
    <cfRule type="cellIs" dxfId="919" priority="1192" stopIfTrue="1" operator="equal">
      <formula>"Alto"</formula>
    </cfRule>
  </conditionalFormatting>
  <conditionalFormatting sqref="T158:U160">
    <cfRule type="cellIs" dxfId="918" priority="1188" stopIfTrue="1" operator="equal">
      <formula>"IV"</formula>
    </cfRule>
    <cfRule type="cellIs" dxfId="917" priority="1189" stopIfTrue="1" operator="equal">
      <formula>"III"</formula>
    </cfRule>
    <cfRule type="cellIs" dxfId="916" priority="1190" stopIfTrue="1" operator="equal">
      <formula>"II"</formula>
    </cfRule>
    <cfRule type="cellIs" dxfId="915" priority="1191" stopIfTrue="1" operator="equal">
      <formula>"I"</formula>
    </cfRule>
  </conditionalFormatting>
  <conditionalFormatting sqref="T158:U160">
    <cfRule type="cellIs" dxfId="914" priority="1186" stopIfTrue="1" operator="equal">
      <formula>"No Aceptable"</formula>
    </cfRule>
    <cfRule type="cellIs" dxfId="913" priority="1187" stopIfTrue="1" operator="equal">
      <formula>"Aceptable"</formula>
    </cfRule>
  </conditionalFormatting>
  <conditionalFormatting sqref="T158:U160">
    <cfRule type="cellIs" dxfId="912" priority="1185" stopIfTrue="1" operator="equal">
      <formula>"No Aceptable Con Control Especifico"</formula>
    </cfRule>
  </conditionalFormatting>
  <conditionalFormatting sqref="T158:U160">
    <cfRule type="cellIs" dxfId="911" priority="1184" stopIfTrue="1" operator="equal">
      <formula>"No Aceptable Con Control Esp."</formula>
    </cfRule>
  </conditionalFormatting>
  <conditionalFormatting sqref="U158:U160">
    <cfRule type="containsText" dxfId="910" priority="1182" operator="containsText" text="Mejorable">
      <formula>NOT(ISERROR(SEARCH("Mejorable",U158)))</formula>
    </cfRule>
  </conditionalFormatting>
  <conditionalFormatting sqref="U158:U160">
    <cfRule type="containsText" dxfId="909" priority="1179" operator="containsText" text="No Aceptable o Aceptable con Control Especifico">
      <formula>NOT(ISERROR(SEARCH("No Aceptable o Aceptable con Control Especifico",U158)))</formula>
    </cfRule>
    <cfRule type="containsText" dxfId="908" priority="1180" operator="containsText" text="No Aceptable">
      <formula>NOT(ISERROR(SEARCH("No Aceptable",U158)))</formula>
    </cfRule>
    <cfRule type="containsText" dxfId="907" priority="1181" operator="containsText" text="No Aceptable o Aceptable con Control Especifico">
      <formula>NOT(ISERROR(SEARCH("No Aceptable o Aceptable con Control Especifico",U158)))</formula>
    </cfRule>
  </conditionalFormatting>
  <conditionalFormatting sqref="T158:T160">
    <cfRule type="cellIs" dxfId="906" priority="1178" operator="equal">
      <formula>"II"</formula>
    </cfRule>
  </conditionalFormatting>
  <conditionalFormatting sqref="T168:U168">
    <cfRule type="cellIs" dxfId="905" priority="1174" stopIfTrue="1" operator="equal">
      <formula>"Muy Alto"</formula>
    </cfRule>
    <cfRule type="cellIs" dxfId="904" priority="1175" stopIfTrue="1" operator="equal">
      <formula>"Medio"</formula>
    </cfRule>
    <cfRule type="cellIs" dxfId="903" priority="1176" stopIfTrue="1" operator="equal">
      <formula>"Bajo"</formula>
    </cfRule>
  </conditionalFormatting>
  <conditionalFormatting sqref="T168:U168">
    <cfRule type="cellIs" dxfId="902" priority="1173" stopIfTrue="1" operator="equal">
      <formula>"Alto"</formula>
    </cfRule>
  </conditionalFormatting>
  <conditionalFormatting sqref="T168:U168">
    <cfRule type="cellIs" dxfId="901" priority="1169" stopIfTrue="1" operator="equal">
      <formula>"IV"</formula>
    </cfRule>
    <cfRule type="cellIs" dxfId="900" priority="1170" stopIfTrue="1" operator="equal">
      <formula>"III"</formula>
    </cfRule>
    <cfRule type="cellIs" dxfId="899" priority="1171" stopIfTrue="1" operator="equal">
      <formula>"II"</formula>
    </cfRule>
    <cfRule type="cellIs" dxfId="898" priority="1172" stopIfTrue="1" operator="equal">
      <formula>"I"</formula>
    </cfRule>
  </conditionalFormatting>
  <conditionalFormatting sqref="T168:U168">
    <cfRule type="cellIs" dxfId="897" priority="1167" stopIfTrue="1" operator="equal">
      <formula>"No Aceptable"</formula>
    </cfRule>
    <cfRule type="cellIs" dxfId="896" priority="1168" stopIfTrue="1" operator="equal">
      <formula>"Aceptable"</formula>
    </cfRule>
  </conditionalFormatting>
  <conditionalFormatting sqref="T168:U168">
    <cfRule type="cellIs" dxfId="895" priority="1166" stopIfTrue="1" operator="equal">
      <formula>"No Aceptable Con Control Especifico"</formula>
    </cfRule>
  </conditionalFormatting>
  <conditionalFormatting sqref="T168:U168">
    <cfRule type="cellIs" dxfId="894" priority="1165" stopIfTrue="1" operator="equal">
      <formula>"No Aceptable Con Control Esp."</formula>
    </cfRule>
  </conditionalFormatting>
  <conditionalFormatting sqref="U168">
    <cfRule type="containsText" dxfId="893" priority="1163" operator="containsText" text="Mejorable">
      <formula>NOT(ISERROR(SEARCH("Mejorable",U168)))</formula>
    </cfRule>
  </conditionalFormatting>
  <conditionalFormatting sqref="U168">
    <cfRule type="containsText" dxfId="892" priority="1160" operator="containsText" text="No Aceptable o Aceptable con Control Especifico">
      <formula>NOT(ISERROR(SEARCH("No Aceptable o Aceptable con Control Especifico",U168)))</formula>
    </cfRule>
    <cfRule type="containsText" dxfId="891" priority="1161" operator="containsText" text="No Aceptable">
      <formula>NOT(ISERROR(SEARCH("No Aceptable",U168)))</formula>
    </cfRule>
    <cfRule type="containsText" dxfId="890" priority="1162" operator="containsText" text="No Aceptable o Aceptable con Control Especifico">
      <formula>NOT(ISERROR(SEARCH("No Aceptable o Aceptable con Control Especifico",U168)))</formula>
    </cfRule>
  </conditionalFormatting>
  <conditionalFormatting sqref="T168">
    <cfRule type="cellIs" dxfId="889" priority="1159" operator="equal">
      <formula>"II"</formula>
    </cfRule>
  </conditionalFormatting>
  <conditionalFormatting sqref="T205:U226 T197:U198">
    <cfRule type="cellIs" dxfId="888" priority="1156" stopIfTrue="1" operator="equal">
      <formula>"Muy Alto"</formula>
    </cfRule>
    <cfRule type="cellIs" dxfId="887" priority="1157" stopIfTrue="1" operator="equal">
      <formula>"Medio"</formula>
    </cfRule>
    <cfRule type="cellIs" dxfId="886" priority="1158" stopIfTrue="1" operator="equal">
      <formula>"Bajo"</formula>
    </cfRule>
  </conditionalFormatting>
  <conditionalFormatting sqref="T205:U226 T197:U198">
    <cfRule type="cellIs" dxfId="885" priority="1155" stopIfTrue="1" operator="equal">
      <formula>"Alto"</formula>
    </cfRule>
  </conditionalFormatting>
  <conditionalFormatting sqref="T205:U226 T197:U198">
    <cfRule type="cellIs" dxfId="884" priority="1151" stopIfTrue="1" operator="equal">
      <formula>"IV"</formula>
    </cfRule>
    <cfRule type="cellIs" dxfId="883" priority="1152" stopIfTrue="1" operator="equal">
      <formula>"III"</formula>
    </cfRule>
    <cfRule type="cellIs" dxfId="882" priority="1153" stopIfTrue="1" operator="equal">
      <formula>"II"</formula>
    </cfRule>
    <cfRule type="cellIs" dxfId="881" priority="1154" stopIfTrue="1" operator="equal">
      <formula>"I"</formula>
    </cfRule>
  </conditionalFormatting>
  <conditionalFormatting sqref="T205:U226 T197:U198">
    <cfRule type="cellIs" dxfId="880" priority="1149" stopIfTrue="1" operator="equal">
      <formula>"No Aceptable"</formula>
    </cfRule>
    <cfRule type="cellIs" dxfId="879" priority="1150" stopIfTrue="1" operator="equal">
      <formula>"Aceptable"</formula>
    </cfRule>
  </conditionalFormatting>
  <conditionalFormatting sqref="T205:U226 T197:U198">
    <cfRule type="cellIs" dxfId="878" priority="1148" stopIfTrue="1" operator="equal">
      <formula>"No Aceptable Con Control Especifico"</formula>
    </cfRule>
  </conditionalFormatting>
  <conditionalFormatting sqref="T205:U226 T197:U198">
    <cfRule type="cellIs" dxfId="877" priority="1147" stopIfTrue="1" operator="equal">
      <formula>"No Aceptable Con Control Esp."</formula>
    </cfRule>
  </conditionalFormatting>
  <conditionalFormatting sqref="U205:U226 U197:U198">
    <cfRule type="containsText" dxfId="876" priority="1145" operator="containsText" text="Mejorable">
      <formula>NOT(ISERROR(SEARCH("Mejorable",U197)))</formula>
    </cfRule>
  </conditionalFormatting>
  <conditionalFormatting sqref="U205:U226 U197:U198">
    <cfRule type="containsText" dxfId="875" priority="1142" operator="containsText" text="No Aceptable o Aceptable con Control Especifico">
      <formula>NOT(ISERROR(SEARCH("No Aceptable o Aceptable con Control Especifico",U197)))</formula>
    </cfRule>
    <cfRule type="containsText" dxfId="874" priority="1143" operator="containsText" text="No Aceptable">
      <formula>NOT(ISERROR(SEARCH("No Aceptable",U197)))</formula>
    </cfRule>
    <cfRule type="containsText" dxfId="873" priority="1144" operator="containsText" text="No Aceptable o Aceptable con Control Especifico">
      <formula>NOT(ISERROR(SEARCH("No Aceptable o Aceptable con Control Especifico",U197)))</formula>
    </cfRule>
  </conditionalFormatting>
  <conditionalFormatting sqref="T205:T226 T197:T198">
    <cfRule type="cellIs" dxfId="872" priority="1141" operator="equal">
      <formula>"II"</formula>
    </cfRule>
  </conditionalFormatting>
  <conditionalFormatting sqref="T199:U199">
    <cfRule type="cellIs" dxfId="871" priority="1138" stopIfTrue="1" operator="equal">
      <formula>"Muy Alto"</formula>
    </cfRule>
    <cfRule type="cellIs" dxfId="870" priority="1139" stopIfTrue="1" operator="equal">
      <formula>"Medio"</formula>
    </cfRule>
    <cfRule type="cellIs" dxfId="869" priority="1140" stopIfTrue="1" operator="equal">
      <formula>"Bajo"</formula>
    </cfRule>
  </conditionalFormatting>
  <conditionalFormatting sqref="T199:U199">
    <cfRule type="cellIs" dxfId="868" priority="1137" stopIfTrue="1" operator="equal">
      <formula>"Alto"</formula>
    </cfRule>
  </conditionalFormatting>
  <conditionalFormatting sqref="T199:U199">
    <cfRule type="cellIs" dxfId="867" priority="1133" stopIfTrue="1" operator="equal">
      <formula>"IV"</formula>
    </cfRule>
    <cfRule type="cellIs" dxfId="866" priority="1134" stopIfTrue="1" operator="equal">
      <formula>"III"</formula>
    </cfRule>
    <cfRule type="cellIs" dxfId="865" priority="1135" stopIfTrue="1" operator="equal">
      <formula>"II"</formula>
    </cfRule>
    <cfRule type="cellIs" dxfId="864" priority="1136" stopIfTrue="1" operator="equal">
      <formula>"I"</formula>
    </cfRule>
  </conditionalFormatting>
  <conditionalFormatting sqref="T199:U199">
    <cfRule type="cellIs" dxfId="863" priority="1131" stopIfTrue="1" operator="equal">
      <formula>"No Aceptable"</formula>
    </cfRule>
    <cfRule type="cellIs" dxfId="862" priority="1132" stopIfTrue="1" operator="equal">
      <formula>"Aceptable"</formula>
    </cfRule>
  </conditionalFormatting>
  <conditionalFormatting sqref="T199:U199">
    <cfRule type="cellIs" dxfId="861" priority="1130" stopIfTrue="1" operator="equal">
      <formula>"No Aceptable Con Control Especifico"</formula>
    </cfRule>
  </conditionalFormatting>
  <conditionalFormatting sqref="T199:U199">
    <cfRule type="cellIs" dxfId="860" priority="1129" stopIfTrue="1" operator="equal">
      <formula>"No Aceptable Con Control Esp."</formula>
    </cfRule>
  </conditionalFormatting>
  <conditionalFormatting sqref="U199">
    <cfRule type="containsText" dxfId="859" priority="1127" operator="containsText" text="Mejorable">
      <formula>NOT(ISERROR(SEARCH("Mejorable",U199)))</formula>
    </cfRule>
  </conditionalFormatting>
  <conditionalFormatting sqref="U199">
    <cfRule type="containsText" dxfId="858" priority="1124" operator="containsText" text="No Aceptable o Aceptable con Control Especifico">
      <formula>NOT(ISERROR(SEARCH("No Aceptable o Aceptable con Control Especifico",U199)))</formula>
    </cfRule>
    <cfRule type="containsText" dxfId="857" priority="1125" operator="containsText" text="No Aceptable">
      <formula>NOT(ISERROR(SEARCH("No Aceptable",U199)))</formula>
    </cfRule>
    <cfRule type="containsText" dxfId="856" priority="1126" operator="containsText" text="No Aceptable o Aceptable con Control Especifico">
      <formula>NOT(ISERROR(SEARCH("No Aceptable o Aceptable con Control Especifico",U199)))</formula>
    </cfRule>
  </conditionalFormatting>
  <conditionalFormatting sqref="T199">
    <cfRule type="cellIs" dxfId="855" priority="1123" operator="equal">
      <formula>"II"</formula>
    </cfRule>
  </conditionalFormatting>
  <conditionalFormatting sqref="T194:U196">
    <cfRule type="cellIs" dxfId="854" priority="1120" stopIfTrue="1" operator="equal">
      <formula>"Muy Alto"</formula>
    </cfRule>
    <cfRule type="cellIs" dxfId="853" priority="1121" stopIfTrue="1" operator="equal">
      <formula>"Medio"</formula>
    </cfRule>
    <cfRule type="cellIs" dxfId="852" priority="1122" stopIfTrue="1" operator="equal">
      <formula>"Bajo"</formula>
    </cfRule>
  </conditionalFormatting>
  <conditionalFormatting sqref="T194:U196">
    <cfRule type="cellIs" dxfId="851" priority="1119" stopIfTrue="1" operator="equal">
      <formula>"Alto"</formula>
    </cfRule>
  </conditionalFormatting>
  <conditionalFormatting sqref="T194:U196">
    <cfRule type="cellIs" dxfId="850" priority="1115" stopIfTrue="1" operator="equal">
      <formula>"IV"</formula>
    </cfRule>
    <cfRule type="cellIs" dxfId="849" priority="1116" stopIfTrue="1" operator="equal">
      <formula>"III"</formula>
    </cfRule>
    <cfRule type="cellIs" dxfId="848" priority="1117" stopIfTrue="1" operator="equal">
      <formula>"II"</formula>
    </cfRule>
    <cfRule type="cellIs" dxfId="847" priority="1118" stopIfTrue="1" operator="equal">
      <formula>"I"</formula>
    </cfRule>
  </conditionalFormatting>
  <conditionalFormatting sqref="T194:U196">
    <cfRule type="cellIs" dxfId="846" priority="1113" stopIfTrue="1" operator="equal">
      <formula>"No Aceptable"</formula>
    </cfRule>
    <cfRule type="cellIs" dxfId="845" priority="1114" stopIfTrue="1" operator="equal">
      <formula>"Aceptable"</formula>
    </cfRule>
  </conditionalFormatting>
  <conditionalFormatting sqref="T194:U196">
    <cfRule type="cellIs" dxfId="844" priority="1112" stopIfTrue="1" operator="equal">
      <formula>"No Aceptable Con Control Especifico"</formula>
    </cfRule>
  </conditionalFormatting>
  <conditionalFormatting sqref="T194:U196">
    <cfRule type="cellIs" dxfId="843" priority="1111" stopIfTrue="1" operator="equal">
      <formula>"No Aceptable Con Control Esp."</formula>
    </cfRule>
  </conditionalFormatting>
  <conditionalFormatting sqref="U194:U196">
    <cfRule type="containsText" dxfId="842" priority="1109" operator="containsText" text="Mejorable">
      <formula>NOT(ISERROR(SEARCH("Mejorable",U194)))</formula>
    </cfRule>
  </conditionalFormatting>
  <conditionalFormatting sqref="U194:U196">
    <cfRule type="containsText" dxfId="841" priority="1106" operator="containsText" text="No Aceptable o Aceptable con Control Especifico">
      <formula>NOT(ISERROR(SEARCH("No Aceptable o Aceptable con Control Especifico",U194)))</formula>
    </cfRule>
    <cfRule type="containsText" dxfId="840" priority="1107" operator="containsText" text="No Aceptable">
      <formula>NOT(ISERROR(SEARCH("No Aceptable",U194)))</formula>
    </cfRule>
    <cfRule type="containsText" dxfId="839" priority="1108" operator="containsText" text="No Aceptable o Aceptable con Control Especifico">
      <formula>NOT(ISERROR(SEARCH("No Aceptable o Aceptable con Control Especifico",U194)))</formula>
    </cfRule>
  </conditionalFormatting>
  <conditionalFormatting sqref="T194:T196">
    <cfRule type="cellIs" dxfId="838" priority="1105" operator="equal">
      <formula>"II"</formula>
    </cfRule>
  </conditionalFormatting>
  <conditionalFormatting sqref="T204:U204">
    <cfRule type="cellIs" dxfId="837" priority="1101" stopIfTrue="1" operator="equal">
      <formula>"Muy Alto"</formula>
    </cfRule>
    <cfRule type="cellIs" dxfId="836" priority="1102" stopIfTrue="1" operator="equal">
      <formula>"Medio"</formula>
    </cfRule>
    <cfRule type="cellIs" dxfId="835" priority="1103" stopIfTrue="1" operator="equal">
      <formula>"Bajo"</formula>
    </cfRule>
  </conditionalFormatting>
  <conditionalFormatting sqref="T204:U204">
    <cfRule type="cellIs" dxfId="834" priority="1100" stopIfTrue="1" operator="equal">
      <formula>"Alto"</formula>
    </cfRule>
  </conditionalFormatting>
  <conditionalFormatting sqref="T204:U204">
    <cfRule type="cellIs" dxfId="833" priority="1096" stopIfTrue="1" operator="equal">
      <formula>"IV"</formula>
    </cfRule>
    <cfRule type="cellIs" dxfId="832" priority="1097" stopIfTrue="1" operator="equal">
      <formula>"III"</formula>
    </cfRule>
    <cfRule type="cellIs" dxfId="831" priority="1098" stopIfTrue="1" operator="equal">
      <formula>"II"</formula>
    </cfRule>
    <cfRule type="cellIs" dxfId="830" priority="1099" stopIfTrue="1" operator="equal">
      <formula>"I"</formula>
    </cfRule>
  </conditionalFormatting>
  <conditionalFormatting sqref="T204:U204">
    <cfRule type="cellIs" dxfId="829" priority="1094" stopIfTrue="1" operator="equal">
      <formula>"No Aceptable"</formula>
    </cfRule>
    <cfRule type="cellIs" dxfId="828" priority="1095" stopIfTrue="1" operator="equal">
      <formula>"Aceptable"</formula>
    </cfRule>
  </conditionalFormatting>
  <conditionalFormatting sqref="T204:U204">
    <cfRule type="cellIs" dxfId="827" priority="1093" stopIfTrue="1" operator="equal">
      <formula>"No Aceptable Con Control Especifico"</formula>
    </cfRule>
  </conditionalFormatting>
  <conditionalFormatting sqref="T204:U204">
    <cfRule type="cellIs" dxfId="826" priority="1092" stopIfTrue="1" operator="equal">
      <formula>"No Aceptable Con Control Esp."</formula>
    </cfRule>
  </conditionalFormatting>
  <conditionalFormatting sqref="U204">
    <cfRule type="containsText" dxfId="825" priority="1090" operator="containsText" text="Mejorable">
      <formula>NOT(ISERROR(SEARCH("Mejorable",U204)))</formula>
    </cfRule>
  </conditionalFormatting>
  <conditionalFormatting sqref="U204">
    <cfRule type="containsText" dxfId="824" priority="1087" operator="containsText" text="No Aceptable o Aceptable con Control Especifico">
      <formula>NOT(ISERROR(SEARCH("No Aceptable o Aceptable con Control Especifico",U204)))</formula>
    </cfRule>
    <cfRule type="containsText" dxfId="823" priority="1088" operator="containsText" text="No Aceptable">
      <formula>NOT(ISERROR(SEARCH("No Aceptable",U204)))</formula>
    </cfRule>
    <cfRule type="containsText" dxfId="822" priority="1089" operator="containsText" text="No Aceptable o Aceptable con Control Especifico">
      <formula>NOT(ISERROR(SEARCH("No Aceptable o Aceptable con Control Especifico",U204)))</formula>
    </cfRule>
  </conditionalFormatting>
  <conditionalFormatting sqref="T204">
    <cfRule type="cellIs" dxfId="821" priority="1086" operator="equal">
      <formula>"II"</formula>
    </cfRule>
  </conditionalFormatting>
  <conditionalFormatting sqref="T241:U262 T233:U234">
    <cfRule type="cellIs" dxfId="820" priority="1083" stopIfTrue="1" operator="equal">
      <formula>"Muy Alto"</formula>
    </cfRule>
    <cfRule type="cellIs" dxfId="819" priority="1084" stopIfTrue="1" operator="equal">
      <formula>"Medio"</formula>
    </cfRule>
    <cfRule type="cellIs" dxfId="818" priority="1085" stopIfTrue="1" operator="equal">
      <formula>"Bajo"</formula>
    </cfRule>
  </conditionalFormatting>
  <conditionalFormatting sqref="T241:U262 T233:U234">
    <cfRule type="cellIs" dxfId="817" priority="1082" stopIfTrue="1" operator="equal">
      <formula>"Alto"</formula>
    </cfRule>
  </conditionalFormatting>
  <conditionalFormatting sqref="T241:U262 T233:U234">
    <cfRule type="cellIs" dxfId="816" priority="1078" stopIfTrue="1" operator="equal">
      <formula>"IV"</formula>
    </cfRule>
    <cfRule type="cellIs" dxfId="815" priority="1079" stopIfTrue="1" operator="equal">
      <formula>"III"</formula>
    </cfRule>
    <cfRule type="cellIs" dxfId="814" priority="1080" stopIfTrue="1" operator="equal">
      <formula>"II"</formula>
    </cfRule>
    <cfRule type="cellIs" dxfId="813" priority="1081" stopIfTrue="1" operator="equal">
      <formula>"I"</formula>
    </cfRule>
  </conditionalFormatting>
  <conditionalFormatting sqref="T241:U262 T233:U234">
    <cfRule type="cellIs" dxfId="812" priority="1076" stopIfTrue="1" operator="equal">
      <formula>"No Aceptable"</formula>
    </cfRule>
    <cfRule type="cellIs" dxfId="811" priority="1077" stopIfTrue="1" operator="equal">
      <formula>"Aceptable"</formula>
    </cfRule>
  </conditionalFormatting>
  <conditionalFormatting sqref="T241:U262 T233:U234">
    <cfRule type="cellIs" dxfId="810" priority="1075" stopIfTrue="1" operator="equal">
      <formula>"No Aceptable Con Control Especifico"</formula>
    </cfRule>
  </conditionalFormatting>
  <conditionalFormatting sqref="T241:U262 T233:U234">
    <cfRule type="cellIs" dxfId="809" priority="1074" stopIfTrue="1" operator="equal">
      <formula>"No Aceptable Con Control Esp."</formula>
    </cfRule>
  </conditionalFormatting>
  <conditionalFormatting sqref="U241:U262 U233:U234">
    <cfRule type="containsText" dxfId="808" priority="1072" operator="containsText" text="Mejorable">
      <formula>NOT(ISERROR(SEARCH("Mejorable",U233)))</formula>
    </cfRule>
  </conditionalFormatting>
  <conditionalFormatting sqref="U241:U262 U233:U234">
    <cfRule type="containsText" dxfId="807" priority="1069" operator="containsText" text="No Aceptable o Aceptable con Control Especifico">
      <formula>NOT(ISERROR(SEARCH("No Aceptable o Aceptable con Control Especifico",U233)))</formula>
    </cfRule>
    <cfRule type="containsText" dxfId="806" priority="1070" operator="containsText" text="No Aceptable">
      <formula>NOT(ISERROR(SEARCH("No Aceptable",U233)))</formula>
    </cfRule>
    <cfRule type="containsText" dxfId="805" priority="1071" operator="containsText" text="No Aceptable o Aceptable con Control Especifico">
      <formula>NOT(ISERROR(SEARCH("No Aceptable o Aceptable con Control Especifico",U233)))</formula>
    </cfRule>
  </conditionalFormatting>
  <conditionalFormatting sqref="T241:T262 T233:T234">
    <cfRule type="cellIs" dxfId="804" priority="1068" operator="equal">
      <formula>"II"</formula>
    </cfRule>
  </conditionalFormatting>
  <conditionalFormatting sqref="T235:U235">
    <cfRule type="cellIs" dxfId="803" priority="1065" stopIfTrue="1" operator="equal">
      <formula>"Muy Alto"</formula>
    </cfRule>
    <cfRule type="cellIs" dxfId="802" priority="1066" stopIfTrue="1" operator="equal">
      <formula>"Medio"</formula>
    </cfRule>
    <cfRule type="cellIs" dxfId="801" priority="1067" stopIfTrue="1" operator="equal">
      <formula>"Bajo"</formula>
    </cfRule>
  </conditionalFormatting>
  <conditionalFormatting sqref="T235:U235">
    <cfRule type="cellIs" dxfId="800" priority="1064" stopIfTrue="1" operator="equal">
      <formula>"Alto"</formula>
    </cfRule>
  </conditionalFormatting>
  <conditionalFormatting sqref="T235:U235">
    <cfRule type="cellIs" dxfId="799" priority="1060" stopIfTrue="1" operator="equal">
      <formula>"IV"</formula>
    </cfRule>
    <cfRule type="cellIs" dxfId="798" priority="1061" stopIfTrue="1" operator="equal">
      <formula>"III"</formula>
    </cfRule>
    <cfRule type="cellIs" dxfId="797" priority="1062" stopIfTrue="1" operator="equal">
      <formula>"II"</formula>
    </cfRule>
    <cfRule type="cellIs" dxfId="796" priority="1063" stopIfTrue="1" operator="equal">
      <formula>"I"</formula>
    </cfRule>
  </conditionalFormatting>
  <conditionalFormatting sqref="T235:U235">
    <cfRule type="cellIs" dxfId="795" priority="1058" stopIfTrue="1" operator="equal">
      <formula>"No Aceptable"</formula>
    </cfRule>
    <cfRule type="cellIs" dxfId="794" priority="1059" stopIfTrue="1" operator="equal">
      <formula>"Aceptable"</formula>
    </cfRule>
  </conditionalFormatting>
  <conditionalFormatting sqref="T235:U235">
    <cfRule type="cellIs" dxfId="793" priority="1057" stopIfTrue="1" operator="equal">
      <formula>"No Aceptable Con Control Especifico"</formula>
    </cfRule>
  </conditionalFormatting>
  <conditionalFormatting sqref="T235:U235">
    <cfRule type="cellIs" dxfId="792" priority="1056" stopIfTrue="1" operator="equal">
      <formula>"No Aceptable Con Control Esp."</formula>
    </cfRule>
  </conditionalFormatting>
  <conditionalFormatting sqref="U235">
    <cfRule type="containsText" dxfId="791" priority="1054" operator="containsText" text="Mejorable">
      <formula>NOT(ISERROR(SEARCH("Mejorable",U235)))</formula>
    </cfRule>
  </conditionalFormatting>
  <conditionalFormatting sqref="U235">
    <cfRule type="containsText" dxfId="790" priority="1051" operator="containsText" text="No Aceptable o Aceptable con Control Especifico">
      <formula>NOT(ISERROR(SEARCH("No Aceptable o Aceptable con Control Especifico",U235)))</formula>
    </cfRule>
    <cfRule type="containsText" dxfId="789" priority="1052" operator="containsText" text="No Aceptable">
      <formula>NOT(ISERROR(SEARCH("No Aceptable",U235)))</formula>
    </cfRule>
    <cfRule type="containsText" dxfId="788" priority="1053" operator="containsText" text="No Aceptable o Aceptable con Control Especifico">
      <formula>NOT(ISERROR(SEARCH("No Aceptable o Aceptable con Control Especifico",U235)))</formula>
    </cfRule>
  </conditionalFormatting>
  <conditionalFormatting sqref="T235">
    <cfRule type="cellIs" dxfId="787" priority="1050" operator="equal">
      <formula>"II"</formula>
    </cfRule>
  </conditionalFormatting>
  <conditionalFormatting sqref="T230:U232">
    <cfRule type="cellIs" dxfId="786" priority="1047" stopIfTrue="1" operator="equal">
      <formula>"Muy Alto"</formula>
    </cfRule>
    <cfRule type="cellIs" dxfId="785" priority="1048" stopIfTrue="1" operator="equal">
      <formula>"Medio"</formula>
    </cfRule>
    <cfRule type="cellIs" dxfId="784" priority="1049" stopIfTrue="1" operator="equal">
      <formula>"Bajo"</formula>
    </cfRule>
  </conditionalFormatting>
  <conditionalFormatting sqref="T230:U232">
    <cfRule type="cellIs" dxfId="783" priority="1046" stopIfTrue="1" operator="equal">
      <formula>"Alto"</formula>
    </cfRule>
  </conditionalFormatting>
  <conditionalFormatting sqref="T230:U232">
    <cfRule type="cellIs" dxfId="782" priority="1042" stopIfTrue="1" operator="equal">
      <formula>"IV"</formula>
    </cfRule>
    <cfRule type="cellIs" dxfId="781" priority="1043" stopIfTrue="1" operator="equal">
      <formula>"III"</formula>
    </cfRule>
    <cfRule type="cellIs" dxfId="780" priority="1044" stopIfTrue="1" operator="equal">
      <formula>"II"</formula>
    </cfRule>
    <cfRule type="cellIs" dxfId="779" priority="1045" stopIfTrue="1" operator="equal">
      <formula>"I"</formula>
    </cfRule>
  </conditionalFormatting>
  <conditionalFormatting sqref="T230:U232">
    <cfRule type="cellIs" dxfId="778" priority="1040" stopIfTrue="1" operator="equal">
      <formula>"No Aceptable"</formula>
    </cfRule>
    <cfRule type="cellIs" dxfId="777" priority="1041" stopIfTrue="1" operator="equal">
      <formula>"Aceptable"</formula>
    </cfRule>
  </conditionalFormatting>
  <conditionalFormatting sqref="T230:U232">
    <cfRule type="cellIs" dxfId="776" priority="1039" stopIfTrue="1" operator="equal">
      <formula>"No Aceptable Con Control Especifico"</formula>
    </cfRule>
  </conditionalFormatting>
  <conditionalFormatting sqref="T230:U232">
    <cfRule type="cellIs" dxfId="775" priority="1038" stopIfTrue="1" operator="equal">
      <formula>"No Aceptable Con Control Esp."</formula>
    </cfRule>
  </conditionalFormatting>
  <conditionalFormatting sqref="U230:U232">
    <cfRule type="containsText" dxfId="774" priority="1036" operator="containsText" text="Mejorable">
      <formula>NOT(ISERROR(SEARCH("Mejorable",U230)))</formula>
    </cfRule>
  </conditionalFormatting>
  <conditionalFormatting sqref="U230:U232">
    <cfRule type="containsText" dxfId="773" priority="1033" operator="containsText" text="No Aceptable o Aceptable con Control Especifico">
      <formula>NOT(ISERROR(SEARCH("No Aceptable o Aceptable con Control Especifico",U230)))</formula>
    </cfRule>
    <cfRule type="containsText" dxfId="772" priority="1034" operator="containsText" text="No Aceptable">
      <formula>NOT(ISERROR(SEARCH("No Aceptable",U230)))</formula>
    </cfRule>
    <cfRule type="containsText" dxfId="771" priority="1035" operator="containsText" text="No Aceptable o Aceptable con Control Especifico">
      <formula>NOT(ISERROR(SEARCH("No Aceptable o Aceptable con Control Especifico",U230)))</formula>
    </cfRule>
  </conditionalFormatting>
  <conditionalFormatting sqref="T230:T232">
    <cfRule type="cellIs" dxfId="770" priority="1032" operator="equal">
      <formula>"II"</formula>
    </cfRule>
  </conditionalFormatting>
  <conditionalFormatting sqref="U240">
    <cfRule type="containsText" dxfId="769" priority="1017" operator="containsText" text="Mejorable">
      <formula>NOT(ISERROR(SEARCH("Mejorable",U240)))</formula>
    </cfRule>
  </conditionalFormatting>
  <conditionalFormatting sqref="U240">
    <cfRule type="containsText" dxfId="768" priority="1014" operator="containsText" text="No Aceptable o Aceptable con Control Especifico">
      <formula>NOT(ISERROR(SEARCH("No Aceptable o Aceptable con Control Especifico",U240)))</formula>
    </cfRule>
    <cfRule type="containsText" dxfId="767" priority="1015" operator="containsText" text="No Aceptable">
      <formula>NOT(ISERROR(SEARCH("No Aceptable",U240)))</formula>
    </cfRule>
    <cfRule type="containsText" dxfId="766" priority="1016" operator="containsText" text="No Aceptable o Aceptable con Control Especifico">
      <formula>NOT(ISERROR(SEARCH("No Aceptable o Aceptable con Control Especifico",U240)))</formula>
    </cfRule>
  </conditionalFormatting>
  <conditionalFormatting sqref="T240">
    <cfRule type="cellIs" dxfId="765" priority="1013" operator="equal">
      <formula>"II"</formula>
    </cfRule>
  </conditionalFormatting>
  <conditionalFormatting sqref="T277:U298 T269:U270">
    <cfRule type="cellIs" dxfId="764" priority="1010" stopIfTrue="1" operator="equal">
      <formula>"Muy Alto"</formula>
    </cfRule>
    <cfRule type="cellIs" dxfId="763" priority="1011" stopIfTrue="1" operator="equal">
      <formula>"Medio"</formula>
    </cfRule>
    <cfRule type="cellIs" dxfId="762" priority="1012" stopIfTrue="1" operator="equal">
      <formula>"Bajo"</formula>
    </cfRule>
  </conditionalFormatting>
  <conditionalFormatting sqref="T277:U298 T269:U270">
    <cfRule type="cellIs" dxfId="761" priority="1009" stopIfTrue="1" operator="equal">
      <formula>"Alto"</formula>
    </cfRule>
  </conditionalFormatting>
  <conditionalFormatting sqref="T277:U298 T269:U270">
    <cfRule type="cellIs" dxfId="760" priority="1005" stopIfTrue="1" operator="equal">
      <formula>"IV"</formula>
    </cfRule>
    <cfRule type="cellIs" dxfId="759" priority="1006" stopIfTrue="1" operator="equal">
      <formula>"III"</formula>
    </cfRule>
    <cfRule type="cellIs" dxfId="758" priority="1007" stopIfTrue="1" operator="equal">
      <formula>"II"</formula>
    </cfRule>
    <cfRule type="cellIs" dxfId="757" priority="1008" stopIfTrue="1" operator="equal">
      <formula>"I"</formula>
    </cfRule>
  </conditionalFormatting>
  <conditionalFormatting sqref="T277:U298 T269:U270">
    <cfRule type="cellIs" dxfId="756" priority="1003" stopIfTrue="1" operator="equal">
      <formula>"No Aceptable"</formula>
    </cfRule>
    <cfRule type="cellIs" dxfId="755" priority="1004" stopIfTrue="1" operator="equal">
      <formula>"Aceptable"</formula>
    </cfRule>
  </conditionalFormatting>
  <conditionalFormatting sqref="T277:U298 T269:U270">
    <cfRule type="cellIs" dxfId="754" priority="1002" stopIfTrue="1" operator="equal">
      <formula>"No Aceptable Con Control Especifico"</formula>
    </cfRule>
  </conditionalFormatting>
  <conditionalFormatting sqref="T277:U298 T269:U270">
    <cfRule type="cellIs" dxfId="753" priority="1001" stopIfTrue="1" operator="equal">
      <formula>"No Aceptable Con Control Esp."</formula>
    </cfRule>
  </conditionalFormatting>
  <conditionalFormatting sqref="U277:U298 U269:U270">
    <cfRule type="containsText" dxfId="752" priority="999" operator="containsText" text="Mejorable">
      <formula>NOT(ISERROR(SEARCH("Mejorable",U269)))</formula>
    </cfRule>
  </conditionalFormatting>
  <conditionalFormatting sqref="U277:U298 U269:U270">
    <cfRule type="containsText" dxfId="751" priority="996" operator="containsText" text="No Aceptable o Aceptable con Control Especifico">
      <formula>NOT(ISERROR(SEARCH("No Aceptable o Aceptable con Control Especifico",U269)))</formula>
    </cfRule>
    <cfRule type="containsText" dxfId="750" priority="997" operator="containsText" text="No Aceptable">
      <formula>NOT(ISERROR(SEARCH("No Aceptable",U269)))</formula>
    </cfRule>
    <cfRule type="containsText" dxfId="749" priority="998" operator="containsText" text="No Aceptable o Aceptable con Control Especifico">
      <formula>NOT(ISERROR(SEARCH("No Aceptable o Aceptable con Control Especifico",U269)))</formula>
    </cfRule>
  </conditionalFormatting>
  <conditionalFormatting sqref="T277:T298 T269:T270">
    <cfRule type="cellIs" dxfId="748" priority="995" operator="equal">
      <formula>"II"</formula>
    </cfRule>
  </conditionalFormatting>
  <conditionalFormatting sqref="T271:U271">
    <cfRule type="cellIs" dxfId="747" priority="992" stopIfTrue="1" operator="equal">
      <formula>"Muy Alto"</formula>
    </cfRule>
    <cfRule type="cellIs" dxfId="746" priority="993" stopIfTrue="1" operator="equal">
      <formula>"Medio"</formula>
    </cfRule>
    <cfRule type="cellIs" dxfId="745" priority="994" stopIfTrue="1" operator="equal">
      <formula>"Bajo"</formula>
    </cfRule>
  </conditionalFormatting>
  <conditionalFormatting sqref="T271:U271">
    <cfRule type="cellIs" dxfId="744" priority="991" stopIfTrue="1" operator="equal">
      <formula>"Alto"</formula>
    </cfRule>
  </conditionalFormatting>
  <conditionalFormatting sqref="T271:U271">
    <cfRule type="cellIs" dxfId="743" priority="987" stopIfTrue="1" operator="equal">
      <formula>"IV"</formula>
    </cfRule>
    <cfRule type="cellIs" dxfId="742" priority="988" stopIfTrue="1" operator="equal">
      <formula>"III"</formula>
    </cfRule>
    <cfRule type="cellIs" dxfId="741" priority="989" stopIfTrue="1" operator="equal">
      <formula>"II"</formula>
    </cfRule>
    <cfRule type="cellIs" dxfId="740" priority="990" stopIfTrue="1" operator="equal">
      <formula>"I"</formula>
    </cfRule>
  </conditionalFormatting>
  <conditionalFormatting sqref="T271:U271">
    <cfRule type="cellIs" dxfId="739" priority="985" stopIfTrue="1" operator="equal">
      <formula>"No Aceptable"</formula>
    </cfRule>
    <cfRule type="cellIs" dxfId="738" priority="986" stopIfTrue="1" operator="equal">
      <formula>"Aceptable"</formula>
    </cfRule>
  </conditionalFormatting>
  <conditionalFormatting sqref="T271:U271">
    <cfRule type="cellIs" dxfId="737" priority="984" stopIfTrue="1" operator="equal">
      <formula>"No Aceptable Con Control Especifico"</formula>
    </cfRule>
  </conditionalFormatting>
  <conditionalFormatting sqref="T271:U271">
    <cfRule type="cellIs" dxfId="736" priority="983" stopIfTrue="1" operator="equal">
      <formula>"No Aceptable Con Control Esp."</formula>
    </cfRule>
  </conditionalFormatting>
  <conditionalFormatting sqref="U271">
    <cfRule type="containsText" dxfId="735" priority="981" operator="containsText" text="Mejorable">
      <formula>NOT(ISERROR(SEARCH("Mejorable",U271)))</formula>
    </cfRule>
  </conditionalFormatting>
  <conditionalFormatting sqref="U271">
    <cfRule type="containsText" dxfId="734" priority="978" operator="containsText" text="No Aceptable o Aceptable con Control Especifico">
      <formula>NOT(ISERROR(SEARCH("No Aceptable o Aceptable con Control Especifico",U271)))</formula>
    </cfRule>
    <cfRule type="containsText" dxfId="733" priority="979" operator="containsText" text="No Aceptable">
      <formula>NOT(ISERROR(SEARCH("No Aceptable",U271)))</formula>
    </cfRule>
    <cfRule type="containsText" dxfId="732" priority="980" operator="containsText" text="No Aceptable o Aceptable con Control Especifico">
      <formula>NOT(ISERROR(SEARCH("No Aceptable o Aceptable con Control Especifico",U271)))</formula>
    </cfRule>
  </conditionalFormatting>
  <conditionalFormatting sqref="T271">
    <cfRule type="cellIs" dxfId="731" priority="977" operator="equal">
      <formula>"II"</formula>
    </cfRule>
  </conditionalFormatting>
  <conditionalFormatting sqref="T266:U268">
    <cfRule type="cellIs" dxfId="730" priority="974" stopIfTrue="1" operator="equal">
      <formula>"Muy Alto"</formula>
    </cfRule>
    <cfRule type="cellIs" dxfId="729" priority="975" stopIfTrue="1" operator="equal">
      <formula>"Medio"</formula>
    </cfRule>
    <cfRule type="cellIs" dxfId="728" priority="976" stopIfTrue="1" operator="equal">
      <formula>"Bajo"</formula>
    </cfRule>
  </conditionalFormatting>
  <conditionalFormatting sqref="T266:U268">
    <cfRule type="cellIs" dxfId="727" priority="973" stopIfTrue="1" operator="equal">
      <formula>"Alto"</formula>
    </cfRule>
  </conditionalFormatting>
  <conditionalFormatting sqref="T266:U268">
    <cfRule type="cellIs" dxfId="726" priority="969" stopIfTrue="1" operator="equal">
      <formula>"IV"</formula>
    </cfRule>
    <cfRule type="cellIs" dxfId="725" priority="970" stopIfTrue="1" operator="equal">
      <formula>"III"</formula>
    </cfRule>
    <cfRule type="cellIs" dxfId="724" priority="971" stopIfTrue="1" operator="equal">
      <formula>"II"</formula>
    </cfRule>
    <cfRule type="cellIs" dxfId="723" priority="972" stopIfTrue="1" operator="equal">
      <formula>"I"</formula>
    </cfRule>
  </conditionalFormatting>
  <conditionalFormatting sqref="T266:U268">
    <cfRule type="cellIs" dxfId="722" priority="967" stopIfTrue="1" operator="equal">
      <formula>"No Aceptable"</formula>
    </cfRule>
    <cfRule type="cellIs" dxfId="721" priority="968" stopIfTrue="1" operator="equal">
      <formula>"Aceptable"</formula>
    </cfRule>
  </conditionalFormatting>
  <conditionalFormatting sqref="T266:U268">
    <cfRule type="cellIs" dxfId="720" priority="966" stopIfTrue="1" operator="equal">
      <formula>"No Aceptable Con Control Especifico"</formula>
    </cfRule>
  </conditionalFormatting>
  <conditionalFormatting sqref="T266:U268">
    <cfRule type="cellIs" dxfId="719" priority="965" stopIfTrue="1" operator="equal">
      <formula>"No Aceptable Con Control Esp."</formula>
    </cfRule>
  </conditionalFormatting>
  <conditionalFormatting sqref="U266:U268">
    <cfRule type="containsText" dxfId="718" priority="963" operator="containsText" text="Mejorable">
      <formula>NOT(ISERROR(SEARCH("Mejorable",U266)))</formula>
    </cfRule>
  </conditionalFormatting>
  <conditionalFormatting sqref="U266:U268">
    <cfRule type="containsText" dxfId="717" priority="960" operator="containsText" text="No Aceptable o Aceptable con Control Especifico">
      <formula>NOT(ISERROR(SEARCH("No Aceptable o Aceptable con Control Especifico",U266)))</formula>
    </cfRule>
    <cfRule type="containsText" dxfId="716" priority="961" operator="containsText" text="No Aceptable">
      <formula>NOT(ISERROR(SEARCH("No Aceptable",U266)))</formula>
    </cfRule>
    <cfRule type="containsText" dxfId="715" priority="962" operator="containsText" text="No Aceptable o Aceptable con Control Especifico">
      <formula>NOT(ISERROR(SEARCH("No Aceptable o Aceptable con Control Especifico",U266)))</formula>
    </cfRule>
  </conditionalFormatting>
  <conditionalFormatting sqref="T266:T268">
    <cfRule type="cellIs" dxfId="714" priority="959" operator="equal">
      <formula>"II"</formula>
    </cfRule>
  </conditionalFormatting>
  <conditionalFormatting sqref="T276:U276">
    <cfRule type="cellIs" dxfId="713" priority="955" stopIfTrue="1" operator="equal">
      <formula>"Muy Alto"</formula>
    </cfRule>
    <cfRule type="cellIs" dxfId="712" priority="956" stopIfTrue="1" operator="equal">
      <formula>"Medio"</formula>
    </cfRule>
    <cfRule type="cellIs" dxfId="711" priority="957" stopIfTrue="1" operator="equal">
      <formula>"Bajo"</formula>
    </cfRule>
  </conditionalFormatting>
  <conditionalFormatting sqref="T276:U276">
    <cfRule type="cellIs" dxfId="710" priority="954" stopIfTrue="1" operator="equal">
      <formula>"Alto"</formula>
    </cfRule>
  </conditionalFormatting>
  <conditionalFormatting sqref="T276:U276">
    <cfRule type="cellIs" dxfId="709" priority="950" stopIfTrue="1" operator="equal">
      <formula>"IV"</formula>
    </cfRule>
    <cfRule type="cellIs" dxfId="708" priority="951" stopIfTrue="1" operator="equal">
      <formula>"III"</formula>
    </cfRule>
    <cfRule type="cellIs" dxfId="707" priority="952" stopIfTrue="1" operator="equal">
      <formula>"II"</formula>
    </cfRule>
    <cfRule type="cellIs" dxfId="706" priority="953" stopIfTrue="1" operator="equal">
      <formula>"I"</formula>
    </cfRule>
  </conditionalFormatting>
  <conditionalFormatting sqref="T276:U276">
    <cfRule type="cellIs" dxfId="705" priority="948" stopIfTrue="1" operator="equal">
      <formula>"No Aceptable"</formula>
    </cfRule>
    <cfRule type="cellIs" dxfId="704" priority="949" stopIfTrue="1" operator="equal">
      <formula>"Aceptable"</formula>
    </cfRule>
  </conditionalFormatting>
  <conditionalFormatting sqref="T276:U276">
    <cfRule type="cellIs" dxfId="703" priority="947" stopIfTrue="1" operator="equal">
      <formula>"No Aceptable Con Control Especifico"</formula>
    </cfRule>
  </conditionalFormatting>
  <conditionalFormatting sqref="T276:U276">
    <cfRule type="cellIs" dxfId="702" priority="946" stopIfTrue="1" operator="equal">
      <formula>"No Aceptable Con Control Esp."</formula>
    </cfRule>
  </conditionalFormatting>
  <conditionalFormatting sqref="U276">
    <cfRule type="containsText" dxfId="701" priority="944" operator="containsText" text="Mejorable">
      <formula>NOT(ISERROR(SEARCH("Mejorable",U276)))</formula>
    </cfRule>
  </conditionalFormatting>
  <conditionalFormatting sqref="U276">
    <cfRule type="containsText" dxfId="700" priority="941" operator="containsText" text="No Aceptable o Aceptable con Control Especifico">
      <formula>NOT(ISERROR(SEARCH("No Aceptable o Aceptable con Control Especifico",U276)))</formula>
    </cfRule>
    <cfRule type="containsText" dxfId="699" priority="942" operator="containsText" text="No Aceptable">
      <formula>NOT(ISERROR(SEARCH("No Aceptable",U276)))</formula>
    </cfRule>
    <cfRule type="containsText" dxfId="698" priority="943" operator="containsText" text="No Aceptable o Aceptable con Control Especifico">
      <formula>NOT(ISERROR(SEARCH("No Aceptable o Aceptable con Control Especifico",U276)))</formula>
    </cfRule>
  </conditionalFormatting>
  <conditionalFormatting sqref="T276">
    <cfRule type="cellIs" dxfId="697" priority="940" operator="equal">
      <formula>"II"</formula>
    </cfRule>
  </conditionalFormatting>
  <conditionalFormatting sqref="T304:U305">
    <cfRule type="cellIs" dxfId="696" priority="937" stopIfTrue="1" operator="equal">
      <formula>"Muy Alto"</formula>
    </cfRule>
    <cfRule type="cellIs" dxfId="695" priority="938" stopIfTrue="1" operator="equal">
      <formula>"Medio"</formula>
    </cfRule>
    <cfRule type="cellIs" dxfId="694" priority="939" stopIfTrue="1" operator="equal">
      <formula>"Bajo"</formula>
    </cfRule>
  </conditionalFormatting>
  <conditionalFormatting sqref="T304:U305">
    <cfRule type="cellIs" dxfId="693" priority="936" stopIfTrue="1" operator="equal">
      <formula>"Alto"</formula>
    </cfRule>
  </conditionalFormatting>
  <conditionalFormatting sqref="T304:U305">
    <cfRule type="cellIs" dxfId="692" priority="932" stopIfTrue="1" operator="equal">
      <formula>"IV"</formula>
    </cfRule>
    <cfRule type="cellIs" dxfId="691" priority="933" stopIfTrue="1" operator="equal">
      <formula>"III"</formula>
    </cfRule>
    <cfRule type="cellIs" dxfId="690" priority="934" stopIfTrue="1" operator="equal">
      <formula>"II"</formula>
    </cfRule>
    <cfRule type="cellIs" dxfId="689" priority="935" stopIfTrue="1" operator="equal">
      <formula>"I"</formula>
    </cfRule>
  </conditionalFormatting>
  <conditionalFormatting sqref="T304:U305">
    <cfRule type="cellIs" dxfId="688" priority="930" stopIfTrue="1" operator="equal">
      <formula>"No Aceptable"</formula>
    </cfRule>
    <cfRule type="cellIs" dxfId="687" priority="931" stopIfTrue="1" operator="equal">
      <formula>"Aceptable"</formula>
    </cfRule>
  </conditionalFormatting>
  <conditionalFormatting sqref="T304:U305">
    <cfRule type="cellIs" dxfId="686" priority="929" stopIfTrue="1" operator="equal">
      <formula>"No Aceptable Con Control Especifico"</formula>
    </cfRule>
  </conditionalFormatting>
  <conditionalFormatting sqref="T304:U305">
    <cfRule type="cellIs" dxfId="685" priority="928" stopIfTrue="1" operator="equal">
      <formula>"No Aceptable Con Control Esp."</formula>
    </cfRule>
  </conditionalFormatting>
  <conditionalFormatting sqref="P304:P305">
    <cfRule type="cellIs" priority="927" stopIfTrue="1" operator="equal">
      <formula>"10, 25, 50, 100"</formula>
    </cfRule>
  </conditionalFormatting>
  <conditionalFormatting sqref="U304:U305">
    <cfRule type="containsText" dxfId="684" priority="926" operator="containsText" text="Mejorable">
      <formula>NOT(ISERROR(SEARCH("Mejorable",U304)))</formula>
    </cfRule>
  </conditionalFormatting>
  <conditionalFormatting sqref="U304:U305">
    <cfRule type="containsText" dxfId="683" priority="923" operator="containsText" text="No Aceptable o Aceptable con Control Especifico">
      <formula>NOT(ISERROR(SEARCH("No Aceptable o Aceptable con Control Especifico",U304)))</formula>
    </cfRule>
    <cfRule type="containsText" dxfId="682" priority="924" operator="containsText" text="No Aceptable">
      <formula>NOT(ISERROR(SEARCH("No Aceptable",U304)))</formula>
    </cfRule>
    <cfRule type="containsText" dxfId="681" priority="925" operator="containsText" text="No Aceptable o Aceptable con Control Especifico">
      <formula>NOT(ISERROR(SEARCH("No Aceptable o Aceptable con Control Especifico",U304)))</formula>
    </cfRule>
  </conditionalFormatting>
  <conditionalFormatting sqref="T304:T305">
    <cfRule type="cellIs" dxfId="680" priority="922" operator="equal">
      <formula>"II"</formula>
    </cfRule>
  </conditionalFormatting>
  <conditionalFormatting sqref="T302:U303">
    <cfRule type="cellIs" dxfId="679" priority="901" stopIfTrue="1" operator="equal">
      <formula>"Muy Alto"</formula>
    </cfRule>
    <cfRule type="cellIs" dxfId="678" priority="902" stopIfTrue="1" operator="equal">
      <formula>"Medio"</formula>
    </cfRule>
    <cfRule type="cellIs" dxfId="677" priority="903" stopIfTrue="1" operator="equal">
      <formula>"Bajo"</formula>
    </cfRule>
  </conditionalFormatting>
  <conditionalFormatting sqref="T302:U303">
    <cfRule type="cellIs" dxfId="676" priority="900" stopIfTrue="1" operator="equal">
      <formula>"Alto"</formula>
    </cfRule>
  </conditionalFormatting>
  <conditionalFormatting sqref="T302:U303">
    <cfRule type="cellIs" dxfId="675" priority="896" stopIfTrue="1" operator="equal">
      <formula>"IV"</formula>
    </cfRule>
    <cfRule type="cellIs" dxfId="674" priority="897" stopIfTrue="1" operator="equal">
      <formula>"III"</formula>
    </cfRule>
    <cfRule type="cellIs" dxfId="673" priority="898" stopIfTrue="1" operator="equal">
      <formula>"II"</formula>
    </cfRule>
    <cfRule type="cellIs" dxfId="672" priority="899" stopIfTrue="1" operator="equal">
      <formula>"I"</formula>
    </cfRule>
  </conditionalFormatting>
  <conditionalFormatting sqref="T302:U303">
    <cfRule type="cellIs" dxfId="671" priority="894" stopIfTrue="1" operator="equal">
      <formula>"No Aceptable"</formula>
    </cfRule>
    <cfRule type="cellIs" dxfId="670" priority="895" stopIfTrue="1" operator="equal">
      <formula>"Aceptable"</formula>
    </cfRule>
  </conditionalFormatting>
  <conditionalFormatting sqref="T302:U303">
    <cfRule type="cellIs" dxfId="669" priority="893" stopIfTrue="1" operator="equal">
      <formula>"No Aceptable Con Control Especifico"</formula>
    </cfRule>
  </conditionalFormatting>
  <conditionalFormatting sqref="T302:U303">
    <cfRule type="cellIs" dxfId="668" priority="892" stopIfTrue="1" operator="equal">
      <formula>"No Aceptable Con Control Esp."</formula>
    </cfRule>
  </conditionalFormatting>
  <conditionalFormatting sqref="P302">
    <cfRule type="cellIs" priority="891" stopIfTrue="1" operator="equal">
      <formula>"10, 25, 50, 100"</formula>
    </cfRule>
  </conditionalFormatting>
  <conditionalFormatting sqref="U302:U303">
    <cfRule type="containsText" dxfId="667" priority="890" operator="containsText" text="Mejorable">
      <formula>NOT(ISERROR(SEARCH("Mejorable",U302)))</formula>
    </cfRule>
  </conditionalFormatting>
  <conditionalFormatting sqref="U302:U303">
    <cfRule type="containsText" dxfId="666" priority="887" operator="containsText" text="No Aceptable o Aceptable con Control Especifico">
      <formula>NOT(ISERROR(SEARCH("No Aceptable o Aceptable con Control Especifico",U302)))</formula>
    </cfRule>
    <cfRule type="containsText" dxfId="665" priority="888" operator="containsText" text="No Aceptable">
      <formula>NOT(ISERROR(SEARCH("No Aceptable",U302)))</formula>
    </cfRule>
    <cfRule type="containsText" dxfId="664" priority="889" operator="containsText" text="No Aceptable o Aceptable con Control Especifico">
      <formula>NOT(ISERROR(SEARCH("No Aceptable o Aceptable con Control Especifico",U302)))</formula>
    </cfRule>
  </conditionalFormatting>
  <conditionalFormatting sqref="T302:T303">
    <cfRule type="cellIs" dxfId="663" priority="886" operator="equal">
      <formula>"II"</formula>
    </cfRule>
  </conditionalFormatting>
  <conditionalFormatting sqref="T339:U360 T331:U332">
    <cfRule type="cellIs" dxfId="662" priority="864" stopIfTrue="1" operator="equal">
      <formula>"Muy Alto"</formula>
    </cfRule>
    <cfRule type="cellIs" dxfId="661" priority="865" stopIfTrue="1" operator="equal">
      <formula>"Medio"</formula>
    </cfRule>
    <cfRule type="cellIs" dxfId="660" priority="866" stopIfTrue="1" operator="equal">
      <formula>"Bajo"</formula>
    </cfRule>
  </conditionalFormatting>
  <conditionalFormatting sqref="T339:U360 T331:U332">
    <cfRule type="cellIs" dxfId="659" priority="863" stopIfTrue="1" operator="equal">
      <formula>"Alto"</formula>
    </cfRule>
  </conditionalFormatting>
  <conditionalFormatting sqref="T339:U360 T331:U332">
    <cfRule type="cellIs" dxfId="658" priority="859" stopIfTrue="1" operator="equal">
      <formula>"IV"</formula>
    </cfRule>
    <cfRule type="cellIs" dxfId="657" priority="860" stopIfTrue="1" operator="equal">
      <formula>"III"</formula>
    </cfRule>
    <cfRule type="cellIs" dxfId="656" priority="861" stopIfTrue="1" operator="equal">
      <formula>"II"</formula>
    </cfRule>
    <cfRule type="cellIs" dxfId="655" priority="862" stopIfTrue="1" operator="equal">
      <formula>"I"</formula>
    </cfRule>
  </conditionalFormatting>
  <conditionalFormatting sqref="T339:U360 T331:U332">
    <cfRule type="cellIs" dxfId="654" priority="857" stopIfTrue="1" operator="equal">
      <formula>"No Aceptable"</formula>
    </cfRule>
    <cfRule type="cellIs" dxfId="653" priority="858" stopIfTrue="1" operator="equal">
      <formula>"Aceptable"</formula>
    </cfRule>
  </conditionalFormatting>
  <conditionalFormatting sqref="T339:U360 T331:U332">
    <cfRule type="cellIs" dxfId="652" priority="856" stopIfTrue="1" operator="equal">
      <formula>"No Aceptable Con Control Especifico"</formula>
    </cfRule>
  </conditionalFormatting>
  <conditionalFormatting sqref="T339:U360 T331:U332">
    <cfRule type="cellIs" dxfId="651" priority="855" stopIfTrue="1" operator="equal">
      <formula>"No Aceptable Con Control Esp."</formula>
    </cfRule>
  </conditionalFormatting>
  <conditionalFormatting sqref="U339:U360 U331:U332">
    <cfRule type="containsText" dxfId="650" priority="853" operator="containsText" text="Mejorable">
      <formula>NOT(ISERROR(SEARCH("Mejorable",U331)))</formula>
    </cfRule>
  </conditionalFormatting>
  <conditionalFormatting sqref="U339:U360 U331:U332">
    <cfRule type="containsText" dxfId="649" priority="850" operator="containsText" text="No Aceptable o Aceptable con Control Especifico">
      <formula>NOT(ISERROR(SEARCH("No Aceptable o Aceptable con Control Especifico",U331)))</formula>
    </cfRule>
    <cfRule type="containsText" dxfId="648" priority="851" operator="containsText" text="No Aceptable">
      <formula>NOT(ISERROR(SEARCH("No Aceptable",U331)))</formula>
    </cfRule>
    <cfRule type="containsText" dxfId="647" priority="852" operator="containsText" text="No Aceptable o Aceptable con Control Especifico">
      <formula>NOT(ISERROR(SEARCH("No Aceptable o Aceptable con Control Especifico",U331)))</formula>
    </cfRule>
  </conditionalFormatting>
  <conditionalFormatting sqref="T339:T360 T331:T332">
    <cfRule type="cellIs" dxfId="646" priority="849" operator="equal">
      <formula>"II"</formula>
    </cfRule>
  </conditionalFormatting>
  <conditionalFormatting sqref="T333:U333">
    <cfRule type="cellIs" dxfId="645" priority="846" stopIfTrue="1" operator="equal">
      <formula>"Muy Alto"</formula>
    </cfRule>
    <cfRule type="cellIs" dxfId="644" priority="847" stopIfTrue="1" operator="equal">
      <formula>"Medio"</formula>
    </cfRule>
    <cfRule type="cellIs" dxfId="643" priority="848" stopIfTrue="1" operator="equal">
      <formula>"Bajo"</formula>
    </cfRule>
  </conditionalFormatting>
  <conditionalFormatting sqref="T333:U333">
    <cfRule type="cellIs" dxfId="642" priority="845" stopIfTrue="1" operator="equal">
      <formula>"Alto"</formula>
    </cfRule>
  </conditionalFormatting>
  <conditionalFormatting sqref="T333:U333">
    <cfRule type="cellIs" dxfId="641" priority="841" stopIfTrue="1" operator="equal">
      <formula>"IV"</formula>
    </cfRule>
    <cfRule type="cellIs" dxfId="640" priority="842" stopIfTrue="1" operator="equal">
      <formula>"III"</formula>
    </cfRule>
    <cfRule type="cellIs" dxfId="639" priority="843" stopIfTrue="1" operator="equal">
      <formula>"II"</formula>
    </cfRule>
    <cfRule type="cellIs" dxfId="638" priority="844" stopIfTrue="1" operator="equal">
      <formula>"I"</formula>
    </cfRule>
  </conditionalFormatting>
  <conditionalFormatting sqref="T333:U333">
    <cfRule type="cellIs" dxfId="637" priority="839" stopIfTrue="1" operator="equal">
      <formula>"No Aceptable"</formula>
    </cfRule>
    <cfRule type="cellIs" dxfId="636" priority="840" stopIfTrue="1" operator="equal">
      <formula>"Aceptable"</formula>
    </cfRule>
  </conditionalFormatting>
  <conditionalFormatting sqref="T333:U333">
    <cfRule type="cellIs" dxfId="635" priority="838" stopIfTrue="1" operator="equal">
      <formula>"No Aceptable Con Control Especifico"</formula>
    </cfRule>
  </conditionalFormatting>
  <conditionalFormatting sqref="T333:U333">
    <cfRule type="cellIs" dxfId="634" priority="837" stopIfTrue="1" operator="equal">
      <formula>"No Aceptable Con Control Esp."</formula>
    </cfRule>
  </conditionalFormatting>
  <conditionalFormatting sqref="U333">
    <cfRule type="containsText" dxfId="633" priority="835" operator="containsText" text="Mejorable">
      <formula>NOT(ISERROR(SEARCH("Mejorable",U333)))</formula>
    </cfRule>
  </conditionalFormatting>
  <conditionalFormatting sqref="U333">
    <cfRule type="containsText" dxfId="632" priority="832" operator="containsText" text="No Aceptable o Aceptable con Control Especifico">
      <formula>NOT(ISERROR(SEARCH("No Aceptable o Aceptable con Control Especifico",U333)))</formula>
    </cfRule>
    <cfRule type="containsText" dxfId="631" priority="833" operator="containsText" text="No Aceptable">
      <formula>NOT(ISERROR(SEARCH("No Aceptable",U333)))</formula>
    </cfRule>
    <cfRule type="containsText" dxfId="630" priority="834" operator="containsText" text="No Aceptable o Aceptable con Control Especifico">
      <formula>NOT(ISERROR(SEARCH("No Aceptable o Aceptable con Control Especifico",U333)))</formula>
    </cfRule>
  </conditionalFormatting>
  <conditionalFormatting sqref="T333">
    <cfRule type="cellIs" dxfId="629" priority="831" operator="equal">
      <formula>"II"</formula>
    </cfRule>
  </conditionalFormatting>
  <conditionalFormatting sqref="T328:U330">
    <cfRule type="cellIs" dxfId="628" priority="828" stopIfTrue="1" operator="equal">
      <formula>"Muy Alto"</formula>
    </cfRule>
    <cfRule type="cellIs" dxfId="627" priority="829" stopIfTrue="1" operator="equal">
      <formula>"Medio"</formula>
    </cfRule>
    <cfRule type="cellIs" dxfId="626" priority="830" stopIfTrue="1" operator="equal">
      <formula>"Bajo"</formula>
    </cfRule>
  </conditionalFormatting>
  <conditionalFormatting sqref="T328:U330">
    <cfRule type="cellIs" dxfId="625" priority="827" stopIfTrue="1" operator="equal">
      <formula>"Alto"</formula>
    </cfRule>
  </conditionalFormatting>
  <conditionalFormatting sqref="T328:U330">
    <cfRule type="cellIs" dxfId="624" priority="823" stopIfTrue="1" operator="equal">
      <formula>"IV"</formula>
    </cfRule>
    <cfRule type="cellIs" dxfId="623" priority="824" stopIfTrue="1" operator="equal">
      <formula>"III"</formula>
    </cfRule>
    <cfRule type="cellIs" dxfId="622" priority="825" stopIfTrue="1" operator="equal">
      <formula>"II"</formula>
    </cfRule>
    <cfRule type="cellIs" dxfId="621" priority="826" stopIfTrue="1" operator="equal">
      <formula>"I"</formula>
    </cfRule>
  </conditionalFormatting>
  <conditionalFormatting sqref="T328:U330">
    <cfRule type="cellIs" dxfId="620" priority="821" stopIfTrue="1" operator="equal">
      <formula>"No Aceptable"</formula>
    </cfRule>
    <cfRule type="cellIs" dxfId="619" priority="822" stopIfTrue="1" operator="equal">
      <formula>"Aceptable"</formula>
    </cfRule>
  </conditionalFormatting>
  <conditionalFormatting sqref="T328:U330">
    <cfRule type="cellIs" dxfId="618" priority="820" stopIfTrue="1" operator="equal">
      <formula>"No Aceptable Con Control Especifico"</formula>
    </cfRule>
  </conditionalFormatting>
  <conditionalFormatting sqref="T328:U330">
    <cfRule type="cellIs" dxfId="617" priority="819" stopIfTrue="1" operator="equal">
      <formula>"No Aceptable Con Control Esp."</formula>
    </cfRule>
  </conditionalFormatting>
  <conditionalFormatting sqref="U328:U330">
    <cfRule type="containsText" dxfId="616" priority="817" operator="containsText" text="Mejorable">
      <formula>NOT(ISERROR(SEARCH("Mejorable",U328)))</formula>
    </cfRule>
  </conditionalFormatting>
  <conditionalFormatting sqref="U328:U330">
    <cfRule type="containsText" dxfId="615" priority="814" operator="containsText" text="No Aceptable o Aceptable con Control Especifico">
      <formula>NOT(ISERROR(SEARCH("No Aceptable o Aceptable con Control Especifico",U328)))</formula>
    </cfRule>
    <cfRule type="containsText" dxfId="614" priority="815" operator="containsText" text="No Aceptable">
      <formula>NOT(ISERROR(SEARCH("No Aceptable",U328)))</formula>
    </cfRule>
    <cfRule type="containsText" dxfId="613" priority="816" operator="containsText" text="No Aceptable o Aceptable con Control Especifico">
      <formula>NOT(ISERROR(SEARCH("No Aceptable o Aceptable con Control Especifico",U328)))</formula>
    </cfRule>
  </conditionalFormatting>
  <conditionalFormatting sqref="T328:T330">
    <cfRule type="cellIs" dxfId="612" priority="813" operator="equal">
      <formula>"II"</formula>
    </cfRule>
  </conditionalFormatting>
  <conditionalFormatting sqref="T338:U338">
    <cfRule type="cellIs" dxfId="611" priority="809" stopIfTrue="1" operator="equal">
      <formula>"Muy Alto"</formula>
    </cfRule>
    <cfRule type="cellIs" dxfId="610" priority="810" stopIfTrue="1" operator="equal">
      <formula>"Medio"</formula>
    </cfRule>
    <cfRule type="cellIs" dxfId="609" priority="811" stopIfTrue="1" operator="equal">
      <formula>"Bajo"</formula>
    </cfRule>
  </conditionalFormatting>
  <conditionalFormatting sqref="T338:U338">
    <cfRule type="cellIs" dxfId="608" priority="808" stopIfTrue="1" operator="equal">
      <formula>"Alto"</formula>
    </cfRule>
  </conditionalFormatting>
  <conditionalFormatting sqref="T338:U338">
    <cfRule type="cellIs" dxfId="607" priority="804" stopIfTrue="1" operator="equal">
      <formula>"IV"</formula>
    </cfRule>
    <cfRule type="cellIs" dxfId="606" priority="805" stopIfTrue="1" operator="equal">
      <formula>"III"</formula>
    </cfRule>
    <cfRule type="cellIs" dxfId="605" priority="806" stopIfTrue="1" operator="equal">
      <formula>"II"</formula>
    </cfRule>
    <cfRule type="cellIs" dxfId="604" priority="807" stopIfTrue="1" operator="equal">
      <formula>"I"</formula>
    </cfRule>
  </conditionalFormatting>
  <conditionalFormatting sqref="T338:U338">
    <cfRule type="cellIs" dxfId="603" priority="802" stopIfTrue="1" operator="equal">
      <formula>"No Aceptable"</formula>
    </cfRule>
    <cfRule type="cellIs" dxfId="602" priority="803" stopIfTrue="1" operator="equal">
      <formula>"Aceptable"</formula>
    </cfRule>
  </conditionalFormatting>
  <conditionalFormatting sqref="T338:U338">
    <cfRule type="cellIs" dxfId="601" priority="801" stopIfTrue="1" operator="equal">
      <formula>"No Aceptable Con Control Especifico"</formula>
    </cfRule>
  </conditionalFormatting>
  <conditionalFormatting sqref="T338:U338">
    <cfRule type="cellIs" dxfId="600" priority="800" stopIfTrue="1" operator="equal">
      <formula>"No Aceptable Con Control Esp."</formula>
    </cfRule>
  </conditionalFormatting>
  <conditionalFormatting sqref="U338">
    <cfRule type="containsText" dxfId="599" priority="798" operator="containsText" text="Mejorable">
      <formula>NOT(ISERROR(SEARCH("Mejorable",U338)))</formula>
    </cfRule>
  </conditionalFormatting>
  <conditionalFormatting sqref="U338">
    <cfRule type="containsText" dxfId="598" priority="795" operator="containsText" text="No Aceptable o Aceptable con Control Especifico">
      <formula>NOT(ISERROR(SEARCH("No Aceptable o Aceptable con Control Especifico",U338)))</formula>
    </cfRule>
    <cfRule type="containsText" dxfId="597" priority="796" operator="containsText" text="No Aceptable">
      <formula>NOT(ISERROR(SEARCH("No Aceptable",U338)))</formula>
    </cfRule>
    <cfRule type="containsText" dxfId="596" priority="797" operator="containsText" text="No Aceptable o Aceptable con Control Especifico">
      <formula>NOT(ISERROR(SEARCH("No Aceptable o Aceptable con Control Especifico",U338)))</formula>
    </cfRule>
  </conditionalFormatting>
  <conditionalFormatting sqref="T338">
    <cfRule type="cellIs" dxfId="595" priority="794" operator="equal">
      <formula>"II"</formula>
    </cfRule>
  </conditionalFormatting>
  <conditionalFormatting sqref="T375:U396 T367:U368">
    <cfRule type="cellIs" dxfId="594" priority="791" stopIfTrue="1" operator="equal">
      <formula>"Muy Alto"</formula>
    </cfRule>
    <cfRule type="cellIs" dxfId="593" priority="792" stopIfTrue="1" operator="equal">
      <formula>"Medio"</formula>
    </cfRule>
    <cfRule type="cellIs" dxfId="592" priority="793" stopIfTrue="1" operator="equal">
      <formula>"Bajo"</formula>
    </cfRule>
  </conditionalFormatting>
  <conditionalFormatting sqref="T375:U396 T367:U368">
    <cfRule type="cellIs" dxfId="591" priority="790" stopIfTrue="1" operator="equal">
      <formula>"Alto"</formula>
    </cfRule>
  </conditionalFormatting>
  <conditionalFormatting sqref="T375:U396 T367:U368">
    <cfRule type="cellIs" dxfId="590" priority="786" stopIfTrue="1" operator="equal">
      <formula>"IV"</formula>
    </cfRule>
    <cfRule type="cellIs" dxfId="589" priority="787" stopIfTrue="1" operator="equal">
      <formula>"III"</formula>
    </cfRule>
    <cfRule type="cellIs" dxfId="588" priority="788" stopIfTrue="1" operator="equal">
      <formula>"II"</formula>
    </cfRule>
    <cfRule type="cellIs" dxfId="587" priority="789" stopIfTrue="1" operator="equal">
      <formula>"I"</formula>
    </cfRule>
  </conditionalFormatting>
  <conditionalFormatting sqref="T375:U396 T367:U368">
    <cfRule type="cellIs" dxfId="586" priority="784" stopIfTrue="1" operator="equal">
      <formula>"No Aceptable"</formula>
    </cfRule>
    <cfRule type="cellIs" dxfId="585" priority="785" stopIfTrue="1" operator="equal">
      <formula>"Aceptable"</formula>
    </cfRule>
  </conditionalFormatting>
  <conditionalFormatting sqref="T375:U396 T367:U368">
    <cfRule type="cellIs" dxfId="584" priority="783" stopIfTrue="1" operator="equal">
      <formula>"No Aceptable Con Control Especifico"</formula>
    </cfRule>
  </conditionalFormatting>
  <conditionalFormatting sqref="T375:U396 T367:U368">
    <cfRule type="cellIs" dxfId="583" priority="782" stopIfTrue="1" operator="equal">
      <formula>"No Aceptable Con Control Esp."</formula>
    </cfRule>
  </conditionalFormatting>
  <conditionalFormatting sqref="U375:U396 U367:U368">
    <cfRule type="containsText" dxfId="582" priority="780" operator="containsText" text="Mejorable">
      <formula>NOT(ISERROR(SEARCH("Mejorable",U367)))</formula>
    </cfRule>
  </conditionalFormatting>
  <conditionalFormatting sqref="U375:U396 U367:U368">
    <cfRule type="containsText" dxfId="581" priority="777" operator="containsText" text="No Aceptable o Aceptable con Control Especifico">
      <formula>NOT(ISERROR(SEARCH("No Aceptable o Aceptable con Control Especifico",U367)))</formula>
    </cfRule>
    <cfRule type="containsText" dxfId="580" priority="778" operator="containsText" text="No Aceptable">
      <formula>NOT(ISERROR(SEARCH("No Aceptable",U367)))</formula>
    </cfRule>
    <cfRule type="containsText" dxfId="579" priority="779" operator="containsText" text="No Aceptable o Aceptable con Control Especifico">
      <formula>NOT(ISERROR(SEARCH("No Aceptable o Aceptable con Control Especifico",U367)))</formula>
    </cfRule>
  </conditionalFormatting>
  <conditionalFormatting sqref="T375:T396 T367:T368">
    <cfRule type="cellIs" dxfId="578" priority="776" operator="equal">
      <formula>"II"</formula>
    </cfRule>
  </conditionalFormatting>
  <conditionalFormatting sqref="T369:U369">
    <cfRule type="cellIs" dxfId="577" priority="773" stopIfTrue="1" operator="equal">
      <formula>"Muy Alto"</formula>
    </cfRule>
    <cfRule type="cellIs" dxfId="576" priority="774" stopIfTrue="1" operator="equal">
      <formula>"Medio"</formula>
    </cfRule>
    <cfRule type="cellIs" dxfId="575" priority="775" stopIfTrue="1" operator="equal">
      <formula>"Bajo"</formula>
    </cfRule>
  </conditionalFormatting>
  <conditionalFormatting sqref="T369:U369">
    <cfRule type="cellIs" dxfId="574" priority="772" stopIfTrue="1" operator="equal">
      <formula>"Alto"</formula>
    </cfRule>
  </conditionalFormatting>
  <conditionalFormatting sqref="T369:U369">
    <cfRule type="cellIs" dxfId="573" priority="768" stopIfTrue="1" operator="equal">
      <formula>"IV"</formula>
    </cfRule>
    <cfRule type="cellIs" dxfId="572" priority="769" stopIfTrue="1" operator="equal">
      <formula>"III"</formula>
    </cfRule>
    <cfRule type="cellIs" dxfId="571" priority="770" stopIfTrue="1" operator="equal">
      <formula>"II"</formula>
    </cfRule>
    <cfRule type="cellIs" dxfId="570" priority="771" stopIfTrue="1" operator="equal">
      <formula>"I"</formula>
    </cfRule>
  </conditionalFormatting>
  <conditionalFormatting sqref="T369:U369">
    <cfRule type="cellIs" dxfId="569" priority="766" stopIfTrue="1" operator="equal">
      <formula>"No Aceptable"</formula>
    </cfRule>
    <cfRule type="cellIs" dxfId="568" priority="767" stopIfTrue="1" operator="equal">
      <formula>"Aceptable"</formula>
    </cfRule>
  </conditionalFormatting>
  <conditionalFormatting sqref="T369:U369">
    <cfRule type="cellIs" dxfId="567" priority="765" stopIfTrue="1" operator="equal">
      <formula>"No Aceptable Con Control Especifico"</formula>
    </cfRule>
  </conditionalFormatting>
  <conditionalFormatting sqref="T369:U369">
    <cfRule type="cellIs" dxfId="566" priority="764" stopIfTrue="1" operator="equal">
      <formula>"No Aceptable Con Control Esp."</formula>
    </cfRule>
  </conditionalFormatting>
  <conditionalFormatting sqref="U369">
    <cfRule type="containsText" dxfId="565" priority="762" operator="containsText" text="Mejorable">
      <formula>NOT(ISERROR(SEARCH("Mejorable",U369)))</formula>
    </cfRule>
  </conditionalFormatting>
  <conditionalFormatting sqref="U369">
    <cfRule type="containsText" dxfId="564" priority="759" operator="containsText" text="No Aceptable o Aceptable con Control Especifico">
      <formula>NOT(ISERROR(SEARCH("No Aceptable o Aceptable con Control Especifico",U369)))</formula>
    </cfRule>
    <cfRule type="containsText" dxfId="563" priority="760" operator="containsText" text="No Aceptable">
      <formula>NOT(ISERROR(SEARCH("No Aceptable",U369)))</formula>
    </cfRule>
    <cfRule type="containsText" dxfId="562" priority="761" operator="containsText" text="No Aceptable o Aceptable con Control Especifico">
      <formula>NOT(ISERROR(SEARCH("No Aceptable o Aceptable con Control Especifico",U369)))</formula>
    </cfRule>
  </conditionalFormatting>
  <conditionalFormatting sqref="T369">
    <cfRule type="cellIs" dxfId="561" priority="758" operator="equal">
      <formula>"II"</formula>
    </cfRule>
  </conditionalFormatting>
  <conditionalFormatting sqref="T364:U366">
    <cfRule type="cellIs" dxfId="560" priority="755" stopIfTrue="1" operator="equal">
      <formula>"Muy Alto"</formula>
    </cfRule>
    <cfRule type="cellIs" dxfId="559" priority="756" stopIfTrue="1" operator="equal">
      <formula>"Medio"</formula>
    </cfRule>
    <cfRule type="cellIs" dxfId="558" priority="757" stopIfTrue="1" operator="equal">
      <formula>"Bajo"</formula>
    </cfRule>
  </conditionalFormatting>
  <conditionalFormatting sqref="T364:U366">
    <cfRule type="cellIs" dxfId="557" priority="754" stopIfTrue="1" operator="equal">
      <formula>"Alto"</formula>
    </cfRule>
  </conditionalFormatting>
  <conditionalFormatting sqref="T364:U366">
    <cfRule type="cellIs" dxfId="556" priority="750" stopIfTrue="1" operator="equal">
      <formula>"IV"</formula>
    </cfRule>
    <cfRule type="cellIs" dxfId="555" priority="751" stopIfTrue="1" operator="equal">
      <formula>"III"</formula>
    </cfRule>
    <cfRule type="cellIs" dxfId="554" priority="752" stopIfTrue="1" operator="equal">
      <formula>"II"</formula>
    </cfRule>
    <cfRule type="cellIs" dxfId="553" priority="753" stopIfTrue="1" operator="equal">
      <formula>"I"</formula>
    </cfRule>
  </conditionalFormatting>
  <conditionalFormatting sqref="T364:U366">
    <cfRule type="cellIs" dxfId="552" priority="748" stopIfTrue="1" operator="equal">
      <formula>"No Aceptable"</formula>
    </cfRule>
    <cfRule type="cellIs" dxfId="551" priority="749" stopIfTrue="1" operator="equal">
      <formula>"Aceptable"</formula>
    </cfRule>
  </conditionalFormatting>
  <conditionalFormatting sqref="T364:U366">
    <cfRule type="cellIs" dxfId="550" priority="747" stopIfTrue="1" operator="equal">
      <formula>"No Aceptable Con Control Especifico"</formula>
    </cfRule>
  </conditionalFormatting>
  <conditionalFormatting sqref="T364:U366">
    <cfRule type="cellIs" dxfId="549" priority="746" stopIfTrue="1" operator="equal">
      <formula>"No Aceptable Con Control Esp."</formula>
    </cfRule>
  </conditionalFormatting>
  <conditionalFormatting sqref="U364:U366">
    <cfRule type="containsText" dxfId="548" priority="744" operator="containsText" text="Mejorable">
      <formula>NOT(ISERROR(SEARCH("Mejorable",U364)))</formula>
    </cfRule>
  </conditionalFormatting>
  <conditionalFormatting sqref="U364:U366">
    <cfRule type="containsText" dxfId="547" priority="741" operator="containsText" text="No Aceptable o Aceptable con Control Especifico">
      <formula>NOT(ISERROR(SEARCH("No Aceptable o Aceptable con Control Especifico",U364)))</formula>
    </cfRule>
    <cfRule type="containsText" dxfId="546" priority="742" operator="containsText" text="No Aceptable">
      <formula>NOT(ISERROR(SEARCH("No Aceptable",U364)))</formula>
    </cfRule>
    <cfRule type="containsText" dxfId="545" priority="743" operator="containsText" text="No Aceptable o Aceptable con Control Especifico">
      <formula>NOT(ISERROR(SEARCH("No Aceptable o Aceptable con Control Especifico",U364)))</formula>
    </cfRule>
  </conditionalFormatting>
  <conditionalFormatting sqref="T364:T366">
    <cfRule type="cellIs" dxfId="544" priority="740" operator="equal">
      <formula>"II"</formula>
    </cfRule>
  </conditionalFormatting>
  <conditionalFormatting sqref="T374:U374">
    <cfRule type="cellIs" dxfId="543" priority="736" stopIfTrue="1" operator="equal">
      <formula>"Muy Alto"</formula>
    </cfRule>
    <cfRule type="cellIs" dxfId="542" priority="737" stopIfTrue="1" operator="equal">
      <formula>"Medio"</formula>
    </cfRule>
    <cfRule type="cellIs" dxfId="541" priority="738" stopIfTrue="1" operator="equal">
      <formula>"Bajo"</formula>
    </cfRule>
  </conditionalFormatting>
  <conditionalFormatting sqref="T374:U374">
    <cfRule type="cellIs" dxfId="540" priority="735" stopIfTrue="1" operator="equal">
      <formula>"Alto"</formula>
    </cfRule>
  </conditionalFormatting>
  <conditionalFormatting sqref="T374:U374">
    <cfRule type="cellIs" dxfId="539" priority="731" stopIfTrue="1" operator="equal">
      <formula>"IV"</formula>
    </cfRule>
    <cfRule type="cellIs" dxfId="538" priority="732" stopIfTrue="1" operator="equal">
      <formula>"III"</formula>
    </cfRule>
    <cfRule type="cellIs" dxfId="537" priority="733" stopIfTrue="1" operator="equal">
      <formula>"II"</formula>
    </cfRule>
    <cfRule type="cellIs" dxfId="536" priority="734" stopIfTrue="1" operator="equal">
      <formula>"I"</formula>
    </cfRule>
  </conditionalFormatting>
  <conditionalFormatting sqref="T374:U374">
    <cfRule type="cellIs" dxfId="535" priority="729" stopIfTrue="1" operator="equal">
      <formula>"No Aceptable"</formula>
    </cfRule>
    <cfRule type="cellIs" dxfId="534" priority="730" stopIfTrue="1" operator="equal">
      <formula>"Aceptable"</formula>
    </cfRule>
  </conditionalFormatting>
  <conditionalFormatting sqref="T374:U374">
    <cfRule type="cellIs" dxfId="533" priority="728" stopIfTrue="1" operator="equal">
      <formula>"No Aceptable Con Control Especifico"</formula>
    </cfRule>
  </conditionalFormatting>
  <conditionalFormatting sqref="T374:U374">
    <cfRule type="cellIs" dxfId="532" priority="727" stopIfTrue="1" operator="equal">
      <formula>"No Aceptable Con Control Esp."</formula>
    </cfRule>
  </conditionalFormatting>
  <conditionalFormatting sqref="U374">
    <cfRule type="containsText" dxfId="531" priority="725" operator="containsText" text="Mejorable">
      <formula>NOT(ISERROR(SEARCH("Mejorable",U374)))</formula>
    </cfRule>
  </conditionalFormatting>
  <conditionalFormatting sqref="U374">
    <cfRule type="containsText" dxfId="530" priority="722" operator="containsText" text="No Aceptable o Aceptable con Control Especifico">
      <formula>NOT(ISERROR(SEARCH("No Aceptable o Aceptable con Control Especifico",U374)))</formula>
    </cfRule>
    <cfRule type="containsText" dxfId="529" priority="723" operator="containsText" text="No Aceptable">
      <formula>NOT(ISERROR(SEARCH("No Aceptable",U374)))</formula>
    </cfRule>
    <cfRule type="containsText" dxfId="528" priority="724" operator="containsText" text="No Aceptable o Aceptable con Control Especifico">
      <formula>NOT(ISERROR(SEARCH("No Aceptable o Aceptable con Control Especifico",U374)))</formula>
    </cfRule>
  </conditionalFormatting>
  <conditionalFormatting sqref="T374">
    <cfRule type="cellIs" dxfId="527" priority="721" operator="equal">
      <formula>"II"</formula>
    </cfRule>
  </conditionalFormatting>
  <conditionalFormatting sqref="T411:U432 T403:U404">
    <cfRule type="cellIs" dxfId="526" priority="718" stopIfTrue="1" operator="equal">
      <formula>"Muy Alto"</formula>
    </cfRule>
    <cfRule type="cellIs" dxfId="525" priority="719" stopIfTrue="1" operator="equal">
      <formula>"Medio"</formula>
    </cfRule>
    <cfRule type="cellIs" dxfId="524" priority="720" stopIfTrue="1" operator="equal">
      <formula>"Bajo"</formula>
    </cfRule>
  </conditionalFormatting>
  <conditionalFormatting sqref="T411:U432 T403:U404">
    <cfRule type="cellIs" dxfId="523" priority="717" stopIfTrue="1" operator="equal">
      <formula>"Alto"</formula>
    </cfRule>
  </conditionalFormatting>
  <conditionalFormatting sqref="T411:U432 T403:U404">
    <cfRule type="cellIs" dxfId="522" priority="713" stopIfTrue="1" operator="equal">
      <formula>"IV"</formula>
    </cfRule>
    <cfRule type="cellIs" dxfId="521" priority="714" stopIfTrue="1" operator="equal">
      <formula>"III"</formula>
    </cfRule>
    <cfRule type="cellIs" dxfId="520" priority="715" stopIfTrue="1" operator="equal">
      <formula>"II"</formula>
    </cfRule>
    <cfRule type="cellIs" dxfId="519" priority="716" stopIfTrue="1" operator="equal">
      <formula>"I"</formula>
    </cfRule>
  </conditionalFormatting>
  <conditionalFormatting sqref="T411:U432 T403:U404">
    <cfRule type="cellIs" dxfId="518" priority="711" stopIfTrue="1" operator="equal">
      <formula>"No Aceptable"</formula>
    </cfRule>
    <cfRule type="cellIs" dxfId="517" priority="712" stopIfTrue="1" operator="equal">
      <formula>"Aceptable"</formula>
    </cfRule>
  </conditionalFormatting>
  <conditionalFormatting sqref="T411:U432 T403:U404">
    <cfRule type="cellIs" dxfId="516" priority="710" stopIfTrue="1" operator="equal">
      <formula>"No Aceptable Con Control Especifico"</formula>
    </cfRule>
  </conditionalFormatting>
  <conditionalFormatting sqref="T411:U432 T403:U404">
    <cfRule type="cellIs" dxfId="515" priority="709" stopIfTrue="1" operator="equal">
      <formula>"No Aceptable Con Control Esp."</formula>
    </cfRule>
  </conditionalFormatting>
  <conditionalFormatting sqref="U411:U432 U403:U404">
    <cfRule type="containsText" dxfId="514" priority="707" operator="containsText" text="Mejorable">
      <formula>NOT(ISERROR(SEARCH("Mejorable",U403)))</formula>
    </cfRule>
  </conditionalFormatting>
  <conditionalFormatting sqref="U411:U432 U403:U404">
    <cfRule type="containsText" dxfId="513" priority="704" operator="containsText" text="No Aceptable o Aceptable con Control Especifico">
      <formula>NOT(ISERROR(SEARCH("No Aceptable o Aceptable con Control Especifico",U403)))</formula>
    </cfRule>
    <cfRule type="containsText" dxfId="512" priority="705" operator="containsText" text="No Aceptable">
      <formula>NOT(ISERROR(SEARCH("No Aceptable",U403)))</formula>
    </cfRule>
    <cfRule type="containsText" dxfId="511" priority="706" operator="containsText" text="No Aceptable o Aceptable con Control Especifico">
      <formula>NOT(ISERROR(SEARCH("No Aceptable o Aceptable con Control Especifico",U403)))</formula>
    </cfRule>
  </conditionalFormatting>
  <conditionalFormatting sqref="T411:T432 T403:T404">
    <cfRule type="cellIs" dxfId="510" priority="703" operator="equal">
      <formula>"II"</formula>
    </cfRule>
  </conditionalFormatting>
  <conditionalFormatting sqref="T405:U405">
    <cfRule type="cellIs" dxfId="509" priority="700" stopIfTrue="1" operator="equal">
      <formula>"Muy Alto"</formula>
    </cfRule>
    <cfRule type="cellIs" dxfId="508" priority="701" stopIfTrue="1" operator="equal">
      <formula>"Medio"</formula>
    </cfRule>
    <cfRule type="cellIs" dxfId="507" priority="702" stopIfTrue="1" operator="equal">
      <formula>"Bajo"</formula>
    </cfRule>
  </conditionalFormatting>
  <conditionalFormatting sqref="T405:U405">
    <cfRule type="cellIs" dxfId="506" priority="699" stopIfTrue="1" operator="equal">
      <formula>"Alto"</formula>
    </cfRule>
  </conditionalFormatting>
  <conditionalFormatting sqref="T405:U405">
    <cfRule type="cellIs" dxfId="505" priority="695" stopIfTrue="1" operator="equal">
      <formula>"IV"</formula>
    </cfRule>
    <cfRule type="cellIs" dxfId="504" priority="696" stopIfTrue="1" operator="equal">
      <formula>"III"</formula>
    </cfRule>
    <cfRule type="cellIs" dxfId="503" priority="697" stopIfTrue="1" operator="equal">
      <formula>"II"</formula>
    </cfRule>
    <cfRule type="cellIs" dxfId="502" priority="698" stopIfTrue="1" operator="equal">
      <formula>"I"</formula>
    </cfRule>
  </conditionalFormatting>
  <conditionalFormatting sqref="T405:U405">
    <cfRule type="cellIs" dxfId="501" priority="693" stopIfTrue="1" operator="equal">
      <formula>"No Aceptable"</formula>
    </cfRule>
    <cfRule type="cellIs" dxfId="500" priority="694" stopIfTrue="1" operator="equal">
      <formula>"Aceptable"</formula>
    </cfRule>
  </conditionalFormatting>
  <conditionalFormatting sqref="T405:U405">
    <cfRule type="cellIs" dxfId="499" priority="692" stopIfTrue="1" operator="equal">
      <formula>"No Aceptable Con Control Especifico"</formula>
    </cfRule>
  </conditionalFormatting>
  <conditionalFormatting sqref="T405:U405">
    <cfRule type="cellIs" dxfId="498" priority="691" stopIfTrue="1" operator="equal">
      <formula>"No Aceptable Con Control Esp."</formula>
    </cfRule>
  </conditionalFormatting>
  <conditionalFormatting sqref="U405">
    <cfRule type="containsText" dxfId="497" priority="689" operator="containsText" text="Mejorable">
      <formula>NOT(ISERROR(SEARCH("Mejorable",U405)))</formula>
    </cfRule>
  </conditionalFormatting>
  <conditionalFormatting sqref="U405">
    <cfRule type="containsText" dxfId="496" priority="686" operator="containsText" text="No Aceptable o Aceptable con Control Especifico">
      <formula>NOT(ISERROR(SEARCH("No Aceptable o Aceptable con Control Especifico",U405)))</formula>
    </cfRule>
    <cfRule type="containsText" dxfId="495" priority="687" operator="containsText" text="No Aceptable">
      <formula>NOT(ISERROR(SEARCH("No Aceptable",U405)))</formula>
    </cfRule>
    <cfRule type="containsText" dxfId="494" priority="688" operator="containsText" text="No Aceptable o Aceptable con Control Especifico">
      <formula>NOT(ISERROR(SEARCH("No Aceptable o Aceptable con Control Especifico",U405)))</formula>
    </cfRule>
  </conditionalFormatting>
  <conditionalFormatting sqref="T405">
    <cfRule type="cellIs" dxfId="493" priority="685" operator="equal">
      <formula>"II"</formula>
    </cfRule>
  </conditionalFormatting>
  <conditionalFormatting sqref="T400:U402">
    <cfRule type="cellIs" dxfId="492" priority="682" stopIfTrue="1" operator="equal">
      <formula>"Muy Alto"</formula>
    </cfRule>
    <cfRule type="cellIs" dxfId="491" priority="683" stopIfTrue="1" operator="equal">
      <formula>"Medio"</formula>
    </cfRule>
    <cfRule type="cellIs" dxfId="490" priority="684" stopIfTrue="1" operator="equal">
      <formula>"Bajo"</formula>
    </cfRule>
  </conditionalFormatting>
  <conditionalFormatting sqref="T400:U402">
    <cfRule type="cellIs" dxfId="489" priority="681" stopIfTrue="1" operator="equal">
      <formula>"Alto"</formula>
    </cfRule>
  </conditionalFormatting>
  <conditionalFormatting sqref="T400:U402">
    <cfRule type="cellIs" dxfId="488" priority="677" stopIfTrue="1" operator="equal">
      <formula>"IV"</formula>
    </cfRule>
    <cfRule type="cellIs" dxfId="487" priority="678" stopIfTrue="1" operator="equal">
      <formula>"III"</formula>
    </cfRule>
    <cfRule type="cellIs" dxfId="486" priority="679" stopIfTrue="1" operator="equal">
      <formula>"II"</formula>
    </cfRule>
    <cfRule type="cellIs" dxfId="485" priority="680" stopIfTrue="1" operator="equal">
      <formula>"I"</formula>
    </cfRule>
  </conditionalFormatting>
  <conditionalFormatting sqref="T400:U402">
    <cfRule type="cellIs" dxfId="484" priority="675" stopIfTrue="1" operator="equal">
      <formula>"No Aceptable"</formula>
    </cfRule>
    <cfRule type="cellIs" dxfId="483" priority="676" stopIfTrue="1" operator="equal">
      <formula>"Aceptable"</formula>
    </cfRule>
  </conditionalFormatting>
  <conditionalFormatting sqref="T400:U402">
    <cfRule type="cellIs" dxfId="482" priority="674" stopIfTrue="1" operator="equal">
      <formula>"No Aceptable Con Control Especifico"</formula>
    </cfRule>
  </conditionalFormatting>
  <conditionalFormatting sqref="T400:U402">
    <cfRule type="cellIs" dxfId="481" priority="673" stopIfTrue="1" operator="equal">
      <formula>"No Aceptable Con Control Esp."</formula>
    </cfRule>
  </conditionalFormatting>
  <conditionalFormatting sqref="U400:U402">
    <cfRule type="containsText" dxfId="480" priority="671" operator="containsText" text="Mejorable">
      <formula>NOT(ISERROR(SEARCH("Mejorable",U400)))</formula>
    </cfRule>
  </conditionalFormatting>
  <conditionalFormatting sqref="U400:U402">
    <cfRule type="containsText" dxfId="479" priority="668" operator="containsText" text="No Aceptable o Aceptable con Control Especifico">
      <formula>NOT(ISERROR(SEARCH("No Aceptable o Aceptable con Control Especifico",U400)))</formula>
    </cfRule>
    <cfRule type="containsText" dxfId="478" priority="669" operator="containsText" text="No Aceptable">
      <formula>NOT(ISERROR(SEARCH("No Aceptable",U400)))</formula>
    </cfRule>
    <cfRule type="containsText" dxfId="477" priority="670" operator="containsText" text="No Aceptable o Aceptable con Control Especifico">
      <formula>NOT(ISERROR(SEARCH("No Aceptable o Aceptable con Control Especifico",U400)))</formula>
    </cfRule>
  </conditionalFormatting>
  <conditionalFormatting sqref="T400:T402">
    <cfRule type="cellIs" dxfId="476" priority="667" operator="equal">
      <formula>"II"</formula>
    </cfRule>
  </conditionalFormatting>
  <conditionalFormatting sqref="T410:U410">
    <cfRule type="cellIs" dxfId="475" priority="663" stopIfTrue="1" operator="equal">
      <formula>"Muy Alto"</formula>
    </cfRule>
    <cfRule type="cellIs" dxfId="474" priority="664" stopIfTrue="1" operator="equal">
      <formula>"Medio"</formula>
    </cfRule>
    <cfRule type="cellIs" dxfId="473" priority="665" stopIfTrue="1" operator="equal">
      <formula>"Bajo"</formula>
    </cfRule>
  </conditionalFormatting>
  <conditionalFormatting sqref="T410:U410">
    <cfRule type="cellIs" dxfId="472" priority="662" stopIfTrue="1" operator="equal">
      <formula>"Alto"</formula>
    </cfRule>
  </conditionalFormatting>
  <conditionalFormatting sqref="T410:U410">
    <cfRule type="cellIs" dxfId="471" priority="658" stopIfTrue="1" operator="equal">
      <formula>"IV"</formula>
    </cfRule>
    <cfRule type="cellIs" dxfId="470" priority="659" stopIfTrue="1" operator="equal">
      <formula>"III"</formula>
    </cfRule>
    <cfRule type="cellIs" dxfId="469" priority="660" stopIfTrue="1" operator="equal">
      <formula>"II"</formula>
    </cfRule>
    <cfRule type="cellIs" dxfId="468" priority="661" stopIfTrue="1" operator="equal">
      <formula>"I"</formula>
    </cfRule>
  </conditionalFormatting>
  <conditionalFormatting sqref="T410:U410">
    <cfRule type="cellIs" dxfId="467" priority="656" stopIfTrue="1" operator="equal">
      <formula>"No Aceptable"</formula>
    </cfRule>
    <cfRule type="cellIs" dxfId="466" priority="657" stopIfTrue="1" operator="equal">
      <formula>"Aceptable"</formula>
    </cfRule>
  </conditionalFormatting>
  <conditionalFormatting sqref="T410:U410">
    <cfRule type="cellIs" dxfId="465" priority="655" stopIfTrue="1" operator="equal">
      <formula>"No Aceptable Con Control Especifico"</formula>
    </cfRule>
  </conditionalFormatting>
  <conditionalFormatting sqref="T410:U410">
    <cfRule type="cellIs" dxfId="464" priority="654" stopIfTrue="1" operator="equal">
      <formula>"No Aceptable Con Control Esp."</formula>
    </cfRule>
  </conditionalFormatting>
  <conditionalFormatting sqref="U410">
    <cfRule type="containsText" dxfId="463" priority="652" operator="containsText" text="Mejorable">
      <formula>NOT(ISERROR(SEARCH("Mejorable",U410)))</formula>
    </cfRule>
  </conditionalFormatting>
  <conditionalFormatting sqref="U410">
    <cfRule type="containsText" dxfId="462" priority="649" operator="containsText" text="No Aceptable o Aceptable con Control Especifico">
      <formula>NOT(ISERROR(SEARCH("No Aceptable o Aceptable con Control Especifico",U410)))</formula>
    </cfRule>
    <cfRule type="containsText" dxfId="461" priority="650" operator="containsText" text="No Aceptable">
      <formula>NOT(ISERROR(SEARCH("No Aceptable",U410)))</formula>
    </cfRule>
    <cfRule type="containsText" dxfId="460" priority="651" operator="containsText" text="No Aceptable o Aceptable con Control Especifico">
      <formula>NOT(ISERROR(SEARCH("No Aceptable o Aceptable con Control Especifico",U410)))</formula>
    </cfRule>
  </conditionalFormatting>
  <conditionalFormatting sqref="T410">
    <cfRule type="cellIs" dxfId="459" priority="648" operator="equal">
      <formula>"II"</formula>
    </cfRule>
  </conditionalFormatting>
  <conditionalFormatting sqref="T447:U468 T439:U440">
    <cfRule type="cellIs" dxfId="458" priority="645" stopIfTrue="1" operator="equal">
      <formula>"Muy Alto"</formula>
    </cfRule>
    <cfRule type="cellIs" dxfId="457" priority="646" stopIfTrue="1" operator="equal">
      <formula>"Medio"</formula>
    </cfRule>
    <cfRule type="cellIs" dxfId="456" priority="647" stopIfTrue="1" operator="equal">
      <formula>"Bajo"</formula>
    </cfRule>
  </conditionalFormatting>
  <conditionalFormatting sqref="T447:U468 T439:U440">
    <cfRule type="cellIs" dxfId="455" priority="644" stopIfTrue="1" operator="equal">
      <formula>"Alto"</formula>
    </cfRule>
  </conditionalFormatting>
  <conditionalFormatting sqref="T447:U468 T439:U440">
    <cfRule type="cellIs" dxfId="454" priority="640" stopIfTrue="1" operator="equal">
      <formula>"IV"</formula>
    </cfRule>
    <cfRule type="cellIs" dxfId="453" priority="641" stopIfTrue="1" operator="equal">
      <formula>"III"</formula>
    </cfRule>
    <cfRule type="cellIs" dxfId="452" priority="642" stopIfTrue="1" operator="equal">
      <formula>"II"</formula>
    </cfRule>
    <cfRule type="cellIs" dxfId="451" priority="643" stopIfTrue="1" operator="equal">
      <formula>"I"</formula>
    </cfRule>
  </conditionalFormatting>
  <conditionalFormatting sqref="T447:U468 T439:U440">
    <cfRule type="cellIs" dxfId="450" priority="638" stopIfTrue="1" operator="equal">
      <formula>"No Aceptable"</formula>
    </cfRule>
    <cfRule type="cellIs" dxfId="449" priority="639" stopIfTrue="1" operator="equal">
      <formula>"Aceptable"</formula>
    </cfRule>
  </conditionalFormatting>
  <conditionalFormatting sqref="T447:U468 T439:U440">
    <cfRule type="cellIs" dxfId="448" priority="637" stopIfTrue="1" operator="equal">
      <formula>"No Aceptable Con Control Especifico"</formula>
    </cfRule>
  </conditionalFormatting>
  <conditionalFormatting sqref="T447:U468 T439:U440">
    <cfRule type="cellIs" dxfId="447" priority="636" stopIfTrue="1" operator="equal">
      <formula>"No Aceptable Con Control Esp."</formula>
    </cfRule>
  </conditionalFormatting>
  <conditionalFormatting sqref="U447:U468 U439:U440">
    <cfRule type="containsText" dxfId="446" priority="634" operator="containsText" text="Mejorable">
      <formula>NOT(ISERROR(SEARCH("Mejorable",U439)))</formula>
    </cfRule>
  </conditionalFormatting>
  <conditionalFormatting sqref="U447:U468 U439:U440">
    <cfRule type="containsText" dxfId="445" priority="631" operator="containsText" text="No Aceptable o Aceptable con Control Especifico">
      <formula>NOT(ISERROR(SEARCH("No Aceptable o Aceptable con Control Especifico",U439)))</formula>
    </cfRule>
    <cfRule type="containsText" dxfId="444" priority="632" operator="containsText" text="No Aceptable">
      <formula>NOT(ISERROR(SEARCH("No Aceptable",U439)))</formula>
    </cfRule>
    <cfRule type="containsText" dxfId="443" priority="633" operator="containsText" text="No Aceptable o Aceptable con Control Especifico">
      <formula>NOT(ISERROR(SEARCH("No Aceptable o Aceptable con Control Especifico",U439)))</formula>
    </cfRule>
  </conditionalFormatting>
  <conditionalFormatting sqref="T447:T468 T439:T440">
    <cfRule type="cellIs" dxfId="442" priority="630" operator="equal">
      <formula>"II"</formula>
    </cfRule>
  </conditionalFormatting>
  <conditionalFormatting sqref="T441:U441">
    <cfRule type="cellIs" dxfId="441" priority="627" stopIfTrue="1" operator="equal">
      <formula>"Muy Alto"</formula>
    </cfRule>
    <cfRule type="cellIs" dxfId="440" priority="628" stopIfTrue="1" operator="equal">
      <formula>"Medio"</formula>
    </cfRule>
    <cfRule type="cellIs" dxfId="439" priority="629" stopIfTrue="1" operator="equal">
      <formula>"Bajo"</formula>
    </cfRule>
  </conditionalFormatting>
  <conditionalFormatting sqref="T441:U441">
    <cfRule type="cellIs" dxfId="438" priority="626" stopIfTrue="1" operator="equal">
      <formula>"Alto"</formula>
    </cfRule>
  </conditionalFormatting>
  <conditionalFormatting sqref="T441:U441">
    <cfRule type="cellIs" dxfId="437" priority="622" stopIfTrue="1" operator="equal">
      <formula>"IV"</formula>
    </cfRule>
    <cfRule type="cellIs" dxfId="436" priority="623" stopIfTrue="1" operator="equal">
      <formula>"III"</formula>
    </cfRule>
    <cfRule type="cellIs" dxfId="435" priority="624" stopIfTrue="1" operator="equal">
      <formula>"II"</formula>
    </cfRule>
    <cfRule type="cellIs" dxfId="434" priority="625" stopIfTrue="1" operator="equal">
      <formula>"I"</formula>
    </cfRule>
  </conditionalFormatting>
  <conditionalFormatting sqref="T441:U441">
    <cfRule type="cellIs" dxfId="433" priority="620" stopIfTrue="1" operator="equal">
      <formula>"No Aceptable"</formula>
    </cfRule>
    <cfRule type="cellIs" dxfId="432" priority="621" stopIfTrue="1" operator="equal">
      <formula>"Aceptable"</formula>
    </cfRule>
  </conditionalFormatting>
  <conditionalFormatting sqref="T441:U441">
    <cfRule type="cellIs" dxfId="431" priority="619" stopIfTrue="1" operator="equal">
      <formula>"No Aceptable Con Control Especifico"</formula>
    </cfRule>
  </conditionalFormatting>
  <conditionalFormatting sqref="T441:U441">
    <cfRule type="cellIs" dxfId="430" priority="618" stopIfTrue="1" operator="equal">
      <formula>"No Aceptable Con Control Esp."</formula>
    </cfRule>
  </conditionalFormatting>
  <conditionalFormatting sqref="U441">
    <cfRule type="containsText" dxfId="429" priority="616" operator="containsText" text="Mejorable">
      <formula>NOT(ISERROR(SEARCH("Mejorable",U441)))</formula>
    </cfRule>
  </conditionalFormatting>
  <conditionalFormatting sqref="U441">
    <cfRule type="containsText" dxfId="428" priority="613" operator="containsText" text="No Aceptable o Aceptable con Control Especifico">
      <formula>NOT(ISERROR(SEARCH("No Aceptable o Aceptable con Control Especifico",U441)))</formula>
    </cfRule>
    <cfRule type="containsText" dxfId="427" priority="614" operator="containsText" text="No Aceptable">
      <formula>NOT(ISERROR(SEARCH("No Aceptable",U441)))</formula>
    </cfRule>
    <cfRule type="containsText" dxfId="426" priority="615" operator="containsText" text="No Aceptable o Aceptable con Control Especifico">
      <formula>NOT(ISERROR(SEARCH("No Aceptable o Aceptable con Control Especifico",U441)))</formula>
    </cfRule>
  </conditionalFormatting>
  <conditionalFormatting sqref="T441">
    <cfRule type="cellIs" dxfId="425" priority="612" operator="equal">
      <formula>"II"</formula>
    </cfRule>
  </conditionalFormatting>
  <conditionalFormatting sqref="T436:U438">
    <cfRule type="cellIs" dxfId="424" priority="609" stopIfTrue="1" operator="equal">
      <formula>"Muy Alto"</formula>
    </cfRule>
    <cfRule type="cellIs" dxfId="423" priority="610" stopIfTrue="1" operator="equal">
      <formula>"Medio"</formula>
    </cfRule>
    <cfRule type="cellIs" dxfId="422" priority="611" stopIfTrue="1" operator="equal">
      <formula>"Bajo"</formula>
    </cfRule>
  </conditionalFormatting>
  <conditionalFormatting sqref="T436:U438">
    <cfRule type="cellIs" dxfId="421" priority="608" stopIfTrue="1" operator="equal">
      <formula>"Alto"</formula>
    </cfRule>
  </conditionalFormatting>
  <conditionalFormatting sqref="T436:U438">
    <cfRule type="cellIs" dxfId="420" priority="604" stopIfTrue="1" operator="equal">
      <formula>"IV"</formula>
    </cfRule>
    <cfRule type="cellIs" dxfId="419" priority="605" stopIfTrue="1" operator="equal">
      <formula>"III"</formula>
    </cfRule>
    <cfRule type="cellIs" dxfId="418" priority="606" stopIfTrue="1" operator="equal">
      <formula>"II"</formula>
    </cfRule>
    <cfRule type="cellIs" dxfId="417" priority="607" stopIfTrue="1" operator="equal">
      <formula>"I"</formula>
    </cfRule>
  </conditionalFormatting>
  <conditionalFormatting sqref="T436:U438">
    <cfRule type="cellIs" dxfId="416" priority="602" stopIfTrue="1" operator="equal">
      <formula>"No Aceptable"</formula>
    </cfRule>
    <cfRule type="cellIs" dxfId="415" priority="603" stopIfTrue="1" operator="equal">
      <formula>"Aceptable"</formula>
    </cfRule>
  </conditionalFormatting>
  <conditionalFormatting sqref="T436:U438">
    <cfRule type="cellIs" dxfId="414" priority="601" stopIfTrue="1" operator="equal">
      <formula>"No Aceptable Con Control Especifico"</formula>
    </cfRule>
  </conditionalFormatting>
  <conditionalFormatting sqref="T436:U438">
    <cfRule type="cellIs" dxfId="413" priority="600" stopIfTrue="1" operator="equal">
      <formula>"No Aceptable Con Control Esp."</formula>
    </cfRule>
  </conditionalFormatting>
  <conditionalFormatting sqref="U436:U438">
    <cfRule type="containsText" dxfId="412" priority="598" operator="containsText" text="Mejorable">
      <formula>NOT(ISERROR(SEARCH("Mejorable",U436)))</formula>
    </cfRule>
  </conditionalFormatting>
  <conditionalFormatting sqref="U436:U438">
    <cfRule type="containsText" dxfId="411" priority="595" operator="containsText" text="No Aceptable o Aceptable con Control Especifico">
      <formula>NOT(ISERROR(SEARCH("No Aceptable o Aceptable con Control Especifico",U436)))</formula>
    </cfRule>
    <cfRule type="containsText" dxfId="410" priority="596" operator="containsText" text="No Aceptable">
      <formula>NOT(ISERROR(SEARCH("No Aceptable",U436)))</formula>
    </cfRule>
    <cfRule type="containsText" dxfId="409" priority="597" operator="containsText" text="No Aceptable o Aceptable con Control Especifico">
      <formula>NOT(ISERROR(SEARCH("No Aceptable o Aceptable con Control Especifico",U436)))</formula>
    </cfRule>
  </conditionalFormatting>
  <conditionalFormatting sqref="T436:T438">
    <cfRule type="cellIs" dxfId="408" priority="594" operator="equal">
      <formula>"II"</formula>
    </cfRule>
  </conditionalFormatting>
  <conditionalFormatting sqref="T446:U446">
    <cfRule type="cellIs" dxfId="407" priority="590" stopIfTrue="1" operator="equal">
      <formula>"Muy Alto"</formula>
    </cfRule>
    <cfRule type="cellIs" dxfId="406" priority="591" stopIfTrue="1" operator="equal">
      <formula>"Medio"</formula>
    </cfRule>
    <cfRule type="cellIs" dxfId="405" priority="592" stopIfTrue="1" operator="equal">
      <formula>"Bajo"</formula>
    </cfRule>
  </conditionalFormatting>
  <conditionalFormatting sqref="T446:U446">
    <cfRule type="cellIs" dxfId="404" priority="589" stopIfTrue="1" operator="equal">
      <formula>"Alto"</formula>
    </cfRule>
  </conditionalFormatting>
  <conditionalFormatting sqref="T446:U446">
    <cfRule type="cellIs" dxfId="403" priority="585" stopIfTrue="1" operator="equal">
      <formula>"IV"</formula>
    </cfRule>
    <cfRule type="cellIs" dxfId="402" priority="586" stopIfTrue="1" operator="equal">
      <formula>"III"</formula>
    </cfRule>
    <cfRule type="cellIs" dxfId="401" priority="587" stopIfTrue="1" operator="equal">
      <formula>"II"</formula>
    </cfRule>
    <cfRule type="cellIs" dxfId="400" priority="588" stopIfTrue="1" operator="equal">
      <formula>"I"</formula>
    </cfRule>
  </conditionalFormatting>
  <conditionalFormatting sqref="T446:U446">
    <cfRule type="cellIs" dxfId="399" priority="583" stopIfTrue="1" operator="equal">
      <formula>"No Aceptable"</formula>
    </cfRule>
    <cfRule type="cellIs" dxfId="398" priority="584" stopIfTrue="1" operator="equal">
      <formula>"Aceptable"</formula>
    </cfRule>
  </conditionalFormatting>
  <conditionalFormatting sqref="T446:U446">
    <cfRule type="cellIs" dxfId="397" priority="582" stopIfTrue="1" operator="equal">
      <formula>"No Aceptable Con Control Especifico"</formula>
    </cfRule>
  </conditionalFormatting>
  <conditionalFormatting sqref="T446:U446">
    <cfRule type="cellIs" dxfId="396" priority="581" stopIfTrue="1" operator="equal">
      <formula>"No Aceptable Con Control Esp."</formula>
    </cfRule>
  </conditionalFormatting>
  <conditionalFormatting sqref="U446">
    <cfRule type="containsText" dxfId="395" priority="579" operator="containsText" text="Mejorable">
      <formula>NOT(ISERROR(SEARCH("Mejorable",U446)))</formula>
    </cfRule>
  </conditionalFormatting>
  <conditionalFormatting sqref="U446">
    <cfRule type="containsText" dxfId="394" priority="576" operator="containsText" text="No Aceptable o Aceptable con Control Especifico">
      <formula>NOT(ISERROR(SEARCH("No Aceptable o Aceptable con Control Especifico",U446)))</formula>
    </cfRule>
    <cfRule type="containsText" dxfId="393" priority="577" operator="containsText" text="No Aceptable">
      <formula>NOT(ISERROR(SEARCH("No Aceptable",U446)))</formula>
    </cfRule>
    <cfRule type="containsText" dxfId="392" priority="578" operator="containsText" text="No Aceptable o Aceptable con Control Especifico">
      <formula>NOT(ISERROR(SEARCH("No Aceptable o Aceptable con Control Especifico",U446)))</formula>
    </cfRule>
  </conditionalFormatting>
  <conditionalFormatting sqref="T446">
    <cfRule type="cellIs" dxfId="391" priority="575" operator="equal">
      <formula>"II"</formula>
    </cfRule>
  </conditionalFormatting>
  <conditionalFormatting sqref="T483:U504 T475:U476">
    <cfRule type="cellIs" dxfId="390" priority="572" stopIfTrue="1" operator="equal">
      <formula>"Muy Alto"</formula>
    </cfRule>
    <cfRule type="cellIs" dxfId="389" priority="573" stopIfTrue="1" operator="equal">
      <formula>"Medio"</formula>
    </cfRule>
    <cfRule type="cellIs" dxfId="388" priority="574" stopIfTrue="1" operator="equal">
      <formula>"Bajo"</formula>
    </cfRule>
  </conditionalFormatting>
  <conditionalFormatting sqref="T483:U504 T475:U476">
    <cfRule type="cellIs" dxfId="387" priority="571" stopIfTrue="1" operator="equal">
      <formula>"Alto"</formula>
    </cfRule>
  </conditionalFormatting>
  <conditionalFormatting sqref="T483:U504 T475:U476">
    <cfRule type="cellIs" dxfId="386" priority="567" stopIfTrue="1" operator="equal">
      <formula>"IV"</formula>
    </cfRule>
    <cfRule type="cellIs" dxfId="385" priority="568" stopIfTrue="1" operator="equal">
      <formula>"III"</formula>
    </cfRule>
    <cfRule type="cellIs" dxfId="384" priority="569" stopIfTrue="1" operator="equal">
      <formula>"II"</formula>
    </cfRule>
    <cfRule type="cellIs" dxfId="383" priority="570" stopIfTrue="1" operator="equal">
      <formula>"I"</formula>
    </cfRule>
  </conditionalFormatting>
  <conditionalFormatting sqref="T483:U504 T475:U476">
    <cfRule type="cellIs" dxfId="382" priority="565" stopIfTrue="1" operator="equal">
      <formula>"No Aceptable"</formula>
    </cfRule>
    <cfRule type="cellIs" dxfId="381" priority="566" stopIfTrue="1" operator="equal">
      <formula>"Aceptable"</formula>
    </cfRule>
  </conditionalFormatting>
  <conditionalFormatting sqref="T483:U504 T475:U476">
    <cfRule type="cellIs" dxfId="380" priority="564" stopIfTrue="1" operator="equal">
      <formula>"No Aceptable Con Control Especifico"</formula>
    </cfRule>
  </conditionalFormatting>
  <conditionalFormatting sqref="T483:U504 T475:U476">
    <cfRule type="cellIs" dxfId="379" priority="563" stopIfTrue="1" operator="equal">
      <formula>"No Aceptable Con Control Esp."</formula>
    </cfRule>
  </conditionalFormatting>
  <conditionalFormatting sqref="U483:U504 U475:U476">
    <cfRule type="containsText" dxfId="378" priority="561" operator="containsText" text="Mejorable">
      <formula>NOT(ISERROR(SEARCH("Mejorable",U475)))</formula>
    </cfRule>
  </conditionalFormatting>
  <conditionalFormatting sqref="U483:U504 U475:U476">
    <cfRule type="containsText" dxfId="377" priority="558" operator="containsText" text="No Aceptable o Aceptable con Control Especifico">
      <formula>NOT(ISERROR(SEARCH("No Aceptable o Aceptable con Control Especifico",U475)))</formula>
    </cfRule>
    <cfRule type="containsText" dxfId="376" priority="559" operator="containsText" text="No Aceptable">
      <formula>NOT(ISERROR(SEARCH("No Aceptable",U475)))</formula>
    </cfRule>
    <cfRule type="containsText" dxfId="375" priority="560" operator="containsText" text="No Aceptable o Aceptable con Control Especifico">
      <formula>NOT(ISERROR(SEARCH("No Aceptable o Aceptable con Control Especifico",U475)))</formula>
    </cfRule>
  </conditionalFormatting>
  <conditionalFormatting sqref="T483:T504 T475:T476">
    <cfRule type="cellIs" dxfId="374" priority="557" operator="equal">
      <formula>"II"</formula>
    </cfRule>
  </conditionalFormatting>
  <conditionalFormatting sqref="T477:U477">
    <cfRule type="cellIs" dxfId="373" priority="554" stopIfTrue="1" operator="equal">
      <formula>"Muy Alto"</formula>
    </cfRule>
    <cfRule type="cellIs" dxfId="372" priority="555" stopIfTrue="1" operator="equal">
      <formula>"Medio"</formula>
    </cfRule>
    <cfRule type="cellIs" dxfId="371" priority="556" stopIfTrue="1" operator="equal">
      <formula>"Bajo"</formula>
    </cfRule>
  </conditionalFormatting>
  <conditionalFormatting sqref="T477:U477">
    <cfRule type="cellIs" dxfId="370" priority="553" stopIfTrue="1" operator="equal">
      <formula>"Alto"</formula>
    </cfRule>
  </conditionalFormatting>
  <conditionalFormatting sqref="T477:U477">
    <cfRule type="cellIs" dxfId="369" priority="549" stopIfTrue="1" operator="equal">
      <formula>"IV"</formula>
    </cfRule>
    <cfRule type="cellIs" dxfId="368" priority="550" stopIfTrue="1" operator="equal">
      <formula>"III"</formula>
    </cfRule>
    <cfRule type="cellIs" dxfId="367" priority="551" stopIfTrue="1" operator="equal">
      <formula>"II"</formula>
    </cfRule>
    <cfRule type="cellIs" dxfId="366" priority="552" stopIfTrue="1" operator="equal">
      <formula>"I"</formula>
    </cfRule>
  </conditionalFormatting>
  <conditionalFormatting sqref="T477:U477">
    <cfRule type="cellIs" dxfId="365" priority="547" stopIfTrue="1" operator="equal">
      <formula>"No Aceptable"</formula>
    </cfRule>
    <cfRule type="cellIs" dxfId="364" priority="548" stopIfTrue="1" operator="equal">
      <formula>"Aceptable"</formula>
    </cfRule>
  </conditionalFormatting>
  <conditionalFormatting sqref="T477:U477">
    <cfRule type="cellIs" dxfId="363" priority="546" stopIfTrue="1" operator="equal">
      <formula>"No Aceptable Con Control Especifico"</formula>
    </cfRule>
  </conditionalFormatting>
  <conditionalFormatting sqref="T477:U477">
    <cfRule type="cellIs" dxfId="362" priority="545" stopIfTrue="1" operator="equal">
      <formula>"No Aceptable Con Control Esp."</formula>
    </cfRule>
  </conditionalFormatting>
  <conditionalFormatting sqref="U477">
    <cfRule type="containsText" dxfId="361" priority="543" operator="containsText" text="Mejorable">
      <formula>NOT(ISERROR(SEARCH("Mejorable",U477)))</formula>
    </cfRule>
  </conditionalFormatting>
  <conditionalFormatting sqref="U477">
    <cfRule type="containsText" dxfId="360" priority="540" operator="containsText" text="No Aceptable o Aceptable con Control Especifico">
      <formula>NOT(ISERROR(SEARCH("No Aceptable o Aceptable con Control Especifico",U477)))</formula>
    </cfRule>
    <cfRule type="containsText" dxfId="359" priority="541" operator="containsText" text="No Aceptable">
      <formula>NOT(ISERROR(SEARCH("No Aceptable",U477)))</formula>
    </cfRule>
    <cfRule type="containsText" dxfId="358" priority="542" operator="containsText" text="No Aceptable o Aceptable con Control Especifico">
      <formula>NOT(ISERROR(SEARCH("No Aceptable o Aceptable con Control Especifico",U477)))</formula>
    </cfRule>
  </conditionalFormatting>
  <conditionalFormatting sqref="T477">
    <cfRule type="cellIs" dxfId="357" priority="539" operator="equal">
      <formula>"II"</formula>
    </cfRule>
  </conditionalFormatting>
  <conditionalFormatting sqref="T472:U474">
    <cfRule type="cellIs" dxfId="356" priority="536" stopIfTrue="1" operator="equal">
      <formula>"Muy Alto"</formula>
    </cfRule>
    <cfRule type="cellIs" dxfId="355" priority="537" stopIfTrue="1" operator="equal">
      <formula>"Medio"</formula>
    </cfRule>
    <cfRule type="cellIs" dxfId="354" priority="538" stopIfTrue="1" operator="equal">
      <formula>"Bajo"</formula>
    </cfRule>
  </conditionalFormatting>
  <conditionalFormatting sqref="T472:U474">
    <cfRule type="cellIs" dxfId="353" priority="535" stopIfTrue="1" operator="equal">
      <formula>"Alto"</formula>
    </cfRule>
  </conditionalFormatting>
  <conditionalFormatting sqref="T472:U474">
    <cfRule type="cellIs" dxfId="352" priority="531" stopIfTrue="1" operator="equal">
      <formula>"IV"</formula>
    </cfRule>
    <cfRule type="cellIs" dxfId="351" priority="532" stopIfTrue="1" operator="equal">
      <formula>"III"</formula>
    </cfRule>
    <cfRule type="cellIs" dxfId="350" priority="533" stopIfTrue="1" operator="equal">
      <formula>"II"</formula>
    </cfRule>
    <cfRule type="cellIs" dxfId="349" priority="534" stopIfTrue="1" operator="equal">
      <formula>"I"</formula>
    </cfRule>
  </conditionalFormatting>
  <conditionalFormatting sqref="T472:U474">
    <cfRule type="cellIs" dxfId="348" priority="529" stopIfTrue="1" operator="equal">
      <formula>"No Aceptable"</formula>
    </cfRule>
    <cfRule type="cellIs" dxfId="347" priority="530" stopIfTrue="1" operator="equal">
      <formula>"Aceptable"</formula>
    </cfRule>
  </conditionalFormatting>
  <conditionalFormatting sqref="T472:U474">
    <cfRule type="cellIs" dxfId="346" priority="528" stopIfTrue="1" operator="equal">
      <formula>"No Aceptable Con Control Especifico"</formula>
    </cfRule>
  </conditionalFormatting>
  <conditionalFormatting sqref="T472:U474">
    <cfRule type="cellIs" dxfId="345" priority="527" stopIfTrue="1" operator="equal">
      <formula>"No Aceptable Con Control Esp."</formula>
    </cfRule>
  </conditionalFormatting>
  <conditionalFormatting sqref="U472:U474">
    <cfRule type="containsText" dxfId="344" priority="525" operator="containsText" text="Mejorable">
      <formula>NOT(ISERROR(SEARCH("Mejorable",U472)))</formula>
    </cfRule>
  </conditionalFormatting>
  <conditionalFormatting sqref="U472:U474">
    <cfRule type="containsText" dxfId="343" priority="522" operator="containsText" text="No Aceptable o Aceptable con Control Especifico">
      <formula>NOT(ISERROR(SEARCH("No Aceptable o Aceptable con Control Especifico",U472)))</formula>
    </cfRule>
    <cfRule type="containsText" dxfId="342" priority="523" operator="containsText" text="No Aceptable">
      <formula>NOT(ISERROR(SEARCH("No Aceptable",U472)))</formula>
    </cfRule>
    <cfRule type="containsText" dxfId="341" priority="524" operator="containsText" text="No Aceptable o Aceptable con Control Especifico">
      <formula>NOT(ISERROR(SEARCH("No Aceptable o Aceptable con Control Especifico",U472)))</formula>
    </cfRule>
  </conditionalFormatting>
  <conditionalFormatting sqref="T472:T474">
    <cfRule type="cellIs" dxfId="340" priority="521" operator="equal">
      <formula>"II"</formula>
    </cfRule>
  </conditionalFormatting>
  <conditionalFormatting sqref="T482:U482">
    <cfRule type="cellIs" dxfId="339" priority="517" stopIfTrue="1" operator="equal">
      <formula>"Muy Alto"</formula>
    </cfRule>
    <cfRule type="cellIs" dxfId="338" priority="518" stopIfTrue="1" operator="equal">
      <formula>"Medio"</formula>
    </cfRule>
    <cfRule type="cellIs" dxfId="337" priority="519" stopIfTrue="1" operator="equal">
      <formula>"Bajo"</formula>
    </cfRule>
  </conditionalFormatting>
  <conditionalFormatting sqref="T482:U482">
    <cfRule type="cellIs" dxfId="336" priority="516" stopIfTrue="1" operator="equal">
      <formula>"Alto"</formula>
    </cfRule>
  </conditionalFormatting>
  <conditionalFormatting sqref="T482:U482">
    <cfRule type="cellIs" dxfId="335" priority="512" stopIfTrue="1" operator="equal">
      <formula>"IV"</formula>
    </cfRule>
    <cfRule type="cellIs" dxfId="334" priority="513" stopIfTrue="1" operator="equal">
      <formula>"III"</formula>
    </cfRule>
    <cfRule type="cellIs" dxfId="333" priority="514" stopIfTrue="1" operator="equal">
      <formula>"II"</formula>
    </cfRule>
    <cfRule type="cellIs" dxfId="332" priority="515" stopIfTrue="1" operator="equal">
      <formula>"I"</formula>
    </cfRule>
  </conditionalFormatting>
  <conditionalFormatting sqref="T482:U482">
    <cfRule type="cellIs" dxfId="331" priority="510" stopIfTrue="1" operator="equal">
      <formula>"No Aceptable"</formula>
    </cfRule>
    <cfRule type="cellIs" dxfId="330" priority="511" stopIfTrue="1" operator="equal">
      <formula>"Aceptable"</formula>
    </cfRule>
  </conditionalFormatting>
  <conditionalFormatting sqref="T482:U482">
    <cfRule type="cellIs" dxfId="329" priority="509" stopIfTrue="1" operator="equal">
      <formula>"No Aceptable Con Control Especifico"</formula>
    </cfRule>
  </conditionalFormatting>
  <conditionalFormatting sqref="T482:U482">
    <cfRule type="cellIs" dxfId="328" priority="508" stopIfTrue="1" operator="equal">
      <formula>"No Aceptable Con Control Esp."</formula>
    </cfRule>
  </conditionalFormatting>
  <conditionalFormatting sqref="U482">
    <cfRule type="containsText" dxfId="327" priority="506" operator="containsText" text="Mejorable">
      <formula>NOT(ISERROR(SEARCH("Mejorable",U482)))</formula>
    </cfRule>
  </conditionalFormatting>
  <conditionalFormatting sqref="U482">
    <cfRule type="containsText" dxfId="326" priority="503" operator="containsText" text="No Aceptable o Aceptable con Control Especifico">
      <formula>NOT(ISERROR(SEARCH("No Aceptable o Aceptable con Control Especifico",U482)))</formula>
    </cfRule>
    <cfRule type="containsText" dxfId="325" priority="504" operator="containsText" text="No Aceptable">
      <formula>NOT(ISERROR(SEARCH("No Aceptable",U482)))</formula>
    </cfRule>
    <cfRule type="containsText" dxfId="324" priority="505" operator="containsText" text="No Aceptable o Aceptable con Control Especifico">
      <formula>NOT(ISERROR(SEARCH("No Aceptable o Aceptable con Control Especifico",U482)))</formula>
    </cfRule>
  </conditionalFormatting>
  <conditionalFormatting sqref="T482">
    <cfRule type="cellIs" dxfId="323" priority="502" operator="equal">
      <formula>"II"</formula>
    </cfRule>
  </conditionalFormatting>
  <conditionalFormatting sqref="P308">
    <cfRule type="cellIs" priority="494" stopIfTrue="1" operator="equal">
      <formula>"10, 25, 50, 100"</formula>
    </cfRule>
  </conditionalFormatting>
  <conditionalFormatting sqref="T20:U23">
    <cfRule type="cellIs" dxfId="322" priority="486" stopIfTrue="1" operator="equal">
      <formula>"Muy Alto"</formula>
    </cfRule>
    <cfRule type="cellIs" dxfId="321" priority="487" stopIfTrue="1" operator="equal">
      <formula>"Medio"</formula>
    </cfRule>
    <cfRule type="cellIs" dxfId="320" priority="488" stopIfTrue="1" operator="equal">
      <formula>"Bajo"</formula>
    </cfRule>
  </conditionalFormatting>
  <conditionalFormatting sqref="T20:U23">
    <cfRule type="cellIs" dxfId="319" priority="485" stopIfTrue="1" operator="equal">
      <formula>"Alto"</formula>
    </cfRule>
  </conditionalFormatting>
  <conditionalFormatting sqref="T20:U23">
    <cfRule type="cellIs" dxfId="318" priority="481" stopIfTrue="1" operator="equal">
      <formula>"IV"</formula>
    </cfRule>
    <cfRule type="cellIs" dxfId="317" priority="482" stopIfTrue="1" operator="equal">
      <formula>"III"</formula>
    </cfRule>
    <cfRule type="cellIs" dxfId="316" priority="483" stopIfTrue="1" operator="equal">
      <formula>"II"</formula>
    </cfRule>
    <cfRule type="cellIs" dxfId="315" priority="484" stopIfTrue="1" operator="equal">
      <formula>"I"</formula>
    </cfRule>
  </conditionalFormatting>
  <conditionalFormatting sqref="T20:U23">
    <cfRule type="cellIs" dxfId="314" priority="479" stopIfTrue="1" operator="equal">
      <formula>"No Aceptable"</formula>
    </cfRule>
    <cfRule type="cellIs" dxfId="313" priority="480" stopIfTrue="1" operator="equal">
      <formula>"Aceptable"</formula>
    </cfRule>
  </conditionalFormatting>
  <conditionalFormatting sqref="T20:U23">
    <cfRule type="cellIs" dxfId="312" priority="478" stopIfTrue="1" operator="equal">
      <formula>"No Aceptable Con Control Especifico"</formula>
    </cfRule>
  </conditionalFormatting>
  <conditionalFormatting sqref="T20:U23">
    <cfRule type="cellIs" dxfId="311" priority="477" stopIfTrue="1" operator="equal">
      <formula>"No Aceptable Con Control Esp."</formula>
    </cfRule>
  </conditionalFormatting>
  <conditionalFormatting sqref="P20:P23">
    <cfRule type="cellIs" priority="476" stopIfTrue="1" operator="equal">
      <formula>"10, 25, 50, 100"</formula>
    </cfRule>
  </conditionalFormatting>
  <conditionalFormatting sqref="U20:U23">
    <cfRule type="containsText" dxfId="310" priority="475" operator="containsText" text="Mejorable">
      <formula>NOT(ISERROR(SEARCH("Mejorable",U20)))</formula>
    </cfRule>
  </conditionalFormatting>
  <conditionalFormatting sqref="U20:U23">
    <cfRule type="containsText" dxfId="309" priority="472" operator="containsText" text="No Aceptable o Aceptable con Control Especifico">
      <formula>NOT(ISERROR(SEARCH("No Aceptable o Aceptable con Control Especifico",U20)))</formula>
    </cfRule>
    <cfRule type="containsText" dxfId="308" priority="473" operator="containsText" text="No Aceptable">
      <formula>NOT(ISERROR(SEARCH("No Aceptable",U20)))</formula>
    </cfRule>
    <cfRule type="containsText" dxfId="307" priority="474" operator="containsText" text="No Aceptable o Aceptable con Control Especifico">
      <formula>NOT(ISERROR(SEARCH("No Aceptable o Aceptable con Control Especifico",U20)))</formula>
    </cfRule>
  </conditionalFormatting>
  <conditionalFormatting sqref="T20:T23">
    <cfRule type="cellIs" dxfId="306" priority="471" operator="equal">
      <formula>"II"</formula>
    </cfRule>
  </conditionalFormatting>
  <conditionalFormatting sqref="T56:U59">
    <cfRule type="cellIs" dxfId="305" priority="468" stopIfTrue="1" operator="equal">
      <formula>"Muy Alto"</formula>
    </cfRule>
    <cfRule type="cellIs" dxfId="304" priority="469" stopIfTrue="1" operator="equal">
      <formula>"Medio"</formula>
    </cfRule>
    <cfRule type="cellIs" dxfId="303" priority="470" stopIfTrue="1" operator="equal">
      <formula>"Bajo"</formula>
    </cfRule>
  </conditionalFormatting>
  <conditionalFormatting sqref="T56:U59">
    <cfRule type="cellIs" dxfId="302" priority="467" stopIfTrue="1" operator="equal">
      <formula>"Alto"</formula>
    </cfRule>
  </conditionalFormatting>
  <conditionalFormatting sqref="T56:U59">
    <cfRule type="cellIs" dxfId="301" priority="463" stopIfTrue="1" operator="equal">
      <formula>"IV"</formula>
    </cfRule>
    <cfRule type="cellIs" dxfId="300" priority="464" stopIfTrue="1" operator="equal">
      <formula>"III"</formula>
    </cfRule>
    <cfRule type="cellIs" dxfId="299" priority="465" stopIfTrue="1" operator="equal">
      <formula>"II"</formula>
    </cfRule>
    <cfRule type="cellIs" dxfId="298" priority="466" stopIfTrue="1" operator="equal">
      <formula>"I"</formula>
    </cfRule>
  </conditionalFormatting>
  <conditionalFormatting sqref="T56:U59">
    <cfRule type="cellIs" dxfId="297" priority="461" stopIfTrue="1" operator="equal">
      <formula>"No Aceptable"</formula>
    </cfRule>
    <cfRule type="cellIs" dxfId="296" priority="462" stopIfTrue="1" operator="equal">
      <formula>"Aceptable"</formula>
    </cfRule>
  </conditionalFormatting>
  <conditionalFormatting sqref="T56:U59">
    <cfRule type="cellIs" dxfId="295" priority="460" stopIfTrue="1" operator="equal">
      <formula>"No Aceptable Con Control Especifico"</formula>
    </cfRule>
  </conditionalFormatting>
  <conditionalFormatting sqref="T56:U59">
    <cfRule type="cellIs" dxfId="294" priority="459" stopIfTrue="1" operator="equal">
      <formula>"No Aceptable Con Control Esp."</formula>
    </cfRule>
  </conditionalFormatting>
  <conditionalFormatting sqref="U56:U59">
    <cfRule type="containsText" dxfId="293" priority="457" operator="containsText" text="Mejorable">
      <formula>NOT(ISERROR(SEARCH("Mejorable",U56)))</formula>
    </cfRule>
  </conditionalFormatting>
  <conditionalFormatting sqref="U56:U59">
    <cfRule type="containsText" dxfId="292" priority="454" operator="containsText" text="No Aceptable o Aceptable con Control Especifico">
      <formula>NOT(ISERROR(SEARCH("No Aceptable o Aceptable con Control Especifico",U56)))</formula>
    </cfRule>
    <cfRule type="containsText" dxfId="291" priority="455" operator="containsText" text="No Aceptable">
      <formula>NOT(ISERROR(SEARCH("No Aceptable",U56)))</formula>
    </cfRule>
    <cfRule type="containsText" dxfId="290" priority="456" operator="containsText" text="No Aceptable o Aceptable con Control Especifico">
      <formula>NOT(ISERROR(SEARCH("No Aceptable o Aceptable con Control Especifico",U56)))</formula>
    </cfRule>
  </conditionalFormatting>
  <conditionalFormatting sqref="T56:T59">
    <cfRule type="cellIs" dxfId="289" priority="453" operator="equal">
      <formula>"II"</formula>
    </cfRule>
  </conditionalFormatting>
  <conditionalFormatting sqref="T92:U95">
    <cfRule type="cellIs" dxfId="288" priority="450" stopIfTrue="1" operator="equal">
      <formula>"Muy Alto"</formula>
    </cfRule>
    <cfRule type="cellIs" dxfId="287" priority="451" stopIfTrue="1" operator="equal">
      <formula>"Medio"</formula>
    </cfRule>
    <cfRule type="cellIs" dxfId="286" priority="452" stopIfTrue="1" operator="equal">
      <formula>"Bajo"</formula>
    </cfRule>
  </conditionalFormatting>
  <conditionalFormatting sqref="T92:U95">
    <cfRule type="cellIs" dxfId="285" priority="449" stopIfTrue="1" operator="equal">
      <formula>"Alto"</formula>
    </cfRule>
  </conditionalFormatting>
  <conditionalFormatting sqref="T92:U95">
    <cfRule type="cellIs" dxfId="284" priority="445" stopIfTrue="1" operator="equal">
      <formula>"IV"</formula>
    </cfRule>
    <cfRule type="cellIs" dxfId="283" priority="446" stopIfTrue="1" operator="equal">
      <formula>"III"</formula>
    </cfRule>
    <cfRule type="cellIs" dxfId="282" priority="447" stopIfTrue="1" operator="equal">
      <formula>"II"</formula>
    </cfRule>
    <cfRule type="cellIs" dxfId="281" priority="448" stopIfTrue="1" operator="equal">
      <formula>"I"</formula>
    </cfRule>
  </conditionalFormatting>
  <conditionalFormatting sqref="T92:U95">
    <cfRule type="cellIs" dxfId="280" priority="443" stopIfTrue="1" operator="equal">
      <formula>"No Aceptable"</formula>
    </cfRule>
    <cfRule type="cellIs" dxfId="279" priority="444" stopIfTrue="1" operator="equal">
      <formula>"Aceptable"</formula>
    </cfRule>
  </conditionalFormatting>
  <conditionalFormatting sqref="T92:U95">
    <cfRule type="cellIs" dxfId="278" priority="442" stopIfTrue="1" operator="equal">
      <formula>"No Aceptable Con Control Especifico"</formula>
    </cfRule>
  </conditionalFormatting>
  <conditionalFormatting sqref="T92:U95">
    <cfRule type="cellIs" dxfId="277" priority="441" stopIfTrue="1" operator="equal">
      <formula>"No Aceptable Con Control Esp."</formula>
    </cfRule>
  </conditionalFormatting>
  <conditionalFormatting sqref="U92:U95">
    <cfRule type="containsText" dxfId="276" priority="439" operator="containsText" text="Mejorable">
      <formula>NOT(ISERROR(SEARCH("Mejorable",U92)))</formula>
    </cfRule>
  </conditionalFormatting>
  <conditionalFormatting sqref="U92:U95">
    <cfRule type="containsText" dxfId="275" priority="436" operator="containsText" text="No Aceptable o Aceptable con Control Especifico">
      <formula>NOT(ISERROR(SEARCH("No Aceptable o Aceptable con Control Especifico",U92)))</formula>
    </cfRule>
    <cfRule type="containsText" dxfId="274" priority="437" operator="containsText" text="No Aceptable">
      <formula>NOT(ISERROR(SEARCH("No Aceptable",U92)))</formula>
    </cfRule>
    <cfRule type="containsText" dxfId="273" priority="438" operator="containsText" text="No Aceptable o Aceptable con Control Especifico">
      <formula>NOT(ISERROR(SEARCH("No Aceptable o Aceptable con Control Especifico",U92)))</formula>
    </cfRule>
  </conditionalFormatting>
  <conditionalFormatting sqref="T92:T95">
    <cfRule type="cellIs" dxfId="272" priority="435" operator="equal">
      <formula>"II"</formula>
    </cfRule>
  </conditionalFormatting>
  <conditionalFormatting sqref="T128:U131">
    <cfRule type="cellIs" dxfId="271" priority="432" stopIfTrue="1" operator="equal">
      <formula>"Muy Alto"</formula>
    </cfRule>
    <cfRule type="cellIs" dxfId="270" priority="433" stopIfTrue="1" operator="equal">
      <formula>"Medio"</formula>
    </cfRule>
    <cfRule type="cellIs" dxfId="269" priority="434" stopIfTrue="1" operator="equal">
      <formula>"Bajo"</formula>
    </cfRule>
  </conditionalFormatting>
  <conditionalFormatting sqref="T128:U131">
    <cfRule type="cellIs" dxfId="268" priority="431" stopIfTrue="1" operator="equal">
      <formula>"Alto"</formula>
    </cfRule>
  </conditionalFormatting>
  <conditionalFormatting sqref="T128:U131">
    <cfRule type="cellIs" dxfId="267" priority="427" stopIfTrue="1" operator="equal">
      <formula>"IV"</formula>
    </cfRule>
    <cfRule type="cellIs" dxfId="266" priority="428" stopIfTrue="1" operator="equal">
      <formula>"III"</formula>
    </cfRule>
    <cfRule type="cellIs" dxfId="265" priority="429" stopIfTrue="1" operator="equal">
      <formula>"II"</formula>
    </cfRule>
    <cfRule type="cellIs" dxfId="264" priority="430" stopIfTrue="1" operator="equal">
      <formula>"I"</formula>
    </cfRule>
  </conditionalFormatting>
  <conditionalFormatting sqref="T128:U131">
    <cfRule type="cellIs" dxfId="263" priority="425" stopIfTrue="1" operator="equal">
      <formula>"No Aceptable"</formula>
    </cfRule>
    <cfRule type="cellIs" dxfId="262" priority="426" stopIfTrue="1" operator="equal">
      <formula>"Aceptable"</formula>
    </cfRule>
  </conditionalFormatting>
  <conditionalFormatting sqref="T128:U131">
    <cfRule type="cellIs" dxfId="261" priority="424" stopIfTrue="1" operator="equal">
      <formula>"No Aceptable Con Control Especifico"</formula>
    </cfRule>
  </conditionalFormatting>
  <conditionalFormatting sqref="T128:U131">
    <cfRule type="cellIs" dxfId="260" priority="423" stopIfTrue="1" operator="equal">
      <formula>"No Aceptable Con Control Esp."</formula>
    </cfRule>
  </conditionalFormatting>
  <conditionalFormatting sqref="U128:U131">
    <cfRule type="containsText" dxfId="259" priority="421" operator="containsText" text="Mejorable">
      <formula>NOT(ISERROR(SEARCH("Mejorable",U128)))</formula>
    </cfRule>
  </conditionalFormatting>
  <conditionalFormatting sqref="U128:U131">
    <cfRule type="containsText" dxfId="258" priority="418" operator="containsText" text="No Aceptable o Aceptable con Control Especifico">
      <formula>NOT(ISERROR(SEARCH("No Aceptable o Aceptable con Control Especifico",U128)))</formula>
    </cfRule>
    <cfRule type="containsText" dxfId="257" priority="419" operator="containsText" text="No Aceptable">
      <formula>NOT(ISERROR(SEARCH("No Aceptable",U128)))</formula>
    </cfRule>
    <cfRule type="containsText" dxfId="256" priority="420" operator="containsText" text="No Aceptable o Aceptable con Control Especifico">
      <formula>NOT(ISERROR(SEARCH("No Aceptable o Aceptable con Control Especifico",U128)))</formula>
    </cfRule>
  </conditionalFormatting>
  <conditionalFormatting sqref="T128:T131">
    <cfRule type="cellIs" dxfId="255" priority="417" operator="equal">
      <formula>"II"</formula>
    </cfRule>
  </conditionalFormatting>
  <conditionalFormatting sqref="T164:U167">
    <cfRule type="cellIs" dxfId="254" priority="414" stopIfTrue="1" operator="equal">
      <formula>"Muy Alto"</formula>
    </cfRule>
    <cfRule type="cellIs" dxfId="253" priority="415" stopIfTrue="1" operator="equal">
      <formula>"Medio"</formula>
    </cfRule>
    <cfRule type="cellIs" dxfId="252" priority="416" stopIfTrue="1" operator="equal">
      <formula>"Bajo"</formula>
    </cfRule>
  </conditionalFormatting>
  <conditionalFormatting sqref="T164:U167">
    <cfRule type="cellIs" dxfId="251" priority="413" stopIfTrue="1" operator="equal">
      <formula>"Alto"</formula>
    </cfRule>
  </conditionalFormatting>
  <conditionalFormatting sqref="T164:U167">
    <cfRule type="cellIs" dxfId="250" priority="409" stopIfTrue="1" operator="equal">
      <formula>"IV"</formula>
    </cfRule>
    <cfRule type="cellIs" dxfId="249" priority="410" stopIfTrue="1" operator="equal">
      <formula>"III"</formula>
    </cfRule>
    <cfRule type="cellIs" dxfId="248" priority="411" stopIfTrue="1" operator="equal">
      <formula>"II"</formula>
    </cfRule>
    <cfRule type="cellIs" dxfId="247" priority="412" stopIfTrue="1" operator="equal">
      <formula>"I"</formula>
    </cfRule>
  </conditionalFormatting>
  <conditionalFormatting sqref="T164:U167">
    <cfRule type="cellIs" dxfId="246" priority="407" stopIfTrue="1" operator="equal">
      <formula>"No Aceptable"</formula>
    </cfRule>
    <cfRule type="cellIs" dxfId="245" priority="408" stopIfTrue="1" operator="equal">
      <formula>"Aceptable"</formula>
    </cfRule>
  </conditionalFormatting>
  <conditionalFormatting sqref="T164:U167">
    <cfRule type="cellIs" dxfId="244" priority="406" stopIfTrue="1" operator="equal">
      <formula>"No Aceptable Con Control Especifico"</formula>
    </cfRule>
  </conditionalFormatting>
  <conditionalFormatting sqref="T164:U167">
    <cfRule type="cellIs" dxfId="243" priority="405" stopIfTrue="1" operator="equal">
      <formula>"No Aceptable Con Control Esp."</formula>
    </cfRule>
  </conditionalFormatting>
  <conditionalFormatting sqref="U164:U167">
    <cfRule type="containsText" dxfId="242" priority="403" operator="containsText" text="Mejorable">
      <formula>NOT(ISERROR(SEARCH("Mejorable",U164)))</formula>
    </cfRule>
  </conditionalFormatting>
  <conditionalFormatting sqref="U164:U167">
    <cfRule type="containsText" dxfId="241" priority="400" operator="containsText" text="No Aceptable o Aceptable con Control Especifico">
      <formula>NOT(ISERROR(SEARCH("No Aceptable o Aceptable con Control Especifico",U164)))</formula>
    </cfRule>
    <cfRule type="containsText" dxfId="240" priority="401" operator="containsText" text="No Aceptable">
      <formula>NOT(ISERROR(SEARCH("No Aceptable",U164)))</formula>
    </cfRule>
    <cfRule type="containsText" dxfId="239" priority="402" operator="containsText" text="No Aceptable o Aceptable con Control Especifico">
      <formula>NOT(ISERROR(SEARCH("No Aceptable o Aceptable con Control Especifico",U164)))</formula>
    </cfRule>
  </conditionalFormatting>
  <conditionalFormatting sqref="T164:T167">
    <cfRule type="cellIs" dxfId="238" priority="399" operator="equal">
      <formula>"II"</formula>
    </cfRule>
  </conditionalFormatting>
  <conditionalFormatting sqref="T200:U203">
    <cfRule type="cellIs" dxfId="237" priority="396" stopIfTrue="1" operator="equal">
      <formula>"Muy Alto"</formula>
    </cfRule>
    <cfRule type="cellIs" dxfId="236" priority="397" stopIfTrue="1" operator="equal">
      <formula>"Medio"</formula>
    </cfRule>
    <cfRule type="cellIs" dxfId="235" priority="398" stopIfTrue="1" operator="equal">
      <formula>"Bajo"</formula>
    </cfRule>
  </conditionalFormatting>
  <conditionalFormatting sqref="T200:U203">
    <cfRule type="cellIs" dxfId="234" priority="395" stopIfTrue="1" operator="equal">
      <formula>"Alto"</formula>
    </cfRule>
  </conditionalFormatting>
  <conditionalFormatting sqref="T200:U203">
    <cfRule type="cellIs" dxfId="233" priority="391" stopIfTrue="1" operator="equal">
      <formula>"IV"</formula>
    </cfRule>
    <cfRule type="cellIs" dxfId="232" priority="392" stopIfTrue="1" operator="equal">
      <formula>"III"</formula>
    </cfRule>
    <cfRule type="cellIs" dxfId="231" priority="393" stopIfTrue="1" operator="equal">
      <formula>"II"</formula>
    </cfRule>
    <cfRule type="cellIs" dxfId="230" priority="394" stopIfTrue="1" operator="equal">
      <formula>"I"</formula>
    </cfRule>
  </conditionalFormatting>
  <conditionalFormatting sqref="T200:U203">
    <cfRule type="cellIs" dxfId="229" priority="389" stopIfTrue="1" operator="equal">
      <formula>"No Aceptable"</formula>
    </cfRule>
    <cfRule type="cellIs" dxfId="228" priority="390" stopIfTrue="1" operator="equal">
      <formula>"Aceptable"</formula>
    </cfRule>
  </conditionalFormatting>
  <conditionalFormatting sqref="T200:U203">
    <cfRule type="cellIs" dxfId="227" priority="388" stopIfTrue="1" operator="equal">
      <formula>"No Aceptable Con Control Especifico"</formula>
    </cfRule>
  </conditionalFormatting>
  <conditionalFormatting sqref="T200:U203">
    <cfRule type="cellIs" dxfId="226" priority="387" stopIfTrue="1" operator="equal">
      <formula>"No Aceptable Con Control Esp."</formula>
    </cfRule>
  </conditionalFormatting>
  <conditionalFormatting sqref="U200:U203">
    <cfRule type="containsText" dxfId="225" priority="385" operator="containsText" text="Mejorable">
      <formula>NOT(ISERROR(SEARCH("Mejorable",U200)))</formula>
    </cfRule>
  </conditionalFormatting>
  <conditionalFormatting sqref="U200:U203">
    <cfRule type="containsText" dxfId="224" priority="382" operator="containsText" text="No Aceptable o Aceptable con Control Especifico">
      <formula>NOT(ISERROR(SEARCH("No Aceptable o Aceptable con Control Especifico",U200)))</formula>
    </cfRule>
    <cfRule type="containsText" dxfId="223" priority="383" operator="containsText" text="No Aceptable">
      <formula>NOT(ISERROR(SEARCH("No Aceptable",U200)))</formula>
    </cfRule>
    <cfRule type="containsText" dxfId="222" priority="384" operator="containsText" text="No Aceptable o Aceptable con Control Especifico">
      <formula>NOT(ISERROR(SEARCH("No Aceptable o Aceptable con Control Especifico",U200)))</formula>
    </cfRule>
  </conditionalFormatting>
  <conditionalFormatting sqref="T200:T203">
    <cfRule type="cellIs" dxfId="221" priority="381" operator="equal">
      <formula>"II"</formula>
    </cfRule>
  </conditionalFormatting>
  <conditionalFormatting sqref="T236:U239">
    <cfRule type="cellIs" dxfId="220" priority="378" stopIfTrue="1" operator="equal">
      <formula>"Muy Alto"</formula>
    </cfRule>
    <cfRule type="cellIs" dxfId="219" priority="379" stopIfTrue="1" operator="equal">
      <formula>"Medio"</formula>
    </cfRule>
    <cfRule type="cellIs" dxfId="218" priority="380" stopIfTrue="1" operator="equal">
      <formula>"Bajo"</formula>
    </cfRule>
  </conditionalFormatting>
  <conditionalFormatting sqref="T236:U239">
    <cfRule type="cellIs" dxfId="217" priority="377" stopIfTrue="1" operator="equal">
      <formula>"Alto"</formula>
    </cfRule>
  </conditionalFormatting>
  <conditionalFormatting sqref="T236:U239">
    <cfRule type="cellIs" dxfId="216" priority="373" stopIfTrue="1" operator="equal">
      <formula>"IV"</formula>
    </cfRule>
    <cfRule type="cellIs" dxfId="215" priority="374" stopIfTrue="1" operator="equal">
      <formula>"III"</formula>
    </cfRule>
    <cfRule type="cellIs" dxfId="214" priority="375" stopIfTrue="1" operator="equal">
      <formula>"II"</formula>
    </cfRule>
    <cfRule type="cellIs" dxfId="213" priority="376" stopIfTrue="1" operator="equal">
      <formula>"I"</formula>
    </cfRule>
  </conditionalFormatting>
  <conditionalFormatting sqref="T236:U239">
    <cfRule type="cellIs" dxfId="212" priority="371" stopIfTrue="1" operator="equal">
      <formula>"No Aceptable"</formula>
    </cfRule>
    <cfRule type="cellIs" dxfId="211" priority="372" stopIfTrue="1" operator="equal">
      <formula>"Aceptable"</formula>
    </cfRule>
  </conditionalFormatting>
  <conditionalFormatting sqref="T236:U239">
    <cfRule type="cellIs" dxfId="210" priority="370" stopIfTrue="1" operator="equal">
      <formula>"No Aceptable Con Control Especifico"</formula>
    </cfRule>
  </conditionalFormatting>
  <conditionalFormatting sqref="T236:U239">
    <cfRule type="cellIs" dxfId="209" priority="369" stopIfTrue="1" operator="equal">
      <formula>"No Aceptable Con Control Esp."</formula>
    </cfRule>
  </conditionalFormatting>
  <conditionalFormatting sqref="U236:U239">
    <cfRule type="containsText" dxfId="208" priority="367" operator="containsText" text="Mejorable">
      <formula>NOT(ISERROR(SEARCH("Mejorable",U236)))</formula>
    </cfRule>
  </conditionalFormatting>
  <conditionalFormatting sqref="U236:U239">
    <cfRule type="containsText" dxfId="207" priority="364" operator="containsText" text="No Aceptable o Aceptable con Control Especifico">
      <formula>NOT(ISERROR(SEARCH("No Aceptable o Aceptable con Control Especifico",U236)))</formula>
    </cfRule>
    <cfRule type="containsText" dxfId="206" priority="365" operator="containsText" text="No Aceptable">
      <formula>NOT(ISERROR(SEARCH("No Aceptable",U236)))</formula>
    </cfRule>
    <cfRule type="containsText" dxfId="205" priority="366" operator="containsText" text="No Aceptable o Aceptable con Control Especifico">
      <formula>NOT(ISERROR(SEARCH("No Aceptable o Aceptable con Control Especifico",U236)))</formula>
    </cfRule>
  </conditionalFormatting>
  <conditionalFormatting sqref="T236:T239">
    <cfRule type="cellIs" dxfId="204" priority="363" operator="equal">
      <formula>"II"</formula>
    </cfRule>
  </conditionalFormatting>
  <conditionalFormatting sqref="T272:U275">
    <cfRule type="cellIs" dxfId="203" priority="360" stopIfTrue="1" operator="equal">
      <formula>"Muy Alto"</formula>
    </cfRule>
    <cfRule type="cellIs" dxfId="202" priority="361" stopIfTrue="1" operator="equal">
      <formula>"Medio"</formula>
    </cfRule>
    <cfRule type="cellIs" dxfId="201" priority="362" stopIfTrue="1" operator="equal">
      <formula>"Bajo"</formula>
    </cfRule>
  </conditionalFormatting>
  <conditionalFormatting sqref="T272:U275">
    <cfRule type="cellIs" dxfId="200" priority="359" stopIfTrue="1" operator="equal">
      <formula>"Alto"</formula>
    </cfRule>
  </conditionalFormatting>
  <conditionalFormatting sqref="T272:U275">
    <cfRule type="cellIs" dxfId="199" priority="355" stopIfTrue="1" operator="equal">
      <formula>"IV"</formula>
    </cfRule>
    <cfRule type="cellIs" dxfId="198" priority="356" stopIfTrue="1" operator="equal">
      <formula>"III"</formula>
    </cfRule>
    <cfRule type="cellIs" dxfId="197" priority="357" stopIfTrue="1" operator="equal">
      <formula>"II"</formula>
    </cfRule>
    <cfRule type="cellIs" dxfId="196" priority="358" stopIfTrue="1" operator="equal">
      <formula>"I"</formula>
    </cfRule>
  </conditionalFormatting>
  <conditionalFormatting sqref="T272:U275">
    <cfRule type="cellIs" dxfId="195" priority="353" stopIfTrue="1" operator="equal">
      <formula>"No Aceptable"</formula>
    </cfRule>
    <cfRule type="cellIs" dxfId="194" priority="354" stopIfTrue="1" operator="equal">
      <formula>"Aceptable"</formula>
    </cfRule>
  </conditionalFormatting>
  <conditionalFormatting sqref="T272:U275">
    <cfRule type="cellIs" dxfId="193" priority="352" stopIfTrue="1" operator="equal">
      <formula>"No Aceptable Con Control Especifico"</formula>
    </cfRule>
  </conditionalFormatting>
  <conditionalFormatting sqref="T272:U275">
    <cfRule type="cellIs" dxfId="192" priority="351" stopIfTrue="1" operator="equal">
      <formula>"No Aceptable Con Control Esp."</formula>
    </cfRule>
  </conditionalFormatting>
  <conditionalFormatting sqref="U272:U275">
    <cfRule type="containsText" dxfId="191" priority="349" operator="containsText" text="Mejorable">
      <formula>NOT(ISERROR(SEARCH("Mejorable",U272)))</formula>
    </cfRule>
  </conditionalFormatting>
  <conditionalFormatting sqref="U272:U275">
    <cfRule type="containsText" dxfId="190" priority="346" operator="containsText" text="No Aceptable o Aceptable con Control Especifico">
      <formula>NOT(ISERROR(SEARCH("No Aceptable o Aceptable con Control Especifico",U272)))</formula>
    </cfRule>
    <cfRule type="containsText" dxfId="189" priority="347" operator="containsText" text="No Aceptable">
      <formula>NOT(ISERROR(SEARCH("No Aceptable",U272)))</formula>
    </cfRule>
    <cfRule type="containsText" dxfId="188" priority="348" operator="containsText" text="No Aceptable o Aceptable con Control Especifico">
      <formula>NOT(ISERROR(SEARCH("No Aceptable o Aceptable con Control Especifico",U272)))</formula>
    </cfRule>
  </conditionalFormatting>
  <conditionalFormatting sqref="T272:T275">
    <cfRule type="cellIs" dxfId="187" priority="345" operator="equal">
      <formula>"II"</formula>
    </cfRule>
  </conditionalFormatting>
  <conditionalFormatting sqref="T334:U337">
    <cfRule type="cellIs" dxfId="186" priority="342" stopIfTrue="1" operator="equal">
      <formula>"Muy Alto"</formula>
    </cfRule>
    <cfRule type="cellIs" dxfId="185" priority="343" stopIfTrue="1" operator="equal">
      <formula>"Medio"</formula>
    </cfRule>
    <cfRule type="cellIs" dxfId="184" priority="344" stopIfTrue="1" operator="equal">
      <formula>"Bajo"</formula>
    </cfRule>
  </conditionalFormatting>
  <conditionalFormatting sqref="T334:U337">
    <cfRule type="cellIs" dxfId="183" priority="341" stopIfTrue="1" operator="equal">
      <formula>"Alto"</formula>
    </cfRule>
  </conditionalFormatting>
  <conditionalFormatting sqref="T334:U337">
    <cfRule type="cellIs" dxfId="182" priority="337" stopIfTrue="1" operator="equal">
      <formula>"IV"</formula>
    </cfRule>
    <cfRule type="cellIs" dxfId="181" priority="338" stopIfTrue="1" operator="equal">
      <formula>"III"</formula>
    </cfRule>
    <cfRule type="cellIs" dxfId="180" priority="339" stopIfTrue="1" operator="equal">
      <formula>"II"</formula>
    </cfRule>
    <cfRule type="cellIs" dxfId="179" priority="340" stopIfTrue="1" operator="equal">
      <formula>"I"</formula>
    </cfRule>
  </conditionalFormatting>
  <conditionalFormatting sqref="T334:U337">
    <cfRule type="cellIs" dxfId="178" priority="335" stopIfTrue="1" operator="equal">
      <formula>"No Aceptable"</formula>
    </cfRule>
    <cfRule type="cellIs" dxfId="177" priority="336" stopIfTrue="1" operator="equal">
      <formula>"Aceptable"</formula>
    </cfRule>
  </conditionalFormatting>
  <conditionalFormatting sqref="T334:U337">
    <cfRule type="cellIs" dxfId="176" priority="334" stopIfTrue="1" operator="equal">
      <formula>"No Aceptable Con Control Especifico"</formula>
    </cfRule>
  </conditionalFormatting>
  <conditionalFormatting sqref="T334:U337">
    <cfRule type="cellIs" dxfId="175" priority="333" stopIfTrue="1" operator="equal">
      <formula>"No Aceptable Con Control Esp."</formula>
    </cfRule>
  </conditionalFormatting>
  <conditionalFormatting sqref="U334:U337">
    <cfRule type="containsText" dxfId="174" priority="331" operator="containsText" text="Mejorable">
      <formula>NOT(ISERROR(SEARCH("Mejorable",U334)))</formula>
    </cfRule>
  </conditionalFormatting>
  <conditionalFormatting sqref="U334:U337">
    <cfRule type="containsText" dxfId="173" priority="328" operator="containsText" text="No Aceptable o Aceptable con Control Especifico">
      <formula>NOT(ISERROR(SEARCH("No Aceptable o Aceptable con Control Especifico",U334)))</formula>
    </cfRule>
    <cfRule type="containsText" dxfId="172" priority="329" operator="containsText" text="No Aceptable">
      <formula>NOT(ISERROR(SEARCH("No Aceptable",U334)))</formula>
    </cfRule>
    <cfRule type="containsText" dxfId="171" priority="330" operator="containsText" text="No Aceptable o Aceptable con Control Especifico">
      <formula>NOT(ISERROR(SEARCH("No Aceptable o Aceptable con Control Especifico",U334)))</formula>
    </cfRule>
  </conditionalFormatting>
  <conditionalFormatting sqref="T334:T337">
    <cfRule type="cellIs" dxfId="170" priority="327" operator="equal">
      <formula>"II"</formula>
    </cfRule>
  </conditionalFormatting>
  <conditionalFormatting sqref="T370:U373">
    <cfRule type="cellIs" dxfId="169" priority="324" stopIfTrue="1" operator="equal">
      <formula>"Muy Alto"</formula>
    </cfRule>
    <cfRule type="cellIs" dxfId="168" priority="325" stopIfTrue="1" operator="equal">
      <formula>"Medio"</formula>
    </cfRule>
    <cfRule type="cellIs" dxfId="167" priority="326" stopIfTrue="1" operator="equal">
      <formula>"Bajo"</formula>
    </cfRule>
  </conditionalFormatting>
  <conditionalFormatting sqref="T370:U373">
    <cfRule type="cellIs" dxfId="166" priority="323" stopIfTrue="1" operator="equal">
      <formula>"Alto"</formula>
    </cfRule>
  </conditionalFormatting>
  <conditionalFormatting sqref="T370:U373">
    <cfRule type="cellIs" dxfId="165" priority="319" stopIfTrue="1" operator="equal">
      <formula>"IV"</formula>
    </cfRule>
    <cfRule type="cellIs" dxfId="164" priority="320" stopIfTrue="1" operator="equal">
      <formula>"III"</formula>
    </cfRule>
    <cfRule type="cellIs" dxfId="163" priority="321" stopIfTrue="1" operator="equal">
      <formula>"II"</formula>
    </cfRule>
    <cfRule type="cellIs" dxfId="162" priority="322" stopIfTrue="1" operator="equal">
      <formula>"I"</formula>
    </cfRule>
  </conditionalFormatting>
  <conditionalFormatting sqref="T370:U373">
    <cfRule type="cellIs" dxfId="161" priority="317" stopIfTrue="1" operator="equal">
      <formula>"No Aceptable"</formula>
    </cfRule>
    <cfRule type="cellIs" dxfId="160" priority="318" stopIfTrue="1" operator="equal">
      <formula>"Aceptable"</formula>
    </cfRule>
  </conditionalFormatting>
  <conditionalFormatting sqref="T370:U373">
    <cfRule type="cellIs" dxfId="159" priority="316" stopIfTrue="1" operator="equal">
      <formula>"No Aceptable Con Control Especifico"</formula>
    </cfRule>
  </conditionalFormatting>
  <conditionalFormatting sqref="T370:U373">
    <cfRule type="cellIs" dxfId="158" priority="315" stopIfTrue="1" operator="equal">
      <formula>"No Aceptable Con Control Esp."</formula>
    </cfRule>
  </conditionalFormatting>
  <conditionalFormatting sqref="U370:U373">
    <cfRule type="containsText" dxfId="157" priority="313" operator="containsText" text="Mejorable">
      <formula>NOT(ISERROR(SEARCH("Mejorable",U370)))</formula>
    </cfRule>
  </conditionalFormatting>
  <conditionalFormatting sqref="U370:U373">
    <cfRule type="containsText" dxfId="156" priority="310" operator="containsText" text="No Aceptable o Aceptable con Control Especifico">
      <formula>NOT(ISERROR(SEARCH("No Aceptable o Aceptable con Control Especifico",U370)))</formula>
    </cfRule>
    <cfRule type="containsText" dxfId="155" priority="311" operator="containsText" text="No Aceptable">
      <formula>NOT(ISERROR(SEARCH("No Aceptable",U370)))</formula>
    </cfRule>
    <cfRule type="containsText" dxfId="154" priority="312" operator="containsText" text="No Aceptable o Aceptable con Control Especifico">
      <formula>NOT(ISERROR(SEARCH("No Aceptable o Aceptable con Control Especifico",U370)))</formula>
    </cfRule>
  </conditionalFormatting>
  <conditionalFormatting sqref="T370:T373">
    <cfRule type="cellIs" dxfId="153" priority="309" operator="equal">
      <formula>"II"</formula>
    </cfRule>
  </conditionalFormatting>
  <conditionalFormatting sqref="T406:U409">
    <cfRule type="cellIs" dxfId="152" priority="306" stopIfTrue="1" operator="equal">
      <formula>"Muy Alto"</formula>
    </cfRule>
    <cfRule type="cellIs" dxfId="151" priority="307" stopIfTrue="1" operator="equal">
      <formula>"Medio"</formula>
    </cfRule>
    <cfRule type="cellIs" dxfId="150" priority="308" stopIfTrue="1" operator="equal">
      <formula>"Bajo"</formula>
    </cfRule>
  </conditionalFormatting>
  <conditionalFormatting sqref="T406:U409">
    <cfRule type="cellIs" dxfId="149" priority="305" stopIfTrue="1" operator="equal">
      <formula>"Alto"</formula>
    </cfRule>
  </conditionalFormatting>
  <conditionalFormatting sqref="T406:U409">
    <cfRule type="cellIs" dxfId="148" priority="301" stopIfTrue="1" operator="equal">
      <formula>"IV"</formula>
    </cfRule>
    <cfRule type="cellIs" dxfId="147" priority="302" stopIfTrue="1" operator="equal">
      <formula>"III"</formula>
    </cfRule>
    <cfRule type="cellIs" dxfId="146" priority="303" stopIfTrue="1" operator="equal">
      <formula>"II"</formula>
    </cfRule>
    <cfRule type="cellIs" dxfId="145" priority="304" stopIfTrue="1" operator="equal">
      <formula>"I"</formula>
    </cfRule>
  </conditionalFormatting>
  <conditionalFormatting sqref="T406:U409">
    <cfRule type="cellIs" dxfId="144" priority="299" stopIfTrue="1" operator="equal">
      <formula>"No Aceptable"</formula>
    </cfRule>
    <cfRule type="cellIs" dxfId="143" priority="300" stopIfTrue="1" operator="equal">
      <formula>"Aceptable"</formula>
    </cfRule>
  </conditionalFormatting>
  <conditionalFormatting sqref="T406:U409">
    <cfRule type="cellIs" dxfId="142" priority="298" stopIfTrue="1" operator="equal">
      <formula>"No Aceptable Con Control Especifico"</formula>
    </cfRule>
  </conditionalFormatting>
  <conditionalFormatting sqref="T406:U409">
    <cfRule type="cellIs" dxfId="141" priority="297" stopIfTrue="1" operator="equal">
      <formula>"No Aceptable Con Control Esp."</formula>
    </cfRule>
  </conditionalFormatting>
  <conditionalFormatting sqref="U406:U409">
    <cfRule type="containsText" dxfId="140" priority="295" operator="containsText" text="Mejorable">
      <formula>NOT(ISERROR(SEARCH("Mejorable",U406)))</formula>
    </cfRule>
  </conditionalFormatting>
  <conditionalFormatting sqref="U406:U409">
    <cfRule type="containsText" dxfId="139" priority="292" operator="containsText" text="No Aceptable o Aceptable con Control Especifico">
      <formula>NOT(ISERROR(SEARCH("No Aceptable o Aceptable con Control Especifico",U406)))</formula>
    </cfRule>
    <cfRule type="containsText" dxfId="138" priority="293" operator="containsText" text="No Aceptable">
      <formula>NOT(ISERROR(SEARCH("No Aceptable",U406)))</formula>
    </cfRule>
    <cfRule type="containsText" dxfId="137" priority="294" operator="containsText" text="No Aceptable o Aceptable con Control Especifico">
      <formula>NOT(ISERROR(SEARCH("No Aceptable o Aceptable con Control Especifico",U406)))</formula>
    </cfRule>
  </conditionalFormatting>
  <conditionalFormatting sqref="T406:T409">
    <cfRule type="cellIs" dxfId="136" priority="291" operator="equal">
      <formula>"II"</formula>
    </cfRule>
  </conditionalFormatting>
  <conditionalFormatting sqref="T442:U445">
    <cfRule type="cellIs" dxfId="135" priority="288" stopIfTrue="1" operator="equal">
      <formula>"Muy Alto"</formula>
    </cfRule>
    <cfRule type="cellIs" dxfId="134" priority="289" stopIfTrue="1" operator="equal">
      <formula>"Medio"</formula>
    </cfRule>
    <cfRule type="cellIs" dxfId="133" priority="290" stopIfTrue="1" operator="equal">
      <formula>"Bajo"</formula>
    </cfRule>
  </conditionalFormatting>
  <conditionalFormatting sqref="T442:U445">
    <cfRule type="cellIs" dxfId="132" priority="287" stopIfTrue="1" operator="equal">
      <formula>"Alto"</formula>
    </cfRule>
  </conditionalFormatting>
  <conditionalFormatting sqref="T442:U445">
    <cfRule type="cellIs" dxfId="131" priority="283" stopIfTrue="1" operator="equal">
      <formula>"IV"</formula>
    </cfRule>
    <cfRule type="cellIs" dxfId="130" priority="284" stopIfTrue="1" operator="equal">
      <formula>"III"</formula>
    </cfRule>
    <cfRule type="cellIs" dxfId="129" priority="285" stopIfTrue="1" operator="equal">
      <formula>"II"</formula>
    </cfRule>
    <cfRule type="cellIs" dxfId="128" priority="286" stopIfTrue="1" operator="equal">
      <formula>"I"</formula>
    </cfRule>
  </conditionalFormatting>
  <conditionalFormatting sqref="T442:U445">
    <cfRule type="cellIs" dxfId="127" priority="281" stopIfTrue="1" operator="equal">
      <formula>"No Aceptable"</formula>
    </cfRule>
    <cfRule type="cellIs" dxfId="126" priority="282" stopIfTrue="1" operator="equal">
      <formula>"Aceptable"</formula>
    </cfRule>
  </conditionalFormatting>
  <conditionalFormatting sqref="T442:U445">
    <cfRule type="cellIs" dxfId="125" priority="280" stopIfTrue="1" operator="equal">
      <formula>"No Aceptable Con Control Especifico"</formula>
    </cfRule>
  </conditionalFormatting>
  <conditionalFormatting sqref="T442:U445">
    <cfRule type="cellIs" dxfId="124" priority="279" stopIfTrue="1" operator="equal">
      <formula>"No Aceptable Con Control Esp."</formula>
    </cfRule>
  </conditionalFormatting>
  <conditionalFormatting sqref="U442:U445">
    <cfRule type="containsText" dxfId="123" priority="277" operator="containsText" text="Mejorable">
      <formula>NOT(ISERROR(SEARCH("Mejorable",U442)))</formula>
    </cfRule>
  </conditionalFormatting>
  <conditionalFormatting sqref="U442:U445">
    <cfRule type="containsText" dxfId="122" priority="274" operator="containsText" text="No Aceptable o Aceptable con Control Especifico">
      <formula>NOT(ISERROR(SEARCH("No Aceptable o Aceptable con Control Especifico",U442)))</formula>
    </cfRule>
    <cfRule type="containsText" dxfId="121" priority="275" operator="containsText" text="No Aceptable">
      <formula>NOT(ISERROR(SEARCH("No Aceptable",U442)))</formula>
    </cfRule>
    <cfRule type="containsText" dxfId="120" priority="276" operator="containsText" text="No Aceptable o Aceptable con Control Especifico">
      <formula>NOT(ISERROR(SEARCH("No Aceptable o Aceptable con Control Especifico",U442)))</formula>
    </cfRule>
  </conditionalFormatting>
  <conditionalFormatting sqref="T442:T445">
    <cfRule type="cellIs" dxfId="119" priority="273" operator="equal">
      <formula>"II"</formula>
    </cfRule>
  </conditionalFormatting>
  <conditionalFormatting sqref="T478:U481">
    <cfRule type="cellIs" dxfId="118" priority="270" stopIfTrue="1" operator="equal">
      <formula>"Muy Alto"</formula>
    </cfRule>
    <cfRule type="cellIs" dxfId="117" priority="271" stopIfTrue="1" operator="equal">
      <formula>"Medio"</formula>
    </cfRule>
    <cfRule type="cellIs" dxfId="116" priority="272" stopIfTrue="1" operator="equal">
      <formula>"Bajo"</formula>
    </cfRule>
  </conditionalFormatting>
  <conditionalFormatting sqref="T478:U481">
    <cfRule type="cellIs" dxfId="115" priority="269" stopIfTrue="1" operator="equal">
      <formula>"Alto"</formula>
    </cfRule>
  </conditionalFormatting>
  <conditionalFormatting sqref="T478:U481">
    <cfRule type="cellIs" dxfId="114" priority="265" stopIfTrue="1" operator="equal">
      <formula>"IV"</formula>
    </cfRule>
    <cfRule type="cellIs" dxfId="113" priority="266" stopIfTrue="1" operator="equal">
      <formula>"III"</formula>
    </cfRule>
    <cfRule type="cellIs" dxfId="112" priority="267" stopIfTrue="1" operator="equal">
      <formula>"II"</formula>
    </cfRule>
    <cfRule type="cellIs" dxfId="111" priority="268" stopIfTrue="1" operator="equal">
      <formula>"I"</formula>
    </cfRule>
  </conditionalFormatting>
  <conditionalFormatting sqref="T478:U481">
    <cfRule type="cellIs" dxfId="110" priority="263" stopIfTrue="1" operator="equal">
      <formula>"No Aceptable"</formula>
    </cfRule>
    <cfRule type="cellIs" dxfId="109" priority="264" stopIfTrue="1" operator="equal">
      <formula>"Aceptable"</formula>
    </cfRule>
  </conditionalFormatting>
  <conditionalFormatting sqref="T478:U481">
    <cfRule type="cellIs" dxfId="108" priority="262" stopIfTrue="1" operator="equal">
      <formula>"No Aceptable Con Control Especifico"</formula>
    </cfRule>
  </conditionalFormatting>
  <conditionalFormatting sqref="T478:U481">
    <cfRule type="cellIs" dxfId="107" priority="261" stopIfTrue="1" operator="equal">
      <formula>"No Aceptable Con Control Esp."</formula>
    </cfRule>
  </conditionalFormatting>
  <conditionalFormatting sqref="U478:U481">
    <cfRule type="containsText" dxfId="106" priority="259" operator="containsText" text="Mejorable">
      <formula>NOT(ISERROR(SEARCH("Mejorable",U478)))</formula>
    </cfRule>
  </conditionalFormatting>
  <conditionalFormatting sqref="U478:U481">
    <cfRule type="containsText" dxfId="105" priority="256" operator="containsText" text="No Aceptable o Aceptable con Control Especifico">
      <formula>NOT(ISERROR(SEARCH("No Aceptable o Aceptable con Control Especifico",U478)))</formula>
    </cfRule>
    <cfRule type="containsText" dxfId="104" priority="257" operator="containsText" text="No Aceptable">
      <formula>NOT(ISERROR(SEARCH("No Aceptable",U478)))</formula>
    </cfRule>
    <cfRule type="containsText" dxfId="103" priority="258" operator="containsText" text="No Aceptable o Aceptable con Control Especifico">
      <formula>NOT(ISERROR(SEARCH("No Aceptable o Aceptable con Control Especifico",U478)))</formula>
    </cfRule>
  </conditionalFormatting>
  <conditionalFormatting sqref="T478:T481">
    <cfRule type="cellIs" dxfId="102" priority="255" operator="equal">
      <formula>"II"</formula>
    </cfRule>
  </conditionalFormatting>
  <conditionalFormatting sqref="P53:P54 P47:P49 P61:P82">
    <cfRule type="cellIs" priority="182" stopIfTrue="1" operator="equal">
      <formula>"10, 25, 50, 100"</formula>
    </cfRule>
  </conditionalFormatting>
  <conditionalFormatting sqref="P55">
    <cfRule type="cellIs" priority="181" stopIfTrue="1" operator="equal">
      <formula>"10, 25, 50, 100"</formula>
    </cfRule>
  </conditionalFormatting>
  <conditionalFormatting sqref="P50">
    <cfRule type="cellIs" priority="180" stopIfTrue="1" operator="equal">
      <formula>"10, 25, 50, 100"</formula>
    </cfRule>
  </conditionalFormatting>
  <conditionalFormatting sqref="P51:P52">
    <cfRule type="cellIs" priority="179" stopIfTrue="1" operator="equal">
      <formula>"10, 25, 50, 100"</formula>
    </cfRule>
  </conditionalFormatting>
  <conditionalFormatting sqref="P60">
    <cfRule type="cellIs" priority="178" stopIfTrue="1" operator="equal">
      <formula>"10, 25, 50, 100"</formula>
    </cfRule>
  </conditionalFormatting>
  <conditionalFormatting sqref="P56:P59">
    <cfRule type="cellIs" priority="177" stopIfTrue="1" operator="equal">
      <formula>"10, 25, 50, 100"</formula>
    </cfRule>
  </conditionalFormatting>
  <conditionalFormatting sqref="P89:P90 P83:P85 P97:P118">
    <cfRule type="cellIs" priority="176" stopIfTrue="1" operator="equal">
      <formula>"10, 25, 50, 100"</formula>
    </cfRule>
  </conditionalFormatting>
  <conditionalFormatting sqref="P91">
    <cfRule type="cellIs" priority="175" stopIfTrue="1" operator="equal">
      <formula>"10, 25, 50, 100"</formula>
    </cfRule>
  </conditionalFormatting>
  <conditionalFormatting sqref="P86">
    <cfRule type="cellIs" priority="174" stopIfTrue="1" operator="equal">
      <formula>"10, 25, 50, 100"</formula>
    </cfRule>
  </conditionalFormatting>
  <conditionalFormatting sqref="P87:P88">
    <cfRule type="cellIs" priority="173" stopIfTrue="1" operator="equal">
      <formula>"10, 25, 50, 100"</formula>
    </cfRule>
  </conditionalFormatting>
  <conditionalFormatting sqref="P96">
    <cfRule type="cellIs" priority="172" stopIfTrue="1" operator="equal">
      <formula>"10, 25, 50, 100"</formula>
    </cfRule>
  </conditionalFormatting>
  <conditionalFormatting sqref="P92:P95">
    <cfRule type="cellIs" priority="171" stopIfTrue="1" operator="equal">
      <formula>"10, 25, 50, 100"</formula>
    </cfRule>
  </conditionalFormatting>
  <conditionalFormatting sqref="P125:P126 P119:P121 P133:P154">
    <cfRule type="cellIs" priority="170" stopIfTrue="1" operator="equal">
      <formula>"10, 25, 50, 100"</formula>
    </cfRule>
  </conditionalFormatting>
  <conditionalFormatting sqref="P127">
    <cfRule type="cellIs" priority="169" stopIfTrue="1" operator="equal">
      <formula>"10, 25, 50, 100"</formula>
    </cfRule>
  </conditionalFormatting>
  <conditionalFormatting sqref="P122">
    <cfRule type="cellIs" priority="168" stopIfTrue="1" operator="equal">
      <formula>"10, 25, 50, 100"</formula>
    </cfRule>
  </conditionalFormatting>
  <conditionalFormatting sqref="P123:P124">
    <cfRule type="cellIs" priority="167" stopIfTrue="1" operator="equal">
      <formula>"10, 25, 50, 100"</formula>
    </cfRule>
  </conditionalFormatting>
  <conditionalFormatting sqref="P132">
    <cfRule type="cellIs" priority="166" stopIfTrue="1" operator="equal">
      <formula>"10, 25, 50, 100"</formula>
    </cfRule>
  </conditionalFormatting>
  <conditionalFormatting sqref="P128:P131">
    <cfRule type="cellIs" priority="165" stopIfTrue="1" operator="equal">
      <formula>"10, 25, 50, 100"</formula>
    </cfRule>
  </conditionalFormatting>
  <conditionalFormatting sqref="P161:P162 P155:P157 P169:P190">
    <cfRule type="cellIs" priority="164" stopIfTrue="1" operator="equal">
      <formula>"10, 25, 50, 100"</formula>
    </cfRule>
  </conditionalFormatting>
  <conditionalFormatting sqref="P163">
    <cfRule type="cellIs" priority="163" stopIfTrue="1" operator="equal">
      <formula>"10, 25, 50, 100"</formula>
    </cfRule>
  </conditionalFormatting>
  <conditionalFormatting sqref="P158">
    <cfRule type="cellIs" priority="162" stopIfTrue="1" operator="equal">
      <formula>"10, 25, 50, 100"</formula>
    </cfRule>
  </conditionalFormatting>
  <conditionalFormatting sqref="P159:P160">
    <cfRule type="cellIs" priority="161" stopIfTrue="1" operator="equal">
      <formula>"10, 25, 50, 100"</formula>
    </cfRule>
  </conditionalFormatting>
  <conditionalFormatting sqref="P168">
    <cfRule type="cellIs" priority="160" stopIfTrue="1" operator="equal">
      <formula>"10, 25, 50, 100"</formula>
    </cfRule>
  </conditionalFormatting>
  <conditionalFormatting sqref="P164:P167">
    <cfRule type="cellIs" priority="159" stopIfTrue="1" operator="equal">
      <formula>"10, 25, 50, 100"</formula>
    </cfRule>
  </conditionalFormatting>
  <conditionalFormatting sqref="P197:P198 P191:P193 P205:P226">
    <cfRule type="cellIs" priority="158" stopIfTrue="1" operator="equal">
      <formula>"10, 25, 50, 100"</formula>
    </cfRule>
  </conditionalFormatting>
  <conditionalFormatting sqref="P199">
    <cfRule type="cellIs" priority="157" stopIfTrue="1" operator="equal">
      <formula>"10, 25, 50, 100"</formula>
    </cfRule>
  </conditionalFormatting>
  <conditionalFormatting sqref="P194">
    <cfRule type="cellIs" priority="156" stopIfTrue="1" operator="equal">
      <formula>"10, 25, 50, 100"</formula>
    </cfRule>
  </conditionalFormatting>
  <conditionalFormatting sqref="P195:P196">
    <cfRule type="cellIs" priority="155" stopIfTrue="1" operator="equal">
      <formula>"10, 25, 50, 100"</formula>
    </cfRule>
  </conditionalFormatting>
  <conditionalFormatting sqref="P204">
    <cfRule type="cellIs" priority="154" stopIfTrue="1" operator="equal">
      <formula>"10, 25, 50, 100"</formula>
    </cfRule>
  </conditionalFormatting>
  <conditionalFormatting sqref="P200:P203">
    <cfRule type="cellIs" priority="153" stopIfTrue="1" operator="equal">
      <formula>"10, 25, 50, 100"</formula>
    </cfRule>
  </conditionalFormatting>
  <conditionalFormatting sqref="P233:P234 P227:P229 P241:P262">
    <cfRule type="cellIs" priority="152" stopIfTrue="1" operator="equal">
      <formula>"10, 25, 50, 100"</formula>
    </cfRule>
  </conditionalFormatting>
  <conditionalFormatting sqref="P235">
    <cfRule type="cellIs" priority="151" stopIfTrue="1" operator="equal">
      <formula>"10, 25, 50, 100"</formula>
    </cfRule>
  </conditionalFormatting>
  <conditionalFormatting sqref="P230">
    <cfRule type="cellIs" priority="150" stopIfTrue="1" operator="equal">
      <formula>"10, 25, 50, 100"</formula>
    </cfRule>
  </conditionalFormatting>
  <conditionalFormatting sqref="P231:P232">
    <cfRule type="cellIs" priority="149" stopIfTrue="1" operator="equal">
      <formula>"10, 25, 50, 100"</formula>
    </cfRule>
  </conditionalFormatting>
  <conditionalFormatting sqref="P240">
    <cfRule type="cellIs" priority="148" stopIfTrue="1" operator="equal">
      <formula>"10, 25, 50, 100"</formula>
    </cfRule>
  </conditionalFormatting>
  <conditionalFormatting sqref="P236:P239">
    <cfRule type="cellIs" priority="147" stopIfTrue="1" operator="equal">
      <formula>"10, 25, 50, 100"</formula>
    </cfRule>
  </conditionalFormatting>
  <conditionalFormatting sqref="P269:P270 P263:P265 P277:P298">
    <cfRule type="cellIs" priority="146" stopIfTrue="1" operator="equal">
      <formula>"10, 25, 50, 100"</formula>
    </cfRule>
  </conditionalFormatting>
  <conditionalFormatting sqref="P271">
    <cfRule type="cellIs" priority="145" stopIfTrue="1" operator="equal">
      <formula>"10, 25, 50, 100"</formula>
    </cfRule>
  </conditionalFormatting>
  <conditionalFormatting sqref="P266">
    <cfRule type="cellIs" priority="144" stopIfTrue="1" operator="equal">
      <formula>"10, 25, 50, 100"</formula>
    </cfRule>
  </conditionalFormatting>
  <conditionalFormatting sqref="P267:P268">
    <cfRule type="cellIs" priority="143" stopIfTrue="1" operator="equal">
      <formula>"10, 25, 50, 100"</formula>
    </cfRule>
  </conditionalFormatting>
  <conditionalFormatting sqref="P276">
    <cfRule type="cellIs" priority="142" stopIfTrue="1" operator="equal">
      <formula>"10, 25, 50, 100"</formula>
    </cfRule>
  </conditionalFormatting>
  <conditionalFormatting sqref="P272:P275">
    <cfRule type="cellIs" priority="141" stopIfTrue="1" operator="equal">
      <formula>"10, 25, 50, 100"</formula>
    </cfRule>
  </conditionalFormatting>
  <conditionalFormatting sqref="P331:P332 P325:P327 P339:P360">
    <cfRule type="cellIs" priority="140" stopIfTrue="1" operator="equal">
      <formula>"10, 25, 50, 100"</formula>
    </cfRule>
  </conditionalFormatting>
  <conditionalFormatting sqref="P333">
    <cfRule type="cellIs" priority="139" stopIfTrue="1" operator="equal">
      <formula>"10, 25, 50, 100"</formula>
    </cfRule>
  </conditionalFormatting>
  <conditionalFormatting sqref="P328">
    <cfRule type="cellIs" priority="138" stopIfTrue="1" operator="equal">
      <formula>"10, 25, 50, 100"</formula>
    </cfRule>
  </conditionalFormatting>
  <conditionalFormatting sqref="P329:P330">
    <cfRule type="cellIs" priority="137" stopIfTrue="1" operator="equal">
      <formula>"10, 25, 50, 100"</formula>
    </cfRule>
  </conditionalFormatting>
  <conditionalFormatting sqref="P338">
    <cfRule type="cellIs" priority="136" stopIfTrue="1" operator="equal">
      <formula>"10, 25, 50, 100"</formula>
    </cfRule>
  </conditionalFormatting>
  <conditionalFormatting sqref="P334:P337">
    <cfRule type="cellIs" priority="135" stopIfTrue="1" operator="equal">
      <formula>"10, 25, 50, 100"</formula>
    </cfRule>
  </conditionalFormatting>
  <conditionalFormatting sqref="P367:P368 P361:P363 P375:P396">
    <cfRule type="cellIs" priority="134" stopIfTrue="1" operator="equal">
      <formula>"10, 25, 50, 100"</formula>
    </cfRule>
  </conditionalFormatting>
  <conditionalFormatting sqref="P369">
    <cfRule type="cellIs" priority="133" stopIfTrue="1" operator="equal">
      <formula>"10, 25, 50, 100"</formula>
    </cfRule>
  </conditionalFormatting>
  <conditionalFormatting sqref="P364">
    <cfRule type="cellIs" priority="132" stopIfTrue="1" operator="equal">
      <formula>"10, 25, 50, 100"</formula>
    </cfRule>
  </conditionalFormatting>
  <conditionalFormatting sqref="P365:P366">
    <cfRule type="cellIs" priority="131" stopIfTrue="1" operator="equal">
      <formula>"10, 25, 50, 100"</formula>
    </cfRule>
  </conditionalFormatting>
  <conditionalFormatting sqref="P374">
    <cfRule type="cellIs" priority="130" stopIfTrue="1" operator="equal">
      <formula>"10, 25, 50, 100"</formula>
    </cfRule>
  </conditionalFormatting>
  <conditionalFormatting sqref="P370:P373">
    <cfRule type="cellIs" priority="129" stopIfTrue="1" operator="equal">
      <formula>"10, 25, 50, 100"</formula>
    </cfRule>
  </conditionalFormatting>
  <conditionalFormatting sqref="P403:P404 P397:P399 P411:P432">
    <cfRule type="cellIs" priority="128" stopIfTrue="1" operator="equal">
      <formula>"10, 25, 50, 100"</formula>
    </cfRule>
  </conditionalFormatting>
  <conditionalFormatting sqref="P405">
    <cfRule type="cellIs" priority="127" stopIfTrue="1" operator="equal">
      <formula>"10, 25, 50, 100"</formula>
    </cfRule>
  </conditionalFormatting>
  <conditionalFormatting sqref="P400">
    <cfRule type="cellIs" priority="126" stopIfTrue="1" operator="equal">
      <formula>"10, 25, 50, 100"</formula>
    </cfRule>
  </conditionalFormatting>
  <conditionalFormatting sqref="P401:P402">
    <cfRule type="cellIs" priority="125" stopIfTrue="1" operator="equal">
      <formula>"10, 25, 50, 100"</formula>
    </cfRule>
  </conditionalFormatting>
  <conditionalFormatting sqref="P410">
    <cfRule type="cellIs" priority="124" stopIfTrue="1" operator="equal">
      <formula>"10, 25, 50, 100"</formula>
    </cfRule>
  </conditionalFormatting>
  <conditionalFormatting sqref="P406:P409">
    <cfRule type="cellIs" priority="123" stopIfTrue="1" operator="equal">
      <formula>"10, 25, 50, 100"</formula>
    </cfRule>
  </conditionalFormatting>
  <conditionalFormatting sqref="P439:P440 P433:P435 P447:P468">
    <cfRule type="cellIs" priority="122" stopIfTrue="1" operator="equal">
      <formula>"10, 25, 50, 100"</formula>
    </cfRule>
  </conditionalFormatting>
  <conditionalFormatting sqref="P441">
    <cfRule type="cellIs" priority="121" stopIfTrue="1" operator="equal">
      <formula>"10, 25, 50, 100"</formula>
    </cfRule>
  </conditionalFormatting>
  <conditionalFormatting sqref="P436">
    <cfRule type="cellIs" priority="120" stopIfTrue="1" operator="equal">
      <formula>"10, 25, 50, 100"</formula>
    </cfRule>
  </conditionalFormatting>
  <conditionalFormatting sqref="P437:P438">
    <cfRule type="cellIs" priority="119" stopIfTrue="1" operator="equal">
      <formula>"10, 25, 50, 100"</formula>
    </cfRule>
  </conditionalFormatting>
  <conditionalFormatting sqref="P446">
    <cfRule type="cellIs" priority="118" stopIfTrue="1" operator="equal">
      <formula>"10, 25, 50, 100"</formula>
    </cfRule>
  </conditionalFormatting>
  <conditionalFormatting sqref="P442:P445">
    <cfRule type="cellIs" priority="117" stopIfTrue="1" operator="equal">
      <formula>"10, 25, 50, 100"</formula>
    </cfRule>
  </conditionalFormatting>
  <conditionalFormatting sqref="P475:P476 P469:P471 P483:P504">
    <cfRule type="cellIs" priority="116" stopIfTrue="1" operator="equal">
      <formula>"10, 25, 50, 100"</formula>
    </cfRule>
  </conditionalFormatting>
  <conditionalFormatting sqref="P477">
    <cfRule type="cellIs" priority="115" stopIfTrue="1" operator="equal">
      <formula>"10, 25, 50, 100"</formula>
    </cfRule>
  </conditionalFormatting>
  <conditionalFormatting sqref="P472">
    <cfRule type="cellIs" priority="114" stopIfTrue="1" operator="equal">
      <formula>"10, 25, 50, 100"</formula>
    </cfRule>
  </conditionalFormatting>
  <conditionalFormatting sqref="P473:P474">
    <cfRule type="cellIs" priority="113" stopIfTrue="1" operator="equal">
      <formula>"10, 25, 50, 100"</formula>
    </cfRule>
  </conditionalFormatting>
  <conditionalFormatting sqref="P482">
    <cfRule type="cellIs" priority="112" stopIfTrue="1" operator="equal">
      <formula>"10, 25, 50, 100"</formula>
    </cfRule>
  </conditionalFormatting>
  <conditionalFormatting sqref="P478:P481">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I11:I19 I24:I55 I60:I91 I96:I127 I132:I163 I168:I199 I204:I235 I240:I271 I276:I333 I338:I369 I374:I405 I410:I441 I446:I477</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9" t="s">
        <v>257</v>
      </c>
      <c r="B1" s="180"/>
      <c r="C1" s="180"/>
      <c r="D1" s="180"/>
      <c r="E1" s="180"/>
      <c r="F1" s="181"/>
    </row>
    <row r="2" spans="1:6" ht="15.75" thickBot="1">
      <c r="A2" s="182" t="s">
        <v>258</v>
      </c>
      <c r="B2" s="183"/>
      <c r="C2" s="183"/>
      <c r="D2" s="183"/>
      <c r="E2" s="183"/>
      <c r="F2" s="184"/>
    </row>
    <row r="3" spans="1:6" ht="15.75" thickBot="1">
      <c r="A3" s="185" t="s">
        <v>259</v>
      </c>
      <c r="B3" s="186"/>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3" t="s">
        <v>275</v>
      </c>
      <c r="B7" s="173">
        <v>32</v>
      </c>
      <c r="C7" s="175">
        <v>6</v>
      </c>
      <c r="D7" s="167" t="s">
        <v>276</v>
      </c>
      <c r="E7" s="169" t="s">
        <v>277</v>
      </c>
      <c r="F7" s="171" t="s">
        <v>278</v>
      </c>
    </row>
    <row r="8" spans="1:6" ht="282.75" customHeight="1">
      <c r="A8" s="164"/>
      <c r="B8" s="174"/>
      <c r="C8" s="176"/>
      <c r="D8" s="168"/>
      <c r="E8" s="170"/>
      <c r="F8" s="172"/>
    </row>
    <row r="9" spans="1:6" ht="409.5" customHeight="1">
      <c r="A9" s="38" t="s">
        <v>279</v>
      </c>
      <c r="B9" s="39">
        <v>32</v>
      </c>
      <c r="C9" s="40">
        <v>1</v>
      </c>
      <c r="D9" s="32" t="s">
        <v>280</v>
      </c>
      <c r="E9" s="54" t="s">
        <v>281</v>
      </c>
      <c r="F9" s="55" t="s">
        <v>282</v>
      </c>
    </row>
    <row r="10" spans="1:6" ht="228" customHeight="1">
      <c r="A10" s="163" t="s">
        <v>283</v>
      </c>
      <c r="B10" s="173">
        <v>32</v>
      </c>
      <c r="C10" s="175">
        <v>1</v>
      </c>
      <c r="D10" s="167" t="s">
        <v>284</v>
      </c>
      <c r="E10" s="177" t="s">
        <v>285</v>
      </c>
      <c r="F10" s="171" t="s">
        <v>286</v>
      </c>
    </row>
    <row r="11" spans="1:6" ht="228" customHeight="1">
      <c r="A11" s="164"/>
      <c r="B11" s="174"/>
      <c r="C11" s="176"/>
      <c r="D11" s="168"/>
      <c r="E11" s="178"/>
      <c r="F11" s="172"/>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3" t="s">
        <v>304</v>
      </c>
      <c r="B17" s="165">
        <v>42</v>
      </c>
      <c r="C17" s="167">
        <v>6</v>
      </c>
      <c r="D17" s="167" t="s">
        <v>305</v>
      </c>
      <c r="E17" s="169" t="s">
        <v>306</v>
      </c>
      <c r="F17" s="171" t="s">
        <v>307</v>
      </c>
    </row>
    <row r="18" spans="1:6" ht="34.5" customHeight="1">
      <c r="A18" s="164"/>
      <c r="B18" s="166"/>
      <c r="C18" s="168"/>
      <c r="D18" s="168"/>
      <c r="E18" s="170"/>
      <c r="F18" s="172"/>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61" t="s">
        <v>260</v>
      </c>
      <c r="B22" s="162"/>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DORADO II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2018-08-14T21:32:05Z</dcterms:modified>
</cp:coreProperties>
</file>