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8445" tabRatio="952" activeTab="5"/>
  </bookViews>
  <sheets>
    <sheet name="Portada " sheetId="1" r:id="rId1"/>
    <sheet name="Clasificación de amenazas" sheetId="2" r:id="rId2"/>
    <sheet name="1 Vulnerabilidad Personas" sheetId="3" r:id="rId3"/>
    <sheet name="2 Vulnerabilidad Recursos" sheetId="4" r:id="rId4"/>
    <sheet name="3 Vulnerabilidad Sistem y Proce" sheetId="5" r:id="rId5"/>
    <sheet name="Nivel de Riesgo" sheetId="6" r:id="rId6"/>
  </sheets>
  <definedNames>
    <definedName name="_xlnm.Print_Area" localSheetId="2">'1 Vulnerabilidad Personas'!$A$1:$BA$56</definedName>
    <definedName name="_xlnm.Print_Area" localSheetId="3">'2 Vulnerabilidad Recursos'!$A$1:$BA$60</definedName>
    <definedName name="_xlnm.Print_Area" localSheetId="4">'3 Vulnerabilidad Sistem y Proce'!$A$1:$BA$50</definedName>
    <definedName name="_xlnm.Print_Area" localSheetId="1">'Clasificación de amenazas'!$B$1:$J$26</definedName>
    <definedName name="_xlnm.Print_Area" localSheetId="5">'Nivel de Riesgo'!$A$1:$L$19</definedName>
    <definedName name="_xlnm.Print_Area" localSheetId="0">'Portada '!$C$2:$E$55</definedName>
  </definedNames>
  <calcPr fullCalcOnLoad="1"/>
</workbook>
</file>

<file path=xl/comments1.xml><?xml version="1.0" encoding="utf-8"?>
<comments xmlns="http://schemas.openxmlformats.org/spreadsheetml/2006/main">
  <authors>
    <author>Julian Alberto Toro Piracon</author>
  </authors>
  <commentList>
    <comment ref="D17" authorId="0">
      <text>
        <r>
          <rPr>
            <sz val="9"/>
            <rFont val="Tahoma"/>
            <family val="2"/>
          </rPr>
          <t xml:space="preserve">Para la identificación de las amenazas en el centro de trabajo, considere lo descrito en el numeral 9.1. </t>
        </r>
        <r>
          <rPr>
            <b/>
            <sz val="9"/>
            <rFont val="Tahoma"/>
            <family val="2"/>
          </rPr>
          <t>Identificación de amenazas</t>
        </r>
        <r>
          <rPr>
            <sz val="9"/>
            <rFont val="Tahoma"/>
            <family val="2"/>
          </rPr>
          <t xml:space="preserve"> del formato Plan de Emergencias</t>
        </r>
      </text>
    </comment>
    <comment ref="C18" authorId="0">
      <text>
        <r>
          <rPr>
            <sz val="9"/>
            <rFont val="Tahoma"/>
            <family val="2"/>
          </rPr>
          <t>Inserte o elimine según la cantidad de amenazas identificadas.</t>
        </r>
      </text>
    </comment>
    <comment ref="C31" authorId="0">
      <text>
        <r>
          <rPr>
            <sz val="9"/>
            <rFont val="Tahoma"/>
            <family val="2"/>
          </rPr>
          <t>Inserte o elimine según la cantidad de amenazas identificadas.</t>
        </r>
      </text>
    </comment>
    <comment ref="C24" authorId="0">
      <text>
        <r>
          <rPr>
            <sz val="9"/>
            <rFont val="Tahoma"/>
            <family val="2"/>
          </rPr>
          <t>Inserte o elimine según la cantidad de amenazas identificadas.</t>
        </r>
      </text>
    </comment>
  </commentList>
</comments>
</file>

<file path=xl/comments2.xml><?xml version="1.0" encoding="utf-8"?>
<comments xmlns="http://schemas.openxmlformats.org/spreadsheetml/2006/main">
  <authors>
    <author>Julian Alberto Toro Piracon</author>
  </authors>
  <commentList>
    <comment ref="C4" authorId="0">
      <text>
        <r>
          <rPr>
            <sz val="9"/>
            <rFont val="Tahoma"/>
            <family val="2"/>
          </rPr>
          <t>Inserte o elimine según la cantidad de amenazas identificadas.</t>
        </r>
      </text>
    </comment>
    <comment ref="C10" authorId="0">
      <text>
        <r>
          <rPr>
            <sz val="9"/>
            <rFont val="Tahoma"/>
            <family val="2"/>
          </rPr>
          <t>Inserte o elimine según la cantidad de amenazas identificadas.</t>
        </r>
      </text>
    </comment>
    <comment ref="C17" authorId="0">
      <text>
        <r>
          <rPr>
            <sz val="9"/>
            <rFont val="Tahoma"/>
            <family val="2"/>
          </rPr>
          <t>Inserte o elimine según la cantidad de amenazas identificadas.</t>
        </r>
      </text>
    </comment>
    <comment ref="E2" authorId="0">
      <text>
        <r>
          <rPr>
            <sz val="9"/>
            <rFont val="Tahoma"/>
            <family val="2"/>
          </rPr>
          <t>Relacione las amenazas identificadas.</t>
        </r>
      </text>
    </comment>
  </commentList>
</comments>
</file>

<file path=xl/comments3.xml><?xml version="1.0" encoding="utf-8"?>
<comments xmlns="http://schemas.openxmlformats.org/spreadsheetml/2006/main">
  <authors>
    <author>Julian Alberto Toro Piracon</author>
  </authors>
  <commentList>
    <comment ref="C2" authorId="0">
      <text>
        <r>
          <rPr>
            <sz val="10"/>
            <rFont val="Tahoma"/>
            <family val="2"/>
          </rPr>
          <t>Selecciones su respuesta en todas las preguntas, el formato solo muestra el resultado al completar la totalidad de los datos.
Si la pregunta no aplica, haga la salvedad en observaciones y modifique el denominador en el consolidado de la columna Rta de cada aspecto y en todas las amenazas</t>
        </r>
      </text>
    </comment>
  </commentList>
</comments>
</file>

<file path=xl/comments4.xml><?xml version="1.0" encoding="utf-8"?>
<comments xmlns="http://schemas.openxmlformats.org/spreadsheetml/2006/main">
  <authors>
    <author>Julian Alberto Toro Piracon</author>
  </authors>
  <commentList>
    <comment ref="C2" authorId="0">
      <text>
        <r>
          <rPr>
            <sz val="10"/>
            <rFont val="Tahoma"/>
            <family val="2"/>
          </rPr>
          <t>Selecciones su respuesta en todas las preguntas, el formato solo muestra el resultado al completar la totalidad de los datos.
Si la pregunta no aplica, haga la salvedad en observaciones y modifique el denominador en el consolidado de la columna Rta de cada aspecto y en todas las amenazas</t>
        </r>
      </text>
    </comment>
  </commentList>
</comments>
</file>

<file path=xl/comments5.xml><?xml version="1.0" encoding="utf-8"?>
<comments xmlns="http://schemas.openxmlformats.org/spreadsheetml/2006/main">
  <authors>
    <author>Julian Alberto Toro Piracon</author>
  </authors>
  <commentList>
    <comment ref="C2" authorId="0">
      <text>
        <r>
          <rPr>
            <sz val="10"/>
            <rFont val="Tahoma"/>
            <family val="2"/>
          </rPr>
          <t>Selecciones su respuesta en todas las preguntas, el formato solo muestra el resultado al completar la totalidad de los datos.
Si la pregunta no aplica, haga la salvedad en observaciones y modifique el denominador en el consolidado de la columna Rta de cada aspecto y en todas las amenazas</t>
        </r>
      </text>
    </comment>
  </commentList>
</comments>
</file>

<file path=xl/comments6.xml><?xml version="1.0" encoding="utf-8"?>
<comments xmlns="http://schemas.openxmlformats.org/spreadsheetml/2006/main">
  <authors>
    <author>Julian Alberto Toro Piracon</author>
  </authors>
  <commentList>
    <comment ref="I3" authorId="0">
      <text>
        <r>
          <rPr>
            <sz val="9"/>
            <rFont val="Tahoma"/>
            <family val="2"/>
          </rPr>
          <t>Seleccione cada rombo y cambie el color del relleno conforme al resultado de la Clasificación de la amenaza (A), la vulnerabilidad en personas (P), en recursos (R) y en Sistemas y Procesos (S)</t>
        </r>
      </text>
    </comment>
    <comment ref="J3" authorId="0">
      <text>
        <r>
          <rPr>
            <sz val="9"/>
            <rFont val="Tahoma"/>
            <family val="2"/>
          </rPr>
          <t>Considerando la tabla de “Calificación del nivel del riesgo” al final de esta matriz, califique el nivel de riesgo acorde al resultado del rombo de colores.</t>
        </r>
      </text>
    </comment>
  </commentList>
</comments>
</file>

<file path=xl/sharedStrings.xml><?xml version="1.0" encoding="utf-8"?>
<sst xmlns="http://schemas.openxmlformats.org/spreadsheetml/2006/main" count="1749" uniqueCount="255">
  <si>
    <t>Comportamiento</t>
  </si>
  <si>
    <t>SI</t>
  </si>
  <si>
    <t>NO</t>
  </si>
  <si>
    <t>N°</t>
  </si>
  <si>
    <t>Gestión Organizacional</t>
  </si>
  <si>
    <t>Suministros</t>
  </si>
  <si>
    <t>Equipos</t>
  </si>
  <si>
    <t>Servicios</t>
  </si>
  <si>
    <t>Recuperación</t>
  </si>
  <si>
    <t>Características de Seguridad</t>
  </si>
  <si>
    <t>1.1</t>
  </si>
  <si>
    <t>1.2</t>
  </si>
  <si>
    <t>2.2</t>
  </si>
  <si>
    <t>2.1</t>
  </si>
  <si>
    <t>1.3</t>
  </si>
  <si>
    <t>2.3</t>
  </si>
  <si>
    <t>3.1</t>
  </si>
  <si>
    <t>3.2</t>
  </si>
  <si>
    <t>3.3</t>
  </si>
  <si>
    <t>POSIBLE</t>
  </si>
  <si>
    <t>PROBABLE</t>
  </si>
  <si>
    <t>INMINENTE</t>
  </si>
  <si>
    <t xml:space="preserve">¿Se han establecido mecanismos de interacción con entidades externas para dar respuesta apropiada a los eventos que se puedan presentar por la amenaza identificada?  </t>
  </si>
  <si>
    <t>¿Existen hidrantes públicos cercanos y/o propios de la sede?</t>
  </si>
  <si>
    <t>Calificación del evento</t>
  </si>
  <si>
    <t>Descripción de la amenaza</t>
  </si>
  <si>
    <t>Clase de amenaza</t>
  </si>
  <si>
    <t>Capacitación y Entrenamiento</t>
  </si>
  <si>
    <t>Amenaza</t>
  </si>
  <si>
    <t>Edificaciones</t>
  </si>
  <si>
    <t>Sistemas Alternos</t>
  </si>
  <si>
    <t>Vulnerabilidad</t>
  </si>
  <si>
    <t>Nivel de Riesgo</t>
  </si>
  <si>
    <t>Interno</t>
  </si>
  <si>
    <t>Externo</t>
  </si>
  <si>
    <t>Calificación la amenaza</t>
  </si>
  <si>
    <t>¿Se cuenta con instalaciones adecuadas para la atención de la emergencia generada por la amenaza identificada?</t>
  </si>
  <si>
    <t>¿Se cuenta con sistemas de apoyo para el suministro de agua, en caso de fallas (tanque de reserva de agua, pozos subterráneos, carro tanque, entre otros.)?</t>
  </si>
  <si>
    <t>¿Se cuenta con sistemas de apoyo para el suministro de energía eléctrica, en caso de fallas (plantas eléctricas, acumuladores, paneles solares, entre otros)?</t>
  </si>
  <si>
    <t>¿Existen y se mantienen los insumos y recursos necesarios para actuar ante la amenaza identificada?</t>
  </si>
  <si>
    <t>¿Se han contemplado acciones de seguridad específicas para actuar ante eventos relacionados con la amenaza identificada?</t>
  </si>
  <si>
    <t>¿Se cuenta con programa de mantenimiento preventivo y correctivo para los equipos necesarios para actuar ante la amenaza identificada?</t>
  </si>
  <si>
    <t>¿Se tienen identificadas claramente las entidades oficiales a las cuales se debe acudir para actuar ante los eventos relacionados con la amenaza identificada?</t>
  </si>
  <si>
    <t>¿Se cuenta con un sistema de comunicaciones (teléfono, celulares y radios) internas para la respuesta ante emergencias relacionadas con la amenaza identificada?</t>
  </si>
  <si>
    <t>VULNERABILIDAD EN LAS PERSONAS</t>
  </si>
  <si>
    <t>VULNERABILIDAD EN LOS RECURSOS</t>
  </si>
  <si>
    <t>VULNERABILIDAD EN LOS SISTEMAS Y PROCESOS</t>
  </si>
  <si>
    <t>Se cuenta con suficientes elementos</t>
  </si>
  <si>
    <t>Se cuenta parcialmente con los elementos o están en proceso de adquisición.</t>
  </si>
  <si>
    <t xml:space="preserve">Cuando no se cuenta con los recursos </t>
  </si>
  <si>
    <t>0.0- 1.0</t>
  </si>
  <si>
    <t>BAJA</t>
  </si>
  <si>
    <t>1.1 – 2.0</t>
  </si>
  <si>
    <t>MEDIA</t>
  </si>
  <si>
    <t>2.1 – 3.0</t>
  </si>
  <si>
    <t>ALTA</t>
  </si>
  <si>
    <t>NIVEL DE RIESGO</t>
  </si>
  <si>
    <t>Sociales</t>
  </si>
  <si>
    <t>¿El tipo de construcción de la estructura es sismo resistente o cuenta con un refuerzo estructural (según los criterios establecidos en la norma NSR 10 o las que la modifiquen o deroguen)?</t>
  </si>
  <si>
    <t>PUNTO A EVALUAR</t>
  </si>
  <si>
    <t>¿Se ofrece continua instrucción y entrenamiento sobre la actuación ante la amenaza identificada?</t>
  </si>
  <si>
    <t>Seguridad y Salud  en el Trabajo</t>
  </si>
  <si>
    <t xml:space="preserve">Prevención, preparación y respuesta ante emergencias </t>
  </si>
  <si>
    <t>Identificación, análisis de amenazas y análisis de vulnerabilidad de las amenazas.</t>
  </si>
  <si>
    <t>Centro de Trabajo</t>
  </si>
  <si>
    <t>Fecha de revisión</t>
  </si>
  <si>
    <t>Fecha de elaboración</t>
  </si>
  <si>
    <t>Responsable Centro de Trabajo</t>
  </si>
  <si>
    <t>Origen</t>
  </si>
  <si>
    <t>Escala</t>
  </si>
  <si>
    <t>Es aquel fenómeno esperado del cual existen razones y argumentos técnicos y científicos para creer que sucederá.</t>
  </si>
  <si>
    <t>Es aquel fenómeno esperado que tiene alta probabilidad de ocurrir.</t>
  </si>
  <si>
    <t>SI
(0.0)</t>
  </si>
  <si>
    <t>PARCIAL
(0.5)</t>
  </si>
  <si>
    <t>NO
(1.0)</t>
  </si>
  <si>
    <t>Calificación</t>
  </si>
  <si>
    <t>Interpretación</t>
  </si>
  <si>
    <t>Desarrollo del Plan de Emergencias</t>
  </si>
  <si>
    <t>Volver</t>
  </si>
  <si>
    <t>¿Se cuenta con un esquema de seguridad física adecuado para actuar ante eventos relacionados con la amenaza identificada?</t>
  </si>
  <si>
    <t>¿Se cuenta con la cantidad suficiente de equipos adecuados en todas las áreas y/o sedes de la empresa para actuar ante la amenaza identificada?</t>
  </si>
  <si>
    <t>¿Se cuenta con una sistema contra incendios (red contra incendios, mangueras, detectores y rociadores)?</t>
  </si>
  <si>
    <t xml:space="preserve">MEDIDAS DE INTERVENCIÓN </t>
  </si>
  <si>
    <t xml:space="preserve">Tecnológicas                                          </t>
  </si>
  <si>
    <t>Posible</t>
  </si>
  <si>
    <t>Probable</t>
  </si>
  <si>
    <t>Inminente</t>
  </si>
  <si>
    <t>Total trabajadores administrativos</t>
  </si>
  <si>
    <t>Total trabajadores operativos</t>
  </si>
  <si>
    <t>Total trabajadores seguridad física</t>
  </si>
  <si>
    <t>Total trabajadores servicios generales</t>
  </si>
  <si>
    <t>Total Contratistas</t>
  </si>
  <si>
    <t>Total Personal flotante</t>
  </si>
  <si>
    <t>Total</t>
  </si>
  <si>
    <t>Es aquel fenómeno que puede suceder o que es factible porque no existen razones históricas y científicas para decir que esto no sucederá.</t>
  </si>
  <si>
    <t>Hurtos / Asaltos</t>
  </si>
  <si>
    <t>Atentados Terroristas</t>
  </si>
  <si>
    <t>Fallas estructurales</t>
  </si>
  <si>
    <t>Fenómenos de remoción de masa</t>
  </si>
  <si>
    <t>Movimientos sísmicos</t>
  </si>
  <si>
    <t>Granizadas</t>
  </si>
  <si>
    <t>Tormentas eléctricas</t>
  </si>
  <si>
    <t xml:space="preserve">Vientos fuertes </t>
  </si>
  <si>
    <t>Amenazas</t>
  </si>
  <si>
    <r>
      <t>POSIBLE
(</t>
    </r>
    <r>
      <rPr>
        <b/>
        <sz val="10"/>
        <color indexed="17"/>
        <rFont val="Arial"/>
        <family val="2"/>
      </rPr>
      <t>Verde</t>
    </r>
    <r>
      <rPr>
        <b/>
        <sz val="10"/>
        <rFont val="Arial"/>
        <family val="2"/>
      </rPr>
      <t>)</t>
    </r>
  </si>
  <si>
    <r>
      <t>PROBABLE
(</t>
    </r>
    <r>
      <rPr>
        <b/>
        <sz val="10"/>
        <color indexed="51"/>
        <rFont val="Arial"/>
        <family val="2"/>
      </rPr>
      <t>Amarillo</t>
    </r>
    <r>
      <rPr>
        <b/>
        <sz val="10"/>
        <rFont val="Arial"/>
        <family val="2"/>
      </rPr>
      <t>)</t>
    </r>
  </si>
  <si>
    <r>
      <t>INMINENTE
(</t>
    </r>
    <r>
      <rPr>
        <b/>
        <sz val="10"/>
        <color indexed="10"/>
        <rFont val="Arial"/>
        <family val="2"/>
      </rPr>
      <t>Rojo</t>
    </r>
    <r>
      <rPr>
        <b/>
        <sz val="10"/>
        <rFont val="Arial"/>
        <family val="2"/>
      </rPr>
      <t>)</t>
    </r>
  </si>
  <si>
    <r>
      <t xml:space="preserve">Es aquel fenómeno que puede suceder o que es factible porque no existen razones históricas y científicas para decir que esto no sucederá. Se le asigna el color </t>
    </r>
    <r>
      <rPr>
        <b/>
        <sz val="11"/>
        <color indexed="17"/>
        <rFont val="Arial"/>
        <family val="2"/>
      </rPr>
      <t>VERDE.</t>
    </r>
  </si>
  <si>
    <r>
      <t xml:space="preserve">Es aquel fenómeno esperado del cual existen razones y argumentos técnicos y científicos para creer que sucederá. Se le asigna el color </t>
    </r>
    <r>
      <rPr>
        <b/>
        <sz val="11"/>
        <color indexed="51"/>
        <rFont val="Arial"/>
        <family val="2"/>
      </rPr>
      <t>AMARILLO.</t>
    </r>
  </si>
  <si>
    <r>
      <t xml:space="preserve">Es aquel fenómeno esperado que tiene alta probabilidad de ocurrir. Se le asigna el color </t>
    </r>
    <r>
      <rPr>
        <b/>
        <sz val="11"/>
        <color indexed="10"/>
        <rFont val="Arial"/>
        <family val="2"/>
      </rPr>
      <t>ROJO.</t>
    </r>
  </si>
  <si>
    <t>PARCIAL</t>
  </si>
  <si>
    <t>1.4</t>
  </si>
  <si>
    <t>1.5</t>
  </si>
  <si>
    <t>1.6</t>
  </si>
  <si>
    <t>1.7</t>
  </si>
  <si>
    <t>¿Existe una política general en Gestión del
Riesgo donde se indican lineamientos de respuesta a emergencias?</t>
  </si>
  <si>
    <t>Rta</t>
  </si>
  <si>
    <t>Calif</t>
  </si>
  <si>
    <t>Observación</t>
  </si>
  <si>
    <t>¿El personal se encuentra preparado para actuar ante emergencias relacionadas con la amenaza identificada, en todas las jornadas y turnos?</t>
  </si>
  <si>
    <t>Calificación Gestión Organizacional</t>
  </si>
  <si>
    <t>Calificación Capacitación y Entrenamiento</t>
  </si>
  <si>
    <t>Calificación Características de Seguridad</t>
  </si>
  <si>
    <t>¿Se cuenta con criterios definidos para hacer mantenimiento, cambio o sustitución de equipos para la atención de emergencia ante la amenaza identificada?</t>
  </si>
  <si>
    <t>¿Los Brigadistas y Coordinadores de Evacuación se encuentran capacitados para actuar ante la amenaza identificada?</t>
  </si>
  <si>
    <t>¿El personal en general ha recibido capacitación en temas básicos de emergencias y en general saben pautas de autoprotección ante eventos relacionados con la amenaza identificada?</t>
  </si>
  <si>
    <t xml:space="preserve">¿Se cuenta con mecanismos de difusión en temas de prevención y respuesta a emergencias  con relación a la amenaza identificada (videos, guías de emergencia, procedimientos, programas, entre otros)? </t>
  </si>
  <si>
    <t>¿Se ha identificado y clasificado el personal
fijo y flotante en los diferentes horarios
laborales y no laborales (menores de edad,
adultos mayores, personas con discapacidad
física)?</t>
  </si>
  <si>
    <t>¿Se han contemplado acciones específicas
teniendo en cuenta la clasificación de la
población en la preparación y respuesta a
emergencias?</t>
  </si>
  <si>
    <t xml:space="preserve">¿Se planifican y ejecutan inspecciones de los equipos e instalaciones utilizados para actuar ante eventos presentados por la amenaza identificada? </t>
  </si>
  <si>
    <t>¿Se planifican y ejecutan inspección de las áreas expuestas a las amenaza identificada en intervalos de tiempo coherentes con la misma?</t>
  </si>
  <si>
    <t>¿Se cuenta con listas de verificación para realizar inspecciones a equipos y áreas para la prevención, preparación y respuesta a emergencias?</t>
  </si>
  <si>
    <t>2.4</t>
  </si>
  <si>
    <t>2.5</t>
  </si>
  <si>
    <t>2.6</t>
  </si>
  <si>
    <t>3.4</t>
  </si>
  <si>
    <t>3.5</t>
  </si>
  <si>
    <t>3.6</t>
  </si>
  <si>
    <t>CLASIFICACIÓN DE AMENAZAS</t>
  </si>
  <si>
    <t>1. Gestión Organizacional</t>
  </si>
  <si>
    <t>2. Capacitación y Entrenamiento</t>
  </si>
  <si>
    <t>3. Características de Seguridad</t>
  </si>
  <si>
    <t>RESULTADOS</t>
  </si>
  <si>
    <t>CONSOLIDADO
VULNERABILIDAD PERSONAS</t>
  </si>
  <si>
    <t>Amenaza Natural</t>
  </si>
  <si>
    <t>Amenaza Tecnológica</t>
  </si>
  <si>
    <t>Amenaza Social</t>
  </si>
  <si>
    <t>Rango</t>
  </si>
  <si>
    <t>Color asignado</t>
  </si>
  <si>
    <t>0.0 a 1.00</t>
  </si>
  <si>
    <t>1.01 a 2.00</t>
  </si>
  <si>
    <t>2.01 a 3.00</t>
  </si>
  <si>
    <t>ROJO</t>
  </si>
  <si>
    <t>AMARILLO</t>
  </si>
  <si>
    <t>VERDE</t>
  </si>
  <si>
    <t>¿El personal de la brigada ha recibido entrenamiento y capacitación en temas de prevención y control de eventos relativos a la amenaza identificada?</t>
  </si>
  <si>
    <t>¿Se cuenta con un plan de capacitación y/o entrenamiento en prevención, preparación y respuesta ante emergencias?</t>
  </si>
  <si>
    <t xml:space="preserve">¿Existe dotación e implementos adecuados para el personal de la brigada y coordinadores de evacuación, para actuar sobre la amenaza identificada? </t>
  </si>
  <si>
    <t>¿Se cuenta con implementos básicos en el centro de trabajo para actuar ante la amenaza identificada?</t>
  </si>
  <si>
    <t>¿Se cuenta con implementos para la atención de heridos tales como: camillas, botiquines, guantes, entre otros; de acuerdo con las necesidades del centro de trabajo?</t>
  </si>
  <si>
    <t>1. Suministros</t>
  </si>
  <si>
    <t>2. Edificaciones</t>
  </si>
  <si>
    <t>¿Las escaleras de emergencia cuentan con iluminación de emergencias (según los criterios establecidos en la norma NTC 1700 o las que la modifiquen o deroguen)?</t>
  </si>
  <si>
    <t>¿Las escaleras de emergencia cuentan con cintas antideslizantes  (según los criterios establecidos en la norma NTC 1700 o las que la modifiquen o deroguen)?</t>
  </si>
  <si>
    <t>¿Las escaleras de emergencia cuentan con pasamanos  (según los criterios establecidos en la norma NTC 1700 o las que la modifiquen o deroguen)?</t>
  </si>
  <si>
    <t>¿Las rutas de evacuación se encuentran definidas en el centro de trabajo?</t>
  </si>
  <si>
    <t>¿Las rutas de evacuación cuentan con iluminación alterna?</t>
  </si>
  <si>
    <t>¿Las rutas de evacuación son de fácil reconocimiento para los funcionarios, contratistas y visitantes?</t>
  </si>
  <si>
    <t>¿Se tiene definido un punto de encuentro en el centro de trabajo, que considere las condiciones de seguridad para atender una emergencia?</t>
  </si>
  <si>
    <t>¿Se cuenta con un sitio especial para el almacenamiento de residuos peligrosos y no peligrosos?</t>
  </si>
  <si>
    <t>¿El sitio de almacenamiento de residuos es adecuado y se encuentra equipado para responder a un evento asociado a la amenaza?</t>
  </si>
  <si>
    <t>¿Se tienen asegurados o anclados enseres, gabinetes, estanterías u objetos que puedan caer?</t>
  </si>
  <si>
    <t>¿Existen salidas de emergencia en número suficiente, para garantizar la evacuación?</t>
  </si>
  <si>
    <t>2.7</t>
  </si>
  <si>
    <t>2.8</t>
  </si>
  <si>
    <t>2.9</t>
  </si>
  <si>
    <t>2.10</t>
  </si>
  <si>
    <t>2.11</t>
  </si>
  <si>
    <t>2.12</t>
  </si>
  <si>
    <t>2.13</t>
  </si>
  <si>
    <t>2.14</t>
  </si>
  <si>
    <t>3. Equipos</t>
  </si>
  <si>
    <t>¿Se cuenta con sistemas automáticos de detección de eventos relacionados con la amenaza identificada?</t>
  </si>
  <si>
    <t>¿Se cuenta con algún sistema de alarma en caso de una situación de emergencia, generado por la amenaza identificada?</t>
  </si>
  <si>
    <t>¿Se cuenta con sistemas de control o mitigación de la amenaza identificada?</t>
  </si>
  <si>
    <t>¿Se cuenta con medios o mecanismos para la consecución de transporte para el apoyo logístico en una emergencia asociada a la amenaza identificada?</t>
  </si>
  <si>
    <t>Calificación Suministros</t>
  </si>
  <si>
    <t>Calificación Edificaciones</t>
  </si>
  <si>
    <t>Calificación Equipos</t>
  </si>
  <si>
    <t>¿Se cuenta suministro de energía permanente?</t>
  </si>
  <si>
    <t>¿Se cuenta suministro de agua permanente?</t>
  </si>
  <si>
    <t>¿Se cuenta con servicio de comunicaciones
internas?</t>
  </si>
  <si>
    <t>Calificación Servicios</t>
  </si>
  <si>
    <t>Calificación Sistemas Alternos</t>
  </si>
  <si>
    <t>Calificación Recuperación</t>
  </si>
  <si>
    <t>1. Servicios</t>
  </si>
  <si>
    <t>2. Sistemas Alternos</t>
  </si>
  <si>
    <t>3. Recuperación</t>
  </si>
  <si>
    <t>¿Se tienen identificados los procesos vitales para el funcionamiento del centro de trabajo?</t>
  </si>
  <si>
    <t>¿En caso de presentarse una emergencia relacionada con la amenaza identificada, se cuenta con un plan de continuidad de actividades?</t>
  </si>
  <si>
    <t>¿Se cuenta con póliza de seguros con cobertura a quienes estén en el centro de trabajo, en caso de presentarse una emergencia relacionada con la amenaza identificada?</t>
  </si>
  <si>
    <t>¿Se tiene asegurada la edificación y los bienes en general del centro de trabajo, en caso de ser afectada por una emergencia relacionada con la amenaza identificada?</t>
  </si>
  <si>
    <t>¿Se encuentra asegurada la información digital y análoga del centro de trabajo?</t>
  </si>
  <si>
    <t>¿Se cuenta con servicio de recolección, transporte y  disposición final de residuos (convencionales y peligrosos) en el centro de trabajo?</t>
  </si>
  <si>
    <t>Tipo</t>
  </si>
  <si>
    <t>Tecnológicas</t>
  </si>
  <si>
    <t>Naturales</t>
  </si>
  <si>
    <t>Resultado Diamante</t>
  </si>
  <si>
    <t>Personas (P)</t>
  </si>
  <si>
    <t>Recursos (R)</t>
  </si>
  <si>
    <t>Sistemas y Procesos (S)</t>
  </si>
  <si>
    <t>Clasificación (A)</t>
  </si>
  <si>
    <t>ALTO</t>
  </si>
  <si>
    <t>MEDIO</t>
  </si>
  <si>
    <t>BAJO</t>
  </si>
  <si>
    <t>Sumatoria de rombos</t>
  </si>
  <si>
    <t>Ejemplo</t>
  </si>
  <si>
    <t>3 o 4 rombos en rojo</t>
  </si>
  <si>
    <t>Alto</t>
  </si>
  <si>
    <t>Implica que la amenaza y el grado de vulnerabilidad están en su punto máximo. Se deben priorizar acciones preventivas, que viabilicen la preparación y respuesta ante cualquier emergencia.</t>
  </si>
  <si>
    <t>Medio</t>
  </si>
  <si>
    <t xml:space="preserve">Los valores que representan la vulnerabilidad o la amenaza son altos se deben considerar las medidas preventivas aplicables frente la amenaza. </t>
  </si>
  <si>
    <t>Bajo</t>
  </si>
  <si>
    <t>El riesgo es BAJO, lo cual significa que la vulnerabilidad y la amenaza están controladas. Las acciones preventivas deben mantenerse.</t>
  </si>
  <si>
    <t>Calificación del nivel del riesgo</t>
  </si>
  <si>
    <t>1 o 2 rombos rojos 
3 o 4 rombos amarillos</t>
  </si>
  <si>
    <t>0 rombos rojos
1 o 2 rombos amarillos</t>
  </si>
  <si>
    <t>MPEH0914F27-01</t>
  </si>
  <si>
    <t>Movimientos de tierra de carácter  externo, causados por desplazamiento de placas tectónicas.</t>
  </si>
  <si>
    <t>Ventiscas, ventarrones o tormentas de viento que afecten las instalaciones.</t>
  </si>
  <si>
    <t>Descargas por rayos que interrumpan el fluido eléctrico o generen afectación de las personas o las instalaciones.</t>
  </si>
  <si>
    <t>caida de granizo que afecte las operaciones de alguna forma.</t>
  </si>
  <si>
    <t>Atentados causados por personas o grupos al margen de la ley que generen prejuicios graves, cuyo objetivo sea causar panico y generar malestar permanente en las personas.</t>
  </si>
  <si>
    <t>Perdida o daño de elementos, maquinaria y/o equipo de la planta o sus trabajadores por personal priopio o ajeno a la misma.</t>
  </si>
  <si>
    <t xml:space="preserve">Derrames / fugas </t>
  </si>
  <si>
    <t xml:space="preserve">Inundaciones </t>
  </si>
  <si>
    <t xml:space="preserve">Accidentes de Transito </t>
  </si>
  <si>
    <t>Riesgo de accidentalidad (choque de vehiculos).
Atropellamiento en la rampa de acceso  a los parqueaderos.</t>
  </si>
  <si>
    <t>Fallas maquinarias  equipos</t>
  </si>
  <si>
    <t>Fallas por daño o deterioro de maquinaria y equipo que pueda causar daño a personas, estructuras y/o equipos.</t>
  </si>
  <si>
    <t>Fernando Manrique Ocampo</t>
  </si>
  <si>
    <t>Fuga de sustancias químicas y/o combustibles que se utilizados en el campamento.</t>
  </si>
  <si>
    <t xml:space="preserve">Desplazamiento de cuerpos de agua causados dentro del campamento por ruptura de tanques o taponamiento de desagües de áreas internas, por obstrucción y/o daño en tubería de red hidrahulica de agua potable, agua residual. </t>
  </si>
  <si>
    <t>No se encuentran señalizadas</t>
  </si>
  <si>
    <t>Pandemia COVID-19</t>
  </si>
  <si>
    <t xml:space="preserve">Incendios / Explosiones </t>
  </si>
  <si>
    <t>Accidentes de Trabajo</t>
  </si>
  <si>
    <t>Intoxicación alimenticia</t>
  </si>
  <si>
    <t>Pandemia Coronavirus COVID-19</t>
  </si>
  <si>
    <t>Fractura de techos, paredes, vidrios, por movimientos telúricos de gran magnitud.</t>
  </si>
  <si>
    <t>Por ingesta de alimentos en mal estado suministrados en la zona de alimentos cafetería, casino.</t>
  </si>
  <si>
    <t>Deslizamientos de masas de tierra que impliquen posibilidad de daño en trabajadores, o movimientos externos repentinos de masas de tierra por deslizamientos  que afecten el campamento.</t>
  </si>
  <si>
    <t>Condiciones inseguras al manipular los sistemas eléctricos.
Por sobre carga en el sistema eléctrico.                                                                                                                                                                                                                                                                                 Material Combustible en las diferentes áreas del centro de trabajo, archivo documental, centro de acopio de residuos, casino,estacionamiento de vehículos parqueadero, entre otros.
Explosión causada por sustancias químicas, gases y/o combustibles.</t>
  </si>
  <si>
    <t>Campamento Palacio</t>
  </si>
  <si>
    <t>Tareas de alto riesgo (trabajo en alturas, energías peligrosas y en caliente (soldadura, entre otros). Trabajo con productos químicos, Trabajo en alturas en tareas tales como limpieza de la cubierta, bajantes, trabajos de mantenimiento y arreglos locativos el cual puede ser realizado por funcionarios de la EAAB-ESP o contratado por terceros.</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</si>
</sst>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240A]dddd\,\ dd&quot; de &quot;mmmm&quot; de &quot;yyyy"/>
    <numFmt numFmtId="195" formatCode="0.0"/>
    <numFmt numFmtId="196" formatCode="[$-C0A]d\ &quot;de&quot;\ mmmm\ &quot;de&quot;\ yyyy;@"/>
    <numFmt numFmtId="197" formatCode="&quot;Sí&quot;;&quot;Sí&quot;;&quot;No&quot;"/>
    <numFmt numFmtId="198" formatCode="&quot;Verdadero&quot;;&quot;Verdadero&quot;;&quot;Falso&quot;"/>
    <numFmt numFmtId="199" formatCode="&quot;Activado&quot;;&quot;Activado&quot;;&quot;Desactivado&quot;"/>
    <numFmt numFmtId="200" formatCode="[$€-2]\ #,##0.00_);[Red]\([$€-2]\ #,##0.00\)"/>
  </numFmts>
  <fonts count="91">
    <font>
      <sz val="11"/>
      <color theme="1"/>
      <name val="Calibri"/>
      <family val="2"/>
    </font>
    <font>
      <sz val="11"/>
      <color indexed="8"/>
      <name val="Calibri"/>
      <family val="2"/>
    </font>
    <font>
      <b/>
      <sz val="10"/>
      <name val="Arial"/>
      <family val="2"/>
    </font>
    <font>
      <sz val="10"/>
      <name val="Arial"/>
      <family val="2"/>
    </font>
    <font>
      <sz val="12"/>
      <name val="Arial"/>
      <family val="2"/>
    </font>
    <font>
      <b/>
      <sz val="11"/>
      <name val="Arial"/>
      <family val="2"/>
    </font>
    <font>
      <sz val="11"/>
      <name val="Arial"/>
      <family val="2"/>
    </font>
    <font>
      <sz val="9"/>
      <name val="Tahoma"/>
      <family val="2"/>
    </font>
    <font>
      <b/>
      <sz val="11"/>
      <color indexed="17"/>
      <name val="Arial"/>
      <family val="2"/>
    </font>
    <font>
      <b/>
      <sz val="11"/>
      <color indexed="51"/>
      <name val="Arial"/>
      <family val="2"/>
    </font>
    <font>
      <b/>
      <sz val="11"/>
      <color indexed="10"/>
      <name val="Arial"/>
      <family val="2"/>
    </font>
    <font>
      <b/>
      <sz val="10"/>
      <color indexed="17"/>
      <name val="Arial"/>
      <family val="2"/>
    </font>
    <font>
      <b/>
      <sz val="10"/>
      <color indexed="51"/>
      <name val="Arial"/>
      <family val="2"/>
    </font>
    <font>
      <b/>
      <sz val="10"/>
      <color indexed="10"/>
      <name val="Arial"/>
      <family val="2"/>
    </font>
    <font>
      <b/>
      <sz val="13"/>
      <name val="Arial"/>
      <family val="2"/>
    </font>
    <font>
      <b/>
      <sz val="9"/>
      <name val="Tahoma"/>
      <family val="2"/>
    </font>
    <font>
      <sz val="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b/>
      <sz val="9"/>
      <color indexed="8"/>
      <name val="Arial"/>
      <family val="2"/>
    </font>
    <font>
      <sz val="9"/>
      <color indexed="8"/>
      <name val="Arial"/>
      <family val="2"/>
    </font>
    <font>
      <sz val="10"/>
      <color indexed="10"/>
      <name val="Arial"/>
      <family val="2"/>
    </font>
    <font>
      <sz val="11"/>
      <color indexed="10"/>
      <name val="Arial"/>
      <family val="2"/>
    </font>
    <font>
      <b/>
      <sz val="12"/>
      <color indexed="8"/>
      <name val="Arial"/>
      <family val="2"/>
    </font>
    <font>
      <b/>
      <sz val="11"/>
      <color indexed="8"/>
      <name val="Arial"/>
      <family val="2"/>
    </font>
    <font>
      <sz val="12"/>
      <color indexed="8"/>
      <name val="Arial"/>
      <family val="2"/>
    </font>
    <font>
      <b/>
      <sz val="14"/>
      <color indexed="8"/>
      <name val="Arial"/>
      <family val="2"/>
    </font>
    <font>
      <sz val="8"/>
      <color indexed="8"/>
      <name val="Arial"/>
      <family val="2"/>
    </font>
    <font>
      <b/>
      <sz val="13"/>
      <color indexed="8"/>
      <name val="Arial"/>
      <family val="2"/>
    </font>
    <font>
      <sz val="13"/>
      <color indexed="8"/>
      <name val="Arial"/>
      <family val="2"/>
    </font>
    <font>
      <sz val="14"/>
      <color indexed="8"/>
      <name val="Arial"/>
      <family val="2"/>
    </font>
    <font>
      <sz val="16"/>
      <color indexed="8"/>
      <name val="Arial"/>
      <family val="2"/>
    </font>
    <font>
      <b/>
      <i/>
      <sz val="12"/>
      <color indexed="8"/>
      <name val="Arial"/>
      <family val="2"/>
    </font>
    <font>
      <u val="single"/>
      <sz val="11"/>
      <color indexed="12"/>
      <name val="Arial"/>
      <family val="2"/>
    </font>
    <font>
      <b/>
      <sz val="16"/>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theme="1"/>
      <name val="Arial"/>
      <family val="2"/>
    </font>
    <font>
      <b/>
      <sz val="9"/>
      <color theme="1"/>
      <name val="Arial"/>
      <family val="2"/>
    </font>
    <font>
      <sz val="9"/>
      <color theme="1"/>
      <name val="Arial"/>
      <family val="2"/>
    </font>
    <font>
      <sz val="10"/>
      <color rgb="FFFF0000"/>
      <name val="Arial"/>
      <family val="2"/>
    </font>
    <font>
      <sz val="11"/>
      <color rgb="FFFF0000"/>
      <name val="Arial"/>
      <family val="2"/>
    </font>
    <font>
      <b/>
      <sz val="12"/>
      <color theme="1"/>
      <name val="Arial"/>
      <family val="2"/>
    </font>
    <font>
      <sz val="10"/>
      <color rgb="FF000000"/>
      <name val="Arial"/>
      <family val="2"/>
    </font>
    <font>
      <b/>
      <sz val="11"/>
      <color theme="1"/>
      <name val="Arial"/>
      <family val="2"/>
    </font>
    <font>
      <sz val="12"/>
      <color theme="1"/>
      <name val="Arial"/>
      <family val="2"/>
    </font>
    <font>
      <b/>
      <sz val="14"/>
      <color theme="1"/>
      <name val="Arial"/>
      <family val="2"/>
    </font>
    <font>
      <sz val="8"/>
      <color theme="1"/>
      <name val="Arial"/>
      <family val="2"/>
    </font>
    <font>
      <b/>
      <sz val="13"/>
      <color theme="1"/>
      <name val="Arial"/>
      <family val="2"/>
    </font>
    <font>
      <sz val="13"/>
      <color theme="1"/>
      <name val="Arial"/>
      <family val="2"/>
    </font>
    <font>
      <sz val="14"/>
      <color theme="1"/>
      <name val="Arial"/>
      <family val="2"/>
    </font>
    <font>
      <sz val="16"/>
      <color theme="1"/>
      <name val="Arial"/>
      <family val="2"/>
    </font>
    <font>
      <b/>
      <i/>
      <sz val="12"/>
      <color theme="1"/>
      <name val="Arial"/>
      <family val="2"/>
    </font>
    <font>
      <u val="single"/>
      <sz val="11"/>
      <color theme="10"/>
      <name val="Arial"/>
      <family val="2"/>
    </font>
    <font>
      <b/>
      <sz val="16"/>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
      <patternFill patternType="solid">
        <fgColor rgb="FFFFFF00"/>
        <bgColor indexed="64"/>
      </patternFill>
    </fill>
    <fill>
      <patternFill patternType="solid">
        <fgColor rgb="FFFF0000"/>
        <bgColor indexed="64"/>
      </patternFill>
    </fill>
    <fill>
      <patternFill patternType="solid">
        <fgColor rgb="FFBDD6EE"/>
        <bgColor indexed="64"/>
      </patternFill>
    </fill>
    <fill>
      <patternFill patternType="solid">
        <fgColor rgb="FF92D050"/>
        <bgColor indexed="64"/>
      </patternFill>
    </fill>
  </fills>
  <borders count="1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ck"/>
      <right style="thin"/>
      <top style="thin"/>
      <bottom style="thin"/>
    </border>
    <border>
      <left style="thick"/>
      <right style="thin"/>
      <top style="thin"/>
      <bottom style="medium"/>
    </border>
    <border>
      <left style="thick"/>
      <right style="thin"/>
      <top style="medium"/>
      <bottom style="hair"/>
    </border>
    <border>
      <left style="thick"/>
      <right>
        <color indexed="63"/>
      </right>
      <top style="thin"/>
      <bottom style="hair"/>
    </border>
    <border>
      <left style="thin"/>
      <right style="thick"/>
      <top style="thick"/>
      <bottom/>
    </border>
    <border>
      <left style="thin"/>
      <right style="thick"/>
      <top/>
      <bottom/>
    </border>
    <border>
      <left style="dashed"/>
      <right style="thick"/>
      <top style="thin"/>
      <bottom style="medium"/>
    </border>
    <border>
      <left style="thick"/>
      <right>
        <color indexed="63"/>
      </right>
      <top>
        <color indexed="63"/>
      </top>
      <bottom style="thin"/>
    </border>
    <border>
      <left style="thin"/>
      <right style="thin"/>
      <top style="thin"/>
      <bottom style="dashed"/>
    </border>
    <border>
      <left style="thin"/>
      <right style="thick"/>
      <top style="thin"/>
      <bottom style="dashed"/>
    </border>
    <border>
      <left style="thin"/>
      <right style="thin"/>
      <top style="dashed"/>
      <bottom style="dashed"/>
    </border>
    <border>
      <left style="thin"/>
      <right style="thick"/>
      <top style="dashed"/>
      <bottom style="dashed"/>
    </border>
    <border>
      <left style="thin"/>
      <right style="thin"/>
      <top style="medium"/>
      <bottom style="dashed"/>
    </border>
    <border>
      <left style="thin"/>
      <right style="thick"/>
      <top style="medium"/>
      <bottom style="dashed"/>
    </border>
    <border>
      <left style="thin"/>
      <right style="thin"/>
      <top style="dashed"/>
      <bottom>
        <color indexed="63"/>
      </bottom>
    </border>
    <border>
      <left style="thin"/>
      <right style="thick"/>
      <top style="dashed"/>
      <bottom>
        <color indexed="63"/>
      </bottom>
    </border>
    <border>
      <left>
        <color indexed="63"/>
      </left>
      <right style="thin"/>
      <top style="thin"/>
      <bottom style="thin"/>
    </border>
    <border>
      <left style="thin"/>
      <right style="thin"/>
      <top style="medium"/>
      <bottom style="thin"/>
    </border>
    <border>
      <left style="thin"/>
      <right style="thin"/>
      <top style="thin"/>
      <bottom style="medium"/>
    </border>
    <border>
      <left style="thick"/>
      <right style="thin"/>
      <top style="medium"/>
      <bottom style="thin"/>
    </border>
    <border>
      <left style="thin"/>
      <right>
        <color indexed="63"/>
      </right>
      <top style="thin"/>
      <bottom style="medium"/>
    </border>
    <border>
      <left style="thin"/>
      <right style="thick"/>
      <top style="medium"/>
      <bottom style="thin"/>
    </border>
    <border>
      <left style="thin"/>
      <right style="thick"/>
      <top style="thin"/>
      <bottom style="thin"/>
    </border>
    <border>
      <left style="thick"/>
      <right style="medium"/>
      <top style="medium"/>
      <bottom style="medium"/>
    </border>
    <border>
      <left style="medium"/>
      <right style="medium"/>
      <top style="medium"/>
      <bottom style="medium"/>
    </border>
    <border>
      <left style="thick"/>
      <right style="thin"/>
      <top style="hair"/>
      <bottom style="thin"/>
    </border>
    <border>
      <left style="dashed"/>
      <right style="thick"/>
      <top style="thin"/>
      <bottom style="thin"/>
    </border>
    <border>
      <left style="dashed"/>
      <right style="thick"/>
      <top style="thin"/>
      <bottom>
        <color indexed="63"/>
      </bottom>
    </border>
    <border>
      <left>
        <color indexed="63"/>
      </left>
      <right>
        <color indexed="63"/>
      </right>
      <top style="thin"/>
      <bottom style="dashed"/>
    </border>
    <border>
      <left>
        <color indexed="63"/>
      </left>
      <right style="thick"/>
      <top style="thin"/>
      <bottom style="dashed"/>
    </border>
    <border>
      <left style="thin"/>
      <right>
        <color indexed="63"/>
      </right>
      <top style="dashed"/>
      <bottom style="dashed"/>
    </border>
    <border>
      <left>
        <color indexed="63"/>
      </left>
      <right style="thick"/>
      <top style="dashed"/>
      <bottom style="dashed"/>
    </border>
    <border>
      <left>
        <color indexed="63"/>
      </left>
      <right>
        <color indexed="63"/>
      </right>
      <top style="dashed"/>
      <bottom style="dashed"/>
    </border>
    <border>
      <left style="thick"/>
      <right style="thin"/>
      <top style="thin"/>
      <bottom>
        <color indexed="63"/>
      </bottom>
    </border>
    <border>
      <left style="thin"/>
      <right style="thin"/>
      <top style="thin"/>
      <bottom>
        <color indexed="63"/>
      </bottom>
    </border>
    <border>
      <left style="thin"/>
      <right style="thick"/>
      <top style="thin"/>
      <bottom>
        <color indexed="63"/>
      </bottom>
    </border>
    <border>
      <left>
        <color indexed="63"/>
      </left>
      <right>
        <color indexed="63"/>
      </right>
      <top style="thin"/>
      <bottom style="thin"/>
    </border>
    <border>
      <left style="thin"/>
      <right style="thin"/>
      <top>
        <color indexed="63"/>
      </top>
      <bottom style="dashed"/>
    </border>
    <border>
      <left style="thick"/>
      <right style="thin"/>
      <top/>
      <bottom style="medium"/>
    </border>
    <border>
      <left style="thin"/>
      <right style="thin"/>
      <top/>
      <bottom style="medium"/>
    </border>
    <border>
      <left style="thin"/>
      <right style="thick"/>
      <top>
        <color indexed="63"/>
      </top>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color indexed="63"/>
      </left>
      <right style="thin"/>
      <top style="thin"/>
      <bottom style="medium"/>
    </border>
    <border>
      <left style="thick"/>
      <right>
        <color indexed="63"/>
      </right>
      <top style="thick"/>
      <bottom/>
    </border>
    <border>
      <left>
        <color indexed="63"/>
      </left>
      <right style="thin"/>
      <top style="thick"/>
      <bottom/>
    </border>
    <border>
      <left style="thick"/>
      <right>
        <color indexed="63"/>
      </right>
      <top/>
      <bottom>
        <color indexed="63"/>
      </bottom>
    </border>
    <border>
      <left>
        <color indexed="63"/>
      </left>
      <right style="thin"/>
      <top>
        <color indexed="63"/>
      </top>
      <bottom>
        <color indexed="63"/>
      </bottom>
    </border>
    <border>
      <left style="thick"/>
      <right>
        <color indexed="63"/>
      </right>
      <top/>
      <bottom style="medium"/>
    </border>
    <border>
      <left>
        <color indexed="63"/>
      </left>
      <right style="thin"/>
      <top/>
      <bottom style="medium"/>
    </border>
    <border>
      <left style="thick"/>
      <right/>
      <top style="thin"/>
      <bottom style="thin"/>
    </border>
    <border>
      <left>
        <color indexed="63"/>
      </left>
      <right style="dashed"/>
      <top style="thin"/>
      <bottom style="thin"/>
    </border>
    <border>
      <left>
        <color indexed="63"/>
      </left>
      <right>
        <color indexed="63"/>
      </right>
      <top style="thin"/>
      <bottom style="hair"/>
    </border>
    <border>
      <left>
        <color indexed="63"/>
      </left>
      <right style="thick"/>
      <top style="thin"/>
      <bottom style="hair"/>
    </border>
    <border>
      <left style="thin"/>
      <right>
        <color indexed="63"/>
      </right>
      <top style="hair"/>
      <bottom style="thin"/>
    </border>
    <border>
      <left>
        <color indexed="63"/>
      </left>
      <right style="thick"/>
      <top style="hair"/>
      <bottom style="thin"/>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style="thin"/>
      <right/>
      <top style="thin"/>
      <bottom style="thin"/>
    </border>
    <border>
      <left>
        <color indexed="63"/>
      </left>
      <right style="thick"/>
      <top style="thin"/>
      <bottom style="thin"/>
    </border>
    <border>
      <left>
        <color indexed="63"/>
      </left>
      <right style="thick"/>
      <top style="thin"/>
      <bottom style="medium"/>
    </border>
    <border>
      <left style="thick"/>
      <right style="thin"/>
      <top style="thin"/>
      <bottom style="dashed"/>
    </border>
    <border>
      <left style="thick"/>
      <right style="thin"/>
      <top style="dashed"/>
      <bottom style="dashed"/>
    </border>
    <border>
      <left>
        <color indexed="63"/>
      </left>
      <right>
        <color indexed="63"/>
      </right>
      <top style="medium"/>
      <bottom style="thin"/>
    </border>
    <border>
      <left style="thick"/>
      <right>
        <color indexed="63"/>
      </right>
      <top style="thin"/>
      <bottom style="medium"/>
    </border>
    <border>
      <left>
        <color indexed="63"/>
      </left>
      <right style="dashed"/>
      <top style="thin"/>
      <bottom style="medium"/>
    </border>
    <border>
      <left>
        <color indexed="63"/>
      </left>
      <right>
        <color indexed="63"/>
      </right>
      <top>
        <color indexed="63"/>
      </top>
      <bottom style="thin"/>
    </border>
    <border>
      <left>
        <color indexed="63"/>
      </left>
      <right style="thick"/>
      <top>
        <color indexed="63"/>
      </top>
      <bottom style="thin"/>
    </border>
    <border>
      <left style="thick"/>
      <right style="thin"/>
      <top style="medium"/>
      <bottom style="dashed"/>
    </border>
    <border>
      <left style="thick"/>
      <right style="thin"/>
      <top style="dashed"/>
      <bottom>
        <color indexed="63"/>
      </bottom>
    </border>
    <border>
      <left style="thick"/>
      <right/>
      <top style="thin"/>
      <bottom>
        <color indexed="63"/>
      </bottom>
    </border>
    <border>
      <left>
        <color indexed="63"/>
      </left>
      <right style="dashed"/>
      <top style="thin"/>
      <bottom>
        <color indexed="63"/>
      </bottom>
    </border>
    <border>
      <left style="thick"/>
      <right/>
      <top style="thin"/>
      <bottom style="thick"/>
    </border>
    <border>
      <left>
        <color indexed="63"/>
      </left>
      <right>
        <color indexed="63"/>
      </right>
      <top style="thin"/>
      <bottom style="thick"/>
    </border>
    <border>
      <left>
        <color indexed="63"/>
      </left>
      <right style="thick"/>
      <top style="thin"/>
      <bottom style="thick"/>
    </border>
    <border>
      <left style="thick"/>
      <right style="thin"/>
      <top/>
      <bottom style="thin"/>
    </border>
    <border>
      <left style="thin"/>
      <right style="thick"/>
      <top/>
      <bottom style="thin"/>
    </border>
    <border>
      <left>
        <color indexed="63"/>
      </left>
      <right>
        <color indexed="63"/>
      </right>
      <top style="medium"/>
      <bottom style="hair"/>
    </border>
    <border>
      <left>
        <color indexed="63"/>
      </left>
      <right style="thick"/>
      <top style="medium"/>
      <bottom style="hair"/>
    </border>
    <border>
      <left style="medium"/>
      <right style="medium"/>
      <top style="thick"/>
      <bottom>
        <color indexed="63"/>
      </bottom>
    </border>
    <border>
      <left style="medium"/>
      <right style="medium"/>
      <top>
        <color indexed="63"/>
      </top>
      <bottom style="medium"/>
    </border>
    <border>
      <left style="medium"/>
      <right style="thick"/>
      <top style="thick"/>
      <bottom style="thin"/>
    </border>
    <border>
      <left style="medium"/>
      <right style="thick"/>
      <top style="thin"/>
      <bottom style="medium"/>
    </border>
    <border>
      <left style="thick"/>
      <right style="medium"/>
      <top style="thick"/>
      <bottom>
        <color indexed="63"/>
      </bottom>
    </border>
    <border>
      <left style="thick"/>
      <right style="medium"/>
      <top>
        <color indexed="63"/>
      </top>
      <bottom style="medium"/>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thin"/>
      <right style="thin"/>
      <top style="medium"/>
      <bottom>
        <color indexed="63"/>
      </bottom>
    </border>
    <border>
      <left>
        <color indexed="63"/>
      </left>
      <right style="thick"/>
      <top style="medium"/>
      <bottom style="medium"/>
    </border>
    <border>
      <left style="medium"/>
      <right style="thin"/>
      <top style="medium"/>
      <bottom/>
    </border>
    <border>
      <left style="medium"/>
      <right style="thin"/>
      <top/>
      <bottom style="medium"/>
    </border>
    <border>
      <left>
        <color indexed="63"/>
      </left>
      <right style="thin"/>
      <top style="medium"/>
      <bottom style="thin"/>
    </border>
    <border>
      <left style="thick"/>
      <right style="medium"/>
      <top style="thick"/>
      <bottom style="medium"/>
    </border>
    <border>
      <left style="medium"/>
      <right style="medium"/>
      <top style="thick"/>
      <bottom style="medium"/>
    </border>
    <border>
      <left style="medium"/>
      <right style="thick"/>
      <top style="thick"/>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59" fillId="0" borderId="8" applyNumberFormat="0" applyFill="0" applyAlignment="0" applyProtection="0"/>
    <xf numFmtId="0" fontId="70" fillId="0" borderId="9" applyNumberFormat="0" applyFill="0" applyAlignment="0" applyProtection="0"/>
  </cellStyleXfs>
  <cellXfs count="305">
    <xf numFmtId="0" fontId="0" fillId="0" borderId="0" xfId="0" applyFont="1" applyAlignment="1">
      <alignment/>
    </xf>
    <xf numFmtId="0" fontId="71" fillId="33" borderId="0" xfId="0" applyFont="1" applyFill="1" applyBorder="1" applyAlignment="1" applyProtection="1">
      <alignment vertical="center" wrapText="1"/>
      <protection/>
    </xf>
    <xf numFmtId="0" fontId="71" fillId="33" borderId="0" xfId="0" applyFont="1" applyFill="1" applyBorder="1" applyAlignment="1" applyProtection="1">
      <alignment horizontal="left" vertical="center" wrapText="1"/>
      <protection/>
    </xf>
    <xf numFmtId="0" fontId="71" fillId="33" borderId="0" xfId="0" applyFont="1" applyFill="1" applyBorder="1" applyAlignment="1">
      <alignment horizontal="left" vertical="center" wrapText="1"/>
    </xf>
    <xf numFmtId="0" fontId="71" fillId="33" borderId="0" xfId="0" applyFont="1" applyFill="1" applyBorder="1" applyAlignment="1" applyProtection="1">
      <alignment horizontal="center" vertical="center" wrapText="1"/>
      <protection/>
    </xf>
    <xf numFmtId="0" fontId="71" fillId="33" borderId="0" xfId="0" applyFont="1" applyFill="1" applyAlignment="1" applyProtection="1">
      <alignment vertical="center" wrapText="1"/>
      <protection locked="0"/>
    </xf>
    <xf numFmtId="0" fontId="71" fillId="33" borderId="0" xfId="0" applyFont="1" applyFill="1" applyBorder="1" applyAlignment="1" applyProtection="1">
      <alignment horizontal="center" vertical="center" wrapText="1"/>
      <protection locked="0"/>
    </xf>
    <xf numFmtId="0" fontId="71" fillId="33" borderId="0" xfId="0" applyFont="1" applyFill="1" applyBorder="1" applyAlignment="1" applyProtection="1">
      <alignment vertical="center" wrapText="1"/>
      <protection locked="0"/>
    </xf>
    <xf numFmtId="0" fontId="72" fillId="33" borderId="0" xfId="0" applyFont="1" applyFill="1" applyBorder="1" applyAlignment="1" applyProtection="1">
      <alignment horizontal="center" vertical="center" wrapText="1"/>
      <protection hidden="1"/>
    </xf>
    <xf numFmtId="0" fontId="71" fillId="33" borderId="0" xfId="0" applyFont="1" applyFill="1" applyAlignment="1">
      <alignment horizontal="center" vertical="center" wrapText="1"/>
    </xf>
    <xf numFmtId="0" fontId="73" fillId="33" borderId="0" xfId="0" applyFont="1" applyFill="1" applyBorder="1" applyAlignment="1" applyProtection="1">
      <alignment horizontal="center" vertical="center" wrapText="1"/>
      <protection/>
    </xf>
    <xf numFmtId="0" fontId="71" fillId="0" borderId="0" xfId="0" applyFont="1" applyFill="1" applyBorder="1" applyAlignment="1">
      <alignment horizontal="center" vertical="center" wrapText="1"/>
    </xf>
    <xf numFmtId="0" fontId="74" fillId="33" borderId="0" xfId="0" applyFont="1" applyFill="1" applyBorder="1" applyAlignment="1">
      <alignment horizontal="center" vertical="center" wrapText="1"/>
    </xf>
    <xf numFmtId="0" fontId="71" fillId="33" borderId="0" xfId="0" applyFont="1" applyFill="1" applyBorder="1" applyAlignment="1">
      <alignment horizontal="center" vertical="center" wrapText="1"/>
    </xf>
    <xf numFmtId="0" fontId="71" fillId="33" borderId="0" xfId="0" applyFont="1" applyFill="1" applyAlignment="1" applyProtection="1">
      <alignment horizontal="left" vertical="center" wrapText="1"/>
      <protection locked="0"/>
    </xf>
    <xf numFmtId="0" fontId="75" fillId="33" borderId="0" xfId="0" applyFont="1" applyFill="1" applyBorder="1" applyAlignment="1" applyProtection="1">
      <alignment horizontal="center" vertical="center" wrapText="1"/>
      <protection locked="0"/>
    </xf>
    <xf numFmtId="0" fontId="76" fillId="33" borderId="0" xfId="0" applyFont="1" applyFill="1" applyBorder="1" applyAlignment="1" applyProtection="1">
      <alignment horizontal="center" vertical="center" wrapText="1"/>
      <protection hidden="1"/>
    </xf>
    <xf numFmtId="0" fontId="75" fillId="33" borderId="0" xfId="0" applyFont="1" applyFill="1" applyBorder="1" applyAlignment="1" applyProtection="1">
      <alignment horizontal="center" vertical="center" wrapText="1"/>
      <protection hidden="1"/>
    </xf>
    <xf numFmtId="0" fontId="75" fillId="33" borderId="0" xfId="0" applyFont="1" applyFill="1" applyBorder="1" applyAlignment="1" applyProtection="1">
      <alignment horizontal="left" vertical="center" wrapText="1"/>
      <protection locked="0"/>
    </xf>
    <xf numFmtId="0" fontId="75" fillId="33" borderId="0" xfId="0" applyFont="1" applyFill="1" applyAlignment="1" applyProtection="1">
      <alignment horizontal="left" vertical="center" wrapText="1"/>
      <protection locked="0"/>
    </xf>
    <xf numFmtId="0" fontId="75" fillId="33" borderId="0" xfId="0" applyFont="1" applyFill="1" applyBorder="1" applyAlignment="1" applyProtection="1">
      <alignment horizontal="left" vertical="center" wrapText="1"/>
      <protection/>
    </xf>
    <xf numFmtId="0" fontId="71" fillId="33" borderId="0" xfId="0" applyFont="1" applyFill="1" applyAlignment="1" applyProtection="1">
      <alignment horizontal="center" vertical="center" wrapText="1"/>
      <protection locked="0"/>
    </xf>
    <xf numFmtId="0" fontId="77" fillId="34" borderId="10" xfId="0" applyFont="1" applyFill="1" applyBorder="1" applyAlignment="1" applyProtection="1">
      <alignment horizontal="center" vertical="center" wrapText="1"/>
      <protection/>
    </xf>
    <xf numFmtId="0" fontId="73" fillId="34" borderId="10" xfId="0" applyFont="1" applyFill="1" applyBorder="1" applyAlignment="1" applyProtection="1">
      <alignment horizontal="center" vertical="center" wrapText="1"/>
      <protection/>
    </xf>
    <xf numFmtId="0" fontId="71" fillId="33" borderId="0" xfId="0" applyFont="1" applyFill="1" applyAlignment="1" applyProtection="1">
      <alignment vertical="center" wrapText="1"/>
      <protection/>
    </xf>
    <xf numFmtId="0" fontId="71" fillId="33" borderId="0" xfId="0" applyFont="1" applyFill="1" applyAlignment="1">
      <alignment vertical="center" wrapText="1"/>
    </xf>
    <xf numFmtId="0" fontId="71" fillId="33" borderId="0" xfId="0" applyFont="1" applyFill="1" applyBorder="1" applyAlignment="1">
      <alignment vertical="center" wrapText="1"/>
    </xf>
    <xf numFmtId="2" fontId="73" fillId="34" borderId="10" xfId="0" applyNumberFormat="1" applyFont="1" applyFill="1" applyBorder="1" applyAlignment="1" applyProtection="1">
      <alignment horizontal="center" vertical="center" wrapText="1"/>
      <protection/>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72" fillId="33" borderId="0" xfId="0" applyFont="1" applyFill="1" applyAlignment="1">
      <alignment vertical="center"/>
    </xf>
    <xf numFmtId="0" fontId="72" fillId="0" borderId="0" xfId="0" applyFont="1" applyAlignment="1">
      <alignment vertical="center"/>
    </xf>
    <xf numFmtId="0" fontId="78" fillId="35" borderId="0" xfId="0" applyFont="1" applyFill="1" applyAlignment="1">
      <alignment horizontal="center" vertical="center" wrapText="1"/>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33" borderId="15" xfId="0" applyFont="1" applyFill="1" applyBorder="1" applyAlignment="1">
      <alignment vertical="center" wrapText="1"/>
    </xf>
    <xf numFmtId="0" fontId="5" fillId="33" borderId="16" xfId="0" applyFont="1" applyFill="1" applyBorder="1" applyAlignment="1">
      <alignment vertical="center" wrapText="1"/>
    </xf>
    <xf numFmtId="0" fontId="6" fillId="33" borderId="16" xfId="0" applyFont="1" applyFill="1" applyBorder="1" applyAlignment="1">
      <alignment vertical="center" wrapText="1"/>
    </xf>
    <xf numFmtId="0" fontId="2" fillId="33" borderId="17" xfId="0" applyFont="1" applyFill="1" applyBorder="1" applyAlignment="1">
      <alignment horizontal="center" vertical="center"/>
    </xf>
    <xf numFmtId="0" fontId="6" fillId="2" borderId="18"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72" fillId="33" borderId="19" xfId="0" applyFont="1" applyFill="1" applyBorder="1" applyAlignment="1" applyProtection="1">
      <alignment horizontal="center" vertical="center" wrapText="1"/>
      <protection locked="0"/>
    </xf>
    <xf numFmtId="0" fontId="79" fillId="0" borderId="20" xfId="0" applyFont="1" applyFill="1" applyBorder="1" applyAlignment="1" applyProtection="1">
      <alignment horizontal="center" vertical="center" wrapText="1"/>
      <protection locked="0"/>
    </xf>
    <xf numFmtId="0" fontId="72" fillId="33" borderId="21" xfId="0" applyFont="1" applyFill="1" applyBorder="1" applyAlignment="1" applyProtection="1">
      <alignment horizontal="center" vertical="center" wrapText="1"/>
      <protection locked="0"/>
    </xf>
    <xf numFmtId="0" fontId="79" fillId="0" borderId="22" xfId="0" applyFont="1" applyFill="1" applyBorder="1" applyAlignment="1" applyProtection="1">
      <alignment horizontal="center" vertical="center" wrapText="1"/>
      <protection locked="0"/>
    </xf>
    <xf numFmtId="0" fontId="72" fillId="33" borderId="23" xfId="0" applyFont="1" applyFill="1" applyBorder="1" applyAlignment="1" applyProtection="1">
      <alignment horizontal="center" vertical="center" wrapText="1"/>
      <protection locked="0"/>
    </xf>
    <xf numFmtId="0" fontId="79" fillId="0" borderId="24" xfId="0" applyFont="1" applyFill="1" applyBorder="1" applyAlignment="1" applyProtection="1">
      <alignment horizontal="center" vertical="center" wrapText="1"/>
      <protection locked="0"/>
    </xf>
    <xf numFmtId="0" fontId="80" fillId="34" borderId="21" xfId="0" applyFont="1" applyFill="1" applyBorder="1" applyAlignment="1" applyProtection="1">
      <alignment horizontal="center" vertical="center" wrapText="1"/>
      <protection locked="0"/>
    </xf>
    <xf numFmtId="0" fontId="72" fillId="33" borderId="25" xfId="0" applyFont="1" applyFill="1" applyBorder="1" applyAlignment="1" applyProtection="1">
      <alignment horizontal="center" vertical="center" wrapText="1"/>
      <protection locked="0"/>
    </xf>
    <xf numFmtId="0" fontId="79" fillId="0" borderId="26" xfId="0" applyFont="1" applyFill="1" applyBorder="1" applyAlignment="1" applyProtection="1">
      <alignment horizontal="center" vertical="center" wrapText="1"/>
      <protection locked="0"/>
    </xf>
    <xf numFmtId="0" fontId="4" fillId="34" borderId="19" xfId="0" applyFont="1" applyFill="1" applyBorder="1" applyAlignment="1" applyProtection="1">
      <alignment horizontal="center" vertical="center" wrapText="1"/>
      <protection locked="0"/>
    </xf>
    <xf numFmtId="0" fontId="6" fillId="33" borderId="19" xfId="0" applyFont="1" applyFill="1" applyBorder="1" applyAlignment="1" applyProtection="1">
      <alignment horizontal="center" vertical="center" wrapText="1"/>
      <protection locked="0"/>
    </xf>
    <xf numFmtId="0" fontId="4" fillId="34" borderId="21" xfId="0" applyFont="1" applyFill="1" applyBorder="1" applyAlignment="1" applyProtection="1">
      <alignment horizontal="center" vertical="center" wrapText="1"/>
      <protection locked="0"/>
    </xf>
    <xf numFmtId="0" fontId="6" fillId="33" borderId="21" xfId="0" applyFont="1" applyFill="1" applyBorder="1" applyAlignment="1" applyProtection="1">
      <alignment horizontal="center" vertical="center" wrapText="1"/>
      <protection locked="0"/>
    </xf>
    <xf numFmtId="0" fontId="80" fillId="34" borderId="19" xfId="0" applyFont="1" applyFill="1" applyBorder="1" applyAlignment="1" applyProtection="1">
      <alignment horizontal="center" vertical="center" wrapText="1"/>
      <protection locked="0"/>
    </xf>
    <xf numFmtId="0" fontId="81" fillId="34" borderId="10" xfId="0" applyFont="1" applyFill="1" applyBorder="1" applyAlignment="1" applyProtection="1">
      <alignment horizontal="center" vertical="center" wrapText="1"/>
      <protection/>
    </xf>
    <xf numFmtId="0" fontId="81" fillId="34" borderId="10" xfId="0" applyFont="1" applyFill="1" applyBorder="1" applyAlignment="1" applyProtection="1">
      <alignment horizontal="center" vertical="center" wrapText="1"/>
      <protection/>
    </xf>
    <xf numFmtId="0" fontId="74" fillId="33" borderId="10" xfId="0" applyFont="1" applyFill="1" applyBorder="1" applyAlignment="1" applyProtection="1">
      <alignment horizontal="center" vertical="center" wrapText="1"/>
      <protection locked="0"/>
    </xf>
    <xf numFmtId="0" fontId="71" fillId="36" borderId="0" xfId="0" applyFont="1" applyFill="1" applyBorder="1" applyAlignment="1">
      <alignment vertical="center" wrapText="1"/>
    </xf>
    <xf numFmtId="0" fontId="71" fillId="36" borderId="0" xfId="0" applyFont="1" applyFill="1" applyBorder="1" applyAlignment="1" applyProtection="1">
      <alignment horizontal="left" vertical="center" wrapText="1"/>
      <protection/>
    </xf>
    <xf numFmtId="0" fontId="71" fillId="36" borderId="0" xfId="0" applyFont="1" applyFill="1" applyBorder="1" applyAlignment="1" applyProtection="1">
      <alignment vertical="center" wrapText="1"/>
      <protection/>
    </xf>
    <xf numFmtId="0" fontId="82" fillId="33" borderId="10" xfId="0" applyFont="1" applyFill="1" applyBorder="1" applyAlignment="1" applyProtection="1">
      <alignment horizontal="left" vertical="center" wrapText="1"/>
      <protection locked="0"/>
    </xf>
    <xf numFmtId="0" fontId="74" fillId="33" borderId="0" xfId="0" applyFont="1" applyFill="1" applyAlignment="1">
      <alignment vertical="center" wrapText="1"/>
    </xf>
    <xf numFmtId="0" fontId="6" fillId="33" borderId="10" xfId="0" applyFont="1" applyFill="1" applyBorder="1" applyAlignment="1" applyProtection="1">
      <alignment horizontal="justify" vertical="center" wrapText="1"/>
      <protection/>
    </xf>
    <xf numFmtId="0" fontId="72" fillId="33" borderId="10" xfId="0" applyFont="1" applyFill="1" applyBorder="1" applyAlignment="1" applyProtection="1">
      <alignment horizontal="justify" vertical="center" wrapText="1"/>
      <protection/>
    </xf>
    <xf numFmtId="0" fontId="6" fillId="33" borderId="10" xfId="55" applyFont="1" applyFill="1" applyBorder="1" applyAlignment="1">
      <alignment horizontal="justify" vertical="center" wrapText="1"/>
      <protection/>
    </xf>
    <xf numFmtId="0" fontId="72" fillId="33" borderId="10" xfId="0" applyFont="1" applyFill="1" applyBorder="1" applyAlignment="1" applyProtection="1">
      <alignment horizontal="left" vertical="center" wrapText="1"/>
      <protection/>
    </xf>
    <xf numFmtId="0" fontId="83" fillId="33" borderId="0" xfId="0" applyFont="1" applyFill="1" applyBorder="1" applyAlignment="1" applyProtection="1">
      <alignment horizontal="center" vertical="center" wrapText="1"/>
      <protection/>
    </xf>
    <xf numFmtId="0" fontId="83" fillId="34" borderId="10" xfId="0" applyFont="1" applyFill="1" applyBorder="1" applyAlignment="1" applyProtection="1">
      <alignment horizontal="center" vertical="center" wrapText="1"/>
      <protection/>
    </xf>
    <xf numFmtId="0" fontId="14" fillId="33" borderId="10" xfId="0" applyFont="1" applyFill="1" applyBorder="1" applyAlignment="1" applyProtection="1">
      <alignment horizontal="center" vertical="center" wrapText="1"/>
      <protection/>
    </xf>
    <xf numFmtId="0" fontId="83" fillId="33" borderId="10" xfId="0" applyFont="1" applyFill="1" applyBorder="1" applyAlignment="1" applyProtection="1">
      <alignment horizontal="center" vertical="center" wrapText="1"/>
      <protection/>
    </xf>
    <xf numFmtId="0" fontId="84" fillId="33" borderId="0" xfId="0" applyFont="1" applyFill="1" applyBorder="1" applyAlignment="1" applyProtection="1">
      <alignment horizontal="center" vertical="center" wrapText="1"/>
      <protection/>
    </xf>
    <xf numFmtId="0" fontId="84" fillId="36" borderId="0" xfId="0" applyFont="1" applyFill="1" applyBorder="1" applyAlignment="1" applyProtection="1">
      <alignment horizontal="center" vertical="center" wrapText="1"/>
      <protection/>
    </xf>
    <xf numFmtId="0" fontId="84" fillId="33" borderId="0" xfId="0" applyFont="1" applyFill="1" applyBorder="1" applyAlignment="1">
      <alignment horizontal="center" vertical="center" wrapText="1"/>
    </xf>
    <xf numFmtId="0" fontId="84" fillId="33" borderId="0" xfId="0" applyFont="1" applyFill="1" applyAlignment="1">
      <alignment horizontal="center" vertical="center" wrapText="1"/>
    </xf>
    <xf numFmtId="0" fontId="85" fillId="33" borderId="0" xfId="0" applyFont="1" applyFill="1" applyBorder="1" applyAlignment="1">
      <alignment horizontal="center" vertical="center" wrapText="1"/>
    </xf>
    <xf numFmtId="0" fontId="85" fillId="0" borderId="0" xfId="0" applyFont="1" applyFill="1" applyBorder="1" applyAlignment="1">
      <alignment horizontal="center" vertical="center" wrapText="1"/>
    </xf>
    <xf numFmtId="0" fontId="85" fillId="33" borderId="0" xfId="0" applyFont="1" applyFill="1" applyAlignment="1">
      <alignment vertical="center" wrapText="1"/>
    </xf>
    <xf numFmtId="0" fontId="72" fillId="34" borderId="10" xfId="0" applyFont="1" applyFill="1" applyBorder="1" applyAlignment="1">
      <alignment horizontal="center" vertical="center" wrapText="1"/>
    </xf>
    <xf numFmtId="0" fontId="72" fillId="33" borderId="10" xfId="0" applyFont="1" applyFill="1" applyBorder="1" applyAlignment="1" applyProtection="1">
      <alignment vertical="center" wrapText="1"/>
      <protection/>
    </xf>
    <xf numFmtId="0" fontId="84" fillId="37" borderId="0" xfId="0" applyFont="1" applyFill="1" applyBorder="1" applyAlignment="1" applyProtection="1">
      <alignment horizontal="center" vertical="center" wrapText="1"/>
      <protection/>
    </xf>
    <xf numFmtId="0" fontId="75" fillId="37" borderId="0" xfId="0" applyFont="1" applyFill="1" applyBorder="1" applyAlignment="1" applyProtection="1">
      <alignment horizontal="left" vertical="center" wrapText="1"/>
      <protection/>
    </xf>
    <xf numFmtId="0" fontId="71" fillId="37" borderId="0" xfId="0" applyFont="1" applyFill="1" applyBorder="1" applyAlignment="1" applyProtection="1">
      <alignment vertical="center" wrapText="1"/>
      <protection/>
    </xf>
    <xf numFmtId="0" fontId="71" fillId="37" borderId="0" xfId="0" applyFont="1" applyFill="1" applyBorder="1" applyAlignment="1">
      <alignment vertical="center" wrapText="1"/>
    </xf>
    <xf numFmtId="0" fontId="72" fillId="33" borderId="10" xfId="0" applyFont="1" applyFill="1" applyBorder="1" applyAlignment="1" applyProtection="1">
      <alignment horizontal="center" vertical="center" wrapText="1"/>
      <protection/>
    </xf>
    <xf numFmtId="0" fontId="79" fillId="33" borderId="10" xfId="0" applyFont="1" applyFill="1" applyBorder="1" applyAlignment="1" applyProtection="1">
      <alignment horizontal="center" vertical="center" wrapText="1"/>
      <protection/>
    </xf>
    <xf numFmtId="2" fontId="72" fillId="33" borderId="27" xfId="0" applyNumberFormat="1" applyFont="1" applyFill="1" applyBorder="1" applyAlignment="1" applyProtection="1">
      <alignment horizontal="center" vertical="center" wrapText="1"/>
      <protection/>
    </xf>
    <xf numFmtId="0" fontId="72" fillId="33" borderId="0" xfId="0" applyFont="1" applyFill="1" applyBorder="1" applyAlignment="1" applyProtection="1">
      <alignment vertical="center" wrapText="1"/>
      <protection locked="0"/>
    </xf>
    <xf numFmtId="0" fontId="72" fillId="5" borderId="11" xfId="0" applyFont="1" applyFill="1" applyBorder="1" applyAlignment="1" applyProtection="1">
      <alignment horizontal="center" vertical="center" wrapText="1"/>
      <protection locked="0"/>
    </xf>
    <xf numFmtId="0" fontId="72" fillId="33" borderId="0" xfId="0" applyFont="1" applyFill="1" applyBorder="1" applyAlignment="1" applyProtection="1">
      <alignment horizontal="center" vertical="center" wrapText="1"/>
      <protection locked="0"/>
    </xf>
    <xf numFmtId="0" fontId="72" fillId="4" borderId="10" xfId="0" applyFont="1" applyFill="1" applyBorder="1" applyAlignment="1" applyProtection="1">
      <alignment horizontal="center" vertical="center" wrapText="1"/>
      <protection locked="0"/>
    </xf>
    <xf numFmtId="0" fontId="72" fillId="5" borderId="10" xfId="0" applyFont="1" applyFill="1" applyBorder="1" applyAlignment="1" applyProtection="1">
      <alignment horizontal="center" vertical="center" wrapText="1"/>
      <protection locked="0"/>
    </xf>
    <xf numFmtId="0" fontId="72" fillId="7" borderId="10" xfId="0" applyFont="1" applyFill="1" applyBorder="1" applyAlignment="1" applyProtection="1">
      <alignment horizontal="center" vertical="center" wrapText="1"/>
      <protection locked="0"/>
    </xf>
    <xf numFmtId="0" fontId="72" fillId="33" borderId="10" xfId="0" applyFont="1" applyFill="1" applyBorder="1" applyAlignment="1" applyProtection="1">
      <alignment horizontal="center" vertical="center" wrapText="1"/>
      <protection locked="0"/>
    </xf>
    <xf numFmtId="0" fontId="72" fillId="4" borderId="28" xfId="0" applyFont="1" applyFill="1" applyBorder="1" applyAlignment="1" applyProtection="1">
      <alignment horizontal="center" vertical="center" wrapText="1"/>
      <protection locked="0"/>
    </xf>
    <xf numFmtId="0" fontId="72" fillId="33" borderId="28" xfId="0" applyFont="1" applyFill="1" applyBorder="1" applyAlignment="1" applyProtection="1">
      <alignment horizontal="center" vertical="center" wrapText="1"/>
      <protection locked="0"/>
    </xf>
    <xf numFmtId="0" fontId="72" fillId="4" borderId="29" xfId="0" applyFont="1" applyFill="1" applyBorder="1" applyAlignment="1" applyProtection="1">
      <alignment horizontal="center" vertical="center" wrapText="1"/>
      <protection locked="0"/>
    </xf>
    <xf numFmtId="0" fontId="72" fillId="33" borderId="29" xfId="0" applyFont="1" applyFill="1" applyBorder="1" applyAlignment="1" applyProtection="1">
      <alignment horizontal="center" vertical="center" wrapText="1"/>
      <protection locked="0"/>
    </xf>
    <xf numFmtId="0" fontId="72" fillId="5" borderId="30" xfId="0" applyFont="1" applyFill="1" applyBorder="1" applyAlignment="1" applyProtection="1">
      <alignment horizontal="center" vertical="center" wrapText="1"/>
      <protection locked="0"/>
    </xf>
    <xf numFmtId="0" fontId="72" fillId="5" borderId="28" xfId="0" applyFont="1" applyFill="1" applyBorder="1" applyAlignment="1" applyProtection="1">
      <alignment horizontal="center" vertical="center" wrapText="1"/>
      <protection locked="0"/>
    </xf>
    <xf numFmtId="0" fontId="72" fillId="33" borderId="0" xfId="0" applyFont="1" applyFill="1" applyBorder="1" applyAlignment="1" applyProtection="1">
      <alignment horizontal="center" wrapText="1"/>
      <protection locked="0"/>
    </xf>
    <xf numFmtId="0" fontId="72" fillId="0" borderId="0" xfId="0" applyFont="1" applyFill="1" applyBorder="1" applyAlignment="1" applyProtection="1">
      <alignment vertical="center" wrapText="1"/>
      <protection locked="0"/>
    </xf>
    <xf numFmtId="0" fontId="72" fillId="0" borderId="0" xfId="0" applyFont="1" applyFill="1" applyBorder="1" applyAlignment="1" applyProtection="1">
      <alignment horizontal="center" vertical="center" wrapText="1"/>
      <protection locked="0"/>
    </xf>
    <xf numFmtId="0" fontId="72" fillId="0" borderId="0" xfId="0" applyFont="1" applyFill="1" applyAlignment="1" applyProtection="1">
      <alignment vertical="center" wrapText="1"/>
      <protection locked="0"/>
    </xf>
    <xf numFmtId="0" fontId="79" fillId="34" borderId="29" xfId="0" applyFont="1" applyFill="1" applyBorder="1" applyAlignment="1" applyProtection="1">
      <alignment horizontal="center" vertical="center" wrapText="1"/>
      <protection locked="0"/>
    </xf>
    <xf numFmtId="0" fontId="79" fillId="34" borderId="31" xfId="0" applyFont="1" applyFill="1" applyBorder="1" applyAlignment="1" applyProtection="1">
      <alignment horizontal="center" vertical="center" wrapText="1"/>
      <protection locked="0"/>
    </xf>
    <xf numFmtId="0" fontId="79" fillId="33" borderId="28" xfId="0" applyFont="1" applyFill="1" applyBorder="1" applyAlignment="1" applyProtection="1">
      <alignment horizontal="center" vertical="center" wrapText="1"/>
      <protection/>
    </xf>
    <xf numFmtId="0" fontId="79" fillId="33" borderId="29" xfId="0" applyFont="1" applyFill="1" applyBorder="1" applyAlignment="1" applyProtection="1">
      <alignment horizontal="center" vertical="center" wrapText="1"/>
      <protection/>
    </xf>
    <xf numFmtId="0" fontId="79" fillId="0" borderId="32" xfId="0" applyFont="1" applyFill="1" applyBorder="1" applyAlignment="1" applyProtection="1">
      <alignment horizontal="center" vertical="center" wrapText="1"/>
      <protection/>
    </xf>
    <xf numFmtId="0" fontId="79" fillId="0" borderId="33" xfId="0" applyFont="1" applyFill="1" applyBorder="1" applyAlignment="1" applyProtection="1">
      <alignment horizontal="center" vertical="center" wrapText="1"/>
      <protection/>
    </xf>
    <xf numFmtId="0" fontId="72" fillId="37" borderId="0" xfId="0" applyFont="1" applyFill="1" applyBorder="1" applyAlignment="1" applyProtection="1">
      <alignment horizontal="center" vertical="center" wrapText="1"/>
      <protection locked="0"/>
    </xf>
    <xf numFmtId="0" fontId="72" fillId="37" borderId="0" xfId="0" applyFont="1" applyFill="1" applyBorder="1" applyAlignment="1" applyProtection="1">
      <alignment vertical="center" wrapText="1"/>
      <protection locked="0"/>
    </xf>
    <xf numFmtId="0" fontId="71" fillId="0" borderId="34" xfId="0" applyFont="1" applyBorder="1" applyAlignment="1">
      <alignment vertical="center" wrapText="1"/>
    </xf>
    <xf numFmtId="0" fontId="86" fillId="0" borderId="35" xfId="0" applyFont="1" applyBorder="1" applyAlignment="1">
      <alignment horizontal="center" vertical="top" wrapText="1"/>
    </xf>
    <xf numFmtId="0" fontId="87" fillId="38" borderId="34" xfId="0" applyFont="1" applyFill="1" applyBorder="1" applyAlignment="1">
      <alignment horizontal="center" vertical="center" wrapText="1"/>
    </xf>
    <xf numFmtId="0" fontId="87" fillId="38" borderId="35" xfId="0" applyFont="1" applyFill="1" applyBorder="1" applyAlignment="1">
      <alignment horizontal="center" vertical="center" wrapText="1"/>
    </xf>
    <xf numFmtId="0" fontId="82" fillId="33" borderId="0" xfId="0" applyFont="1" applyFill="1" applyAlignment="1">
      <alignment vertical="center"/>
    </xf>
    <xf numFmtId="0" fontId="3" fillId="33" borderId="36" xfId="0" applyFont="1" applyFill="1" applyBorder="1" applyAlignment="1">
      <alignment horizontal="center" vertical="center"/>
    </xf>
    <xf numFmtId="14" fontId="3" fillId="33" borderId="36" xfId="0" applyNumberFormat="1" applyFont="1" applyFill="1" applyBorder="1" applyAlignment="1">
      <alignment horizontal="center" vertical="center"/>
    </xf>
    <xf numFmtId="0" fontId="3" fillId="33" borderId="37"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vertical="center" wrapText="1"/>
    </xf>
    <xf numFmtId="0" fontId="3" fillId="33" borderId="40" xfId="0" applyFont="1" applyFill="1" applyBorder="1" applyAlignment="1">
      <alignment vertical="center" wrapText="1"/>
    </xf>
    <xf numFmtId="0" fontId="3" fillId="33" borderId="41" xfId="0" applyFont="1" applyFill="1" applyBorder="1" applyAlignment="1">
      <alignment vertical="center" wrapText="1"/>
    </xf>
    <xf numFmtId="0" fontId="3" fillId="33" borderId="42" xfId="0" applyFont="1" applyFill="1" applyBorder="1" applyAlignment="1">
      <alignment vertical="center" wrapText="1"/>
    </xf>
    <xf numFmtId="0" fontId="3" fillId="33" borderId="43" xfId="0" applyFont="1" applyFill="1" applyBorder="1" applyAlignment="1">
      <alignment vertical="center" wrapText="1"/>
    </xf>
    <xf numFmtId="0" fontId="6" fillId="33" borderId="23" xfId="0" applyFont="1" applyFill="1" applyBorder="1" applyAlignment="1" applyProtection="1">
      <alignment horizontal="justify" vertical="center" wrapText="1"/>
      <protection locked="0"/>
    </xf>
    <xf numFmtId="0" fontId="6" fillId="33" borderId="21" xfId="0" applyFont="1" applyFill="1" applyBorder="1" applyAlignment="1" applyProtection="1">
      <alignment horizontal="justify" vertical="center" wrapText="1"/>
      <protection locked="0"/>
    </xf>
    <xf numFmtId="0" fontId="6" fillId="33" borderId="25" xfId="0" applyFont="1" applyFill="1" applyBorder="1" applyAlignment="1" applyProtection="1">
      <alignment horizontal="justify" vertical="center" wrapText="1"/>
      <protection locked="0"/>
    </xf>
    <xf numFmtId="0" fontId="6" fillId="33" borderId="19" xfId="0" applyFont="1" applyFill="1" applyBorder="1" applyAlignment="1" applyProtection="1">
      <alignment horizontal="justify" vertical="center" wrapText="1"/>
      <protection locked="0"/>
    </xf>
    <xf numFmtId="0" fontId="72" fillId="33" borderId="21" xfId="0" applyFont="1" applyFill="1" applyBorder="1" applyAlignment="1" applyProtection="1">
      <alignment horizontal="justify" vertical="center" wrapText="1"/>
      <protection locked="0"/>
    </xf>
    <xf numFmtId="0" fontId="72" fillId="5" borderId="44" xfId="0" applyFont="1" applyFill="1" applyBorder="1" applyAlignment="1" applyProtection="1">
      <alignment horizontal="center" vertical="center" wrapText="1"/>
      <protection locked="0"/>
    </xf>
    <xf numFmtId="0" fontId="72" fillId="5" borderId="45" xfId="0" applyFont="1" applyFill="1" applyBorder="1" applyAlignment="1" applyProtection="1">
      <alignment horizontal="center" vertical="center" wrapText="1"/>
      <protection locked="0"/>
    </xf>
    <xf numFmtId="0" fontId="79" fillId="33" borderId="45" xfId="0" applyFont="1" applyFill="1" applyBorder="1" applyAlignment="1" applyProtection="1">
      <alignment horizontal="center" vertical="center" wrapText="1"/>
      <protection/>
    </xf>
    <xf numFmtId="0" fontId="79" fillId="0" borderId="46" xfId="0" applyFont="1" applyFill="1" applyBorder="1" applyAlignment="1" applyProtection="1">
      <alignment horizontal="center" vertical="center" wrapText="1"/>
      <protection/>
    </xf>
    <xf numFmtId="0" fontId="72" fillId="5" borderId="10" xfId="0" applyFont="1" applyFill="1" applyBorder="1" applyAlignment="1" applyProtection="1">
      <alignment horizontal="center" vertical="center" wrapText="1"/>
      <protection/>
    </xf>
    <xf numFmtId="0" fontId="81" fillId="5" borderId="47" xfId="0" applyFont="1" applyFill="1" applyBorder="1" applyAlignment="1" applyProtection="1">
      <alignment horizontal="center" vertical="center" wrapText="1"/>
      <protection/>
    </xf>
    <xf numFmtId="0" fontId="4" fillId="34" borderId="48" xfId="0" applyFont="1" applyFill="1" applyBorder="1" applyAlignment="1" applyProtection="1">
      <alignment horizontal="center" vertical="center" wrapText="1"/>
      <protection locked="0"/>
    </xf>
    <xf numFmtId="0" fontId="80" fillId="34" borderId="48" xfId="0" applyFont="1" applyFill="1" applyBorder="1" applyAlignment="1" applyProtection="1">
      <alignment horizontal="center" vertical="center" wrapText="1"/>
      <protection locked="0"/>
    </xf>
    <xf numFmtId="0" fontId="72" fillId="5" borderId="49" xfId="0" applyFont="1" applyFill="1" applyBorder="1" applyAlignment="1" applyProtection="1">
      <alignment horizontal="center" vertical="center" wrapText="1"/>
      <protection locked="0"/>
    </xf>
    <xf numFmtId="0" fontId="72" fillId="5" borderId="50" xfId="0" applyFont="1" applyFill="1" applyBorder="1" applyAlignment="1" applyProtection="1">
      <alignment horizontal="center" vertical="center" wrapText="1"/>
      <protection locked="0"/>
    </xf>
    <xf numFmtId="0" fontId="72" fillId="33" borderId="50" xfId="0" applyFont="1" applyFill="1" applyBorder="1" applyAlignment="1" applyProtection="1">
      <alignment horizontal="center" vertical="center" wrapText="1"/>
      <protection locked="0"/>
    </xf>
    <xf numFmtId="0" fontId="79" fillId="33" borderId="50" xfId="0" applyFont="1" applyFill="1" applyBorder="1" applyAlignment="1" applyProtection="1">
      <alignment horizontal="center" vertical="center" wrapText="1"/>
      <protection/>
    </xf>
    <xf numFmtId="0" fontId="79" fillId="0" borderId="51" xfId="0" applyFont="1" applyFill="1" applyBorder="1" applyAlignment="1" applyProtection="1">
      <alignment horizontal="center" vertical="center" wrapText="1"/>
      <protection/>
    </xf>
    <xf numFmtId="0" fontId="79" fillId="34" borderId="52" xfId="0" applyFont="1" applyFill="1" applyBorder="1" applyAlignment="1" applyProtection="1">
      <alignment horizontal="center" vertical="center" wrapText="1"/>
      <protection locked="0"/>
    </xf>
    <xf numFmtId="0" fontId="72" fillId="4" borderId="53" xfId="0" applyFont="1" applyFill="1" applyBorder="1" applyAlignment="1" applyProtection="1">
      <alignment horizontal="center" vertical="center" wrapText="1"/>
      <protection locked="0"/>
    </xf>
    <xf numFmtId="0" fontId="79" fillId="0" borderId="54" xfId="0" applyFont="1" applyFill="1" applyBorder="1" applyAlignment="1" applyProtection="1">
      <alignment horizontal="center" vertical="center" wrapText="1"/>
      <protection/>
    </xf>
    <xf numFmtId="0" fontId="72" fillId="4" borderId="55" xfId="0" applyFont="1" applyFill="1" applyBorder="1" applyAlignment="1" applyProtection="1">
      <alignment horizontal="center" vertical="center" wrapText="1"/>
      <protection locked="0"/>
    </xf>
    <xf numFmtId="0" fontId="79" fillId="0" borderId="56" xfId="0" applyFont="1" applyFill="1" applyBorder="1" applyAlignment="1" applyProtection="1">
      <alignment horizontal="center" vertical="center" wrapText="1"/>
      <protection/>
    </xf>
    <xf numFmtId="0" fontId="72" fillId="4" borderId="57" xfId="0" applyFont="1" applyFill="1" applyBorder="1" applyAlignment="1" applyProtection="1">
      <alignment horizontal="center" vertical="center" wrapText="1"/>
      <protection locked="0"/>
    </xf>
    <xf numFmtId="0" fontId="79" fillId="0" borderId="52" xfId="0" applyFont="1" applyFill="1" applyBorder="1" applyAlignment="1" applyProtection="1">
      <alignment horizontal="center" vertical="center" wrapText="1"/>
      <protection/>
    </xf>
    <xf numFmtId="0" fontId="72" fillId="7" borderId="53" xfId="0" applyFont="1" applyFill="1" applyBorder="1" applyAlignment="1" applyProtection="1">
      <alignment horizontal="center" vertical="center" wrapText="1"/>
      <protection locked="0"/>
    </xf>
    <xf numFmtId="0" fontId="72" fillId="7" borderId="28" xfId="0" applyFont="1" applyFill="1" applyBorder="1" applyAlignment="1" applyProtection="1">
      <alignment horizontal="center" vertical="center" wrapText="1"/>
      <protection locked="0"/>
    </xf>
    <xf numFmtId="0" fontId="72" fillId="7" borderId="55" xfId="0" applyFont="1" applyFill="1" applyBorder="1" applyAlignment="1" applyProtection="1">
      <alignment horizontal="center" vertical="center" wrapText="1"/>
      <protection locked="0"/>
    </xf>
    <xf numFmtId="0" fontId="72" fillId="7" borderId="57" xfId="0" applyFont="1" applyFill="1" applyBorder="1" applyAlignment="1" applyProtection="1">
      <alignment horizontal="center" vertical="center" wrapText="1"/>
      <protection locked="0"/>
    </xf>
    <xf numFmtId="0" fontId="72" fillId="7" borderId="29" xfId="0" applyFont="1" applyFill="1" applyBorder="1" applyAlignment="1" applyProtection="1">
      <alignment horizontal="center" vertical="center" wrapText="1"/>
      <protection locked="0"/>
    </xf>
    <xf numFmtId="0" fontId="72" fillId="33" borderId="31" xfId="0" applyFont="1" applyFill="1" applyBorder="1" applyAlignment="1" applyProtection="1">
      <alignment horizontal="center" vertical="center" wrapText="1"/>
      <protection locked="0"/>
    </xf>
    <xf numFmtId="0" fontId="72" fillId="39" borderId="28" xfId="0" applyFont="1" applyFill="1" applyBorder="1" applyAlignment="1" applyProtection="1">
      <alignment horizontal="center" vertical="center" wrapText="1"/>
      <protection/>
    </xf>
    <xf numFmtId="0" fontId="72" fillId="39" borderId="10" xfId="0" applyFont="1" applyFill="1" applyBorder="1" applyAlignment="1" applyProtection="1">
      <alignment horizontal="center" vertical="center" wrapText="1"/>
      <protection/>
    </xf>
    <xf numFmtId="0" fontId="72" fillId="39" borderId="45" xfId="0" applyFont="1" applyFill="1" applyBorder="1" applyAlignment="1" applyProtection="1">
      <alignment horizontal="center" vertical="center" wrapText="1"/>
      <protection/>
    </xf>
    <xf numFmtId="0" fontId="72" fillId="39" borderId="35" xfId="0" applyFont="1" applyFill="1" applyBorder="1" applyAlignment="1" applyProtection="1">
      <alignment horizontal="center" vertical="center" wrapText="1"/>
      <protection/>
    </xf>
    <xf numFmtId="0" fontId="72" fillId="39" borderId="58" xfId="0" applyFont="1" applyFill="1" applyBorder="1" applyAlignment="1" applyProtection="1">
      <alignment horizontal="center" vertical="center" wrapText="1"/>
      <protection/>
    </xf>
    <xf numFmtId="0" fontId="72" fillId="39" borderId="29" xfId="0" applyFont="1" applyFill="1" applyBorder="1" applyAlignment="1" applyProtection="1">
      <alignment horizontal="center" vertical="center" wrapText="1"/>
      <protection/>
    </xf>
    <xf numFmtId="0" fontId="72" fillId="39" borderId="50" xfId="0" applyFont="1" applyFill="1" applyBorder="1" applyAlignment="1" applyProtection="1">
      <alignment horizontal="center" vertical="center" wrapText="1"/>
      <protection/>
    </xf>
    <xf numFmtId="0" fontId="5" fillId="33" borderId="59" xfId="0" applyFont="1" applyFill="1" applyBorder="1" applyAlignment="1">
      <alignment horizontal="center" vertical="center" wrapText="1"/>
    </xf>
    <xf numFmtId="0" fontId="5" fillId="33" borderId="60"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5" fillId="33" borderId="62" xfId="0" applyFont="1" applyFill="1" applyBorder="1" applyAlignment="1">
      <alignment horizontal="center" vertical="center" wrapText="1"/>
    </xf>
    <xf numFmtId="0" fontId="3" fillId="33" borderId="63" xfId="0" applyFont="1" applyFill="1" applyBorder="1" applyAlignment="1">
      <alignment horizontal="center" vertical="center" wrapText="1"/>
    </xf>
    <xf numFmtId="0" fontId="3" fillId="33" borderId="64" xfId="0" applyFont="1" applyFill="1" applyBorder="1" applyAlignment="1">
      <alignment horizontal="center" vertical="center" wrapText="1"/>
    </xf>
    <xf numFmtId="0" fontId="5" fillId="2" borderId="65" xfId="0" applyFont="1" applyFill="1" applyBorder="1" applyAlignment="1">
      <alignment horizontal="left" vertical="center"/>
    </xf>
    <xf numFmtId="0" fontId="5" fillId="2" borderId="66" xfId="0" applyFont="1" applyFill="1" applyBorder="1" applyAlignment="1">
      <alignment horizontal="left" vertical="center"/>
    </xf>
    <xf numFmtId="0" fontId="5" fillId="2" borderId="67" xfId="0" applyFont="1" applyFill="1" applyBorder="1" applyAlignment="1">
      <alignment horizontal="center" vertical="center"/>
    </xf>
    <xf numFmtId="0" fontId="5" fillId="2" borderId="68" xfId="0" applyFont="1" applyFill="1" applyBorder="1" applyAlignment="1">
      <alignment horizontal="center" vertical="center"/>
    </xf>
    <xf numFmtId="14" fontId="71" fillId="33" borderId="69" xfId="0" applyNumberFormat="1" applyFont="1" applyFill="1" applyBorder="1" applyAlignment="1">
      <alignment horizontal="center" vertical="center"/>
    </xf>
    <xf numFmtId="0" fontId="71" fillId="33" borderId="70" xfId="0" applyFont="1" applyFill="1" applyBorder="1" applyAlignment="1">
      <alignment horizontal="center" vertical="center"/>
    </xf>
    <xf numFmtId="0" fontId="5" fillId="2" borderId="71"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2" fillId="33" borderId="74" xfId="0" applyFont="1" applyFill="1" applyBorder="1" applyAlignment="1">
      <alignment horizontal="center" vertical="center"/>
    </xf>
    <xf numFmtId="0" fontId="2" fillId="33" borderId="75" xfId="0" applyFont="1" applyFill="1" applyBorder="1" applyAlignment="1">
      <alignment horizontal="center" vertical="center"/>
    </xf>
    <xf numFmtId="0" fontId="3" fillId="33" borderId="74" xfId="0" applyFont="1" applyFill="1" applyBorder="1" applyAlignment="1">
      <alignment horizontal="justify" vertical="center"/>
    </xf>
    <xf numFmtId="0" fontId="3" fillId="33" borderId="75" xfId="0" applyFont="1" applyFill="1" applyBorder="1" applyAlignment="1">
      <alignment horizontal="justify" vertical="center"/>
    </xf>
    <xf numFmtId="0" fontId="3" fillId="33" borderId="31" xfId="0" applyFont="1" applyFill="1" applyBorder="1" applyAlignment="1">
      <alignment horizontal="justify" vertical="center"/>
    </xf>
    <xf numFmtId="0" fontId="3" fillId="33" borderId="76" xfId="0" applyFont="1" applyFill="1" applyBorder="1" applyAlignment="1">
      <alignment horizontal="justify" vertical="center"/>
    </xf>
    <xf numFmtId="0" fontId="3" fillId="33" borderId="74" xfId="0" applyFont="1" applyFill="1" applyBorder="1" applyAlignment="1">
      <alignment horizontal="left" vertical="center" wrapText="1"/>
    </xf>
    <xf numFmtId="0" fontId="3" fillId="33" borderId="75" xfId="0" applyFont="1" applyFill="1" applyBorder="1" applyAlignment="1">
      <alignment horizontal="left" vertical="center" wrapText="1"/>
    </xf>
    <xf numFmtId="0" fontId="77" fillId="7" borderId="77" xfId="0" applyFont="1" applyFill="1" applyBorder="1" applyAlignment="1" applyProtection="1">
      <alignment horizontal="center" vertical="center" wrapText="1"/>
      <protection locked="0"/>
    </xf>
    <xf numFmtId="0" fontId="77" fillId="7" borderId="78" xfId="0" applyFont="1" applyFill="1" applyBorder="1" applyAlignment="1" applyProtection="1">
      <alignment horizontal="center" vertical="center" wrapText="1"/>
      <protection locked="0"/>
    </xf>
    <xf numFmtId="0" fontId="3" fillId="33" borderId="31" xfId="0" applyFont="1" applyFill="1" applyBorder="1" applyAlignment="1">
      <alignment horizontal="left" vertical="center" wrapText="1"/>
    </xf>
    <xf numFmtId="0" fontId="3" fillId="33" borderId="76" xfId="0" applyFont="1" applyFill="1" applyBorder="1" applyAlignment="1">
      <alignment horizontal="left" vertical="center" wrapText="1"/>
    </xf>
    <xf numFmtId="0" fontId="5" fillId="34" borderId="30" xfId="0" applyFont="1" applyFill="1" applyBorder="1" applyAlignment="1">
      <alignment horizontal="center" vertical="center" wrapText="1"/>
    </xf>
    <xf numFmtId="0" fontId="5" fillId="34" borderId="79" xfId="0" applyFont="1" applyFill="1" applyBorder="1" applyAlignment="1">
      <alignment horizontal="center" vertical="center" wrapText="1"/>
    </xf>
    <xf numFmtId="0" fontId="5" fillId="34" borderId="32" xfId="0" applyFont="1" applyFill="1" applyBorder="1" applyAlignment="1">
      <alignment horizontal="center" vertical="center" wrapText="1"/>
    </xf>
    <xf numFmtId="0" fontId="88" fillId="33" borderId="65" xfId="46" applyFont="1" applyFill="1" applyBorder="1" applyAlignment="1">
      <alignment horizontal="center" vertical="center"/>
    </xf>
    <xf numFmtId="0" fontId="88" fillId="33" borderId="47" xfId="46" applyFont="1" applyFill="1" applyBorder="1" applyAlignment="1">
      <alignment horizontal="center" vertical="center"/>
    </xf>
    <xf numFmtId="0" fontId="88" fillId="33" borderId="75" xfId="46" applyFont="1" applyFill="1" applyBorder="1" applyAlignment="1">
      <alignment horizontal="center" vertical="center"/>
    </xf>
    <xf numFmtId="0" fontId="5" fillId="2" borderId="80" xfId="0" applyFont="1" applyFill="1" applyBorder="1" applyAlignment="1">
      <alignment horizontal="center" vertical="center"/>
    </xf>
    <xf numFmtId="0" fontId="5" fillId="2" borderId="81" xfId="0" applyFont="1" applyFill="1" applyBorder="1" applyAlignment="1">
      <alignment horizontal="center" vertical="center"/>
    </xf>
    <xf numFmtId="0" fontId="6" fillId="2" borderId="82" xfId="0" applyFont="1" applyFill="1" applyBorder="1" applyAlignment="1">
      <alignment horizontal="center" vertical="center" wrapText="1"/>
    </xf>
    <xf numFmtId="0" fontId="6" fillId="2" borderId="83" xfId="0" applyFont="1" applyFill="1" applyBorder="1" applyAlignment="1">
      <alignment horizontal="center" vertical="center" wrapText="1"/>
    </xf>
    <xf numFmtId="0" fontId="77" fillId="4" borderId="84" xfId="0" applyFont="1" applyFill="1" applyBorder="1" applyAlignment="1" applyProtection="1">
      <alignment horizontal="center" vertical="center" wrapText="1"/>
      <protection locked="0"/>
    </xf>
    <xf numFmtId="0" fontId="77" fillId="4" borderId="78" xfId="0" applyFont="1" applyFill="1" applyBorder="1" applyAlignment="1" applyProtection="1">
      <alignment horizontal="center" vertical="center" wrapText="1"/>
      <protection locked="0"/>
    </xf>
    <xf numFmtId="0" fontId="77" fillId="4" borderId="85" xfId="0" applyFont="1" applyFill="1" applyBorder="1" applyAlignment="1" applyProtection="1">
      <alignment horizontal="center" vertical="center" wrapText="1"/>
      <protection locked="0"/>
    </xf>
    <xf numFmtId="0" fontId="5" fillId="2" borderId="86" xfId="0" applyFont="1" applyFill="1" applyBorder="1" applyAlignment="1">
      <alignment horizontal="left" vertical="center"/>
    </xf>
    <xf numFmtId="0" fontId="5" fillId="2" borderId="87" xfId="0" applyFont="1" applyFill="1" applyBorder="1" applyAlignment="1">
      <alignment horizontal="left" vertical="center"/>
    </xf>
    <xf numFmtId="0" fontId="88" fillId="33" borderId="88" xfId="46" applyFont="1" applyFill="1" applyBorder="1" applyAlignment="1">
      <alignment horizontal="center" vertical="center"/>
    </xf>
    <xf numFmtId="0" fontId="88" fillId="33" borderId="89" xfId="46" applyFont="1" applyFill="1" applyBorder="1" applyAlignment="1">
      <alignment horizontal="center" vertical="center"/>
    </xf>
    <xf numFmtId="0" fontId="88" fillId="33" borderId="90" xfId="46" applyFont="1" applyFill="1" applyBorder="1" applyAlignment="1">
      <alignment horizontal="center" vertical="center"/>
    </xf>
    <xf numFmtId="0" fontId="5" fillId="2" borderId="91" xfId="0" applyFont="1" applyFill="1" applyBorder="1" applyAlignment="1">
      <alignment horizontal="center" vertical="center" wrapText="1"/>
    </xf>
    <xf numFmtId="0" fontId="5" fillId="2" borderId="82" xfId="0" applyFont="1" applyFill="1" applyBorder="1" applyAlignment="1">
      <alignment horizontal="center" vertical="center" wrapText="1"/>
    </xf>
    <xf numFmtId="0" fontId="5" fillId="2" borderId="92" xfId="0" applyFont="1" applyFill="1" applyBorder="1" applyAlignment="1">
      <alignment horizontal="center" vertical="center" wrapText="1"/>
    </xf>
    <xf numFmtId="0" fontId="77" fillId="5" borderId="77" xfId="0" applyFont="1" applyFill="1" applyBorder="1" applyAlignment="1" applyProtection="1">
      <alignment horizontal="center" vertical="center" wrapText="1"/>
      <protection locked="0"/>
    </xf>
    <xf numFmtId="0" fontId="77" fillId="5" borderId="78" xfId="0" applyFont="1" applyFill="1" applyBorder="1" applyAlignment="1" applyProtection="1">
      <alignment horizontal="center" vertical="center" wrapText="1"/>
      <protection locked="0"/>
    </xf>
    <xf numFmtId="0" fontId="3" fillId="33" borderId="41"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5" fillId="2" borderId="93" xfId="0" applyFont="1" applyFill="1" applyBorder="1" applyAlignment="1">
      <alignment horizontal="center" vertical="center"/>
    </xf>
    <xf numFmtId="0" fontId="5" fillId="2" borderId="94" xfId="0" applyFont="1" applyFill="1" applyBorder="1" applyAlignment="1">
      <alignment horizontal="center" vertical="center"/>
    </xf>
    <xf numFmtId="0" fontId="3" fillId="33" borderId="69" xfId="0" applyFont="1" applyFill="1" applyBorder="1" applyAlignment="1">
      <alignment horizontal="center" vertical="center"/>
    </xf>
    <xf numFmtId="0" fontId="2" fillId="33" borderId="70" xfId="0" applyFont="1" applyFill="1" applyBorder="1" applyAlignment="1">
      <alignment horizontal="center" vertical="center"/>
    </xf>
    <xf numFmtId="0" fontId="5" fillId="34" borderId="91" xfId="0" applyFont="1" applyFill="1" applyBorder="1" applyAlignment="1">
      <alignment horizontal="center" vertical="center" wrapText="1"/>
    </xf>
    <xf numFmtId="0" fontId="5" fillId="34" borderId="82" xfId="0" applyFont="1" applyFill="1" applyBorder="1" applyAlignment="1">
      <alignment horizontal="center" vertical="center" wrapText="1"/>
    </xf>
    <xf numFmtId="0" fontId="5" fillId="34" borderId="92" xfId="0" applyFont="1" applyFill="1" applyBorder="1" applyAlignment="1">
      <alignment horizontal="center" vertical="center" wrapText="1"/>
    </xf>
    <xf numFmtId="0" fontId="2" fillId="33" borderId="31" xfId="0" applyFont="1" applyFill="1" applyBorder="1" applyAlignment="1">
      <alignment horizontal="center" vertical="center"/>
    </xf>
    <xf numFmtId="0" fontId="2" fillId="33" borderId="76" xfId="0" applyFont="1" applyFill="1" applyBorder="1" applyAlignment="1">
      <alignment horizontal="center" vertical="center"/>
    </xf>
    <xf numFmtId="0" fontId="77" fillId="34" borderId="95" xfId="0" applyFont="1" applyFill="1" applyBorder="1" applyAlignment="1" applyProtection="1">
      <alignment horizontal="center" vertical="center" wrapText="1"/>
      <protection locked="0"/>
    </xf>
    <xf numFmtId="0" fontId="77" fillId="34" borderId="96" xfId="0" applyFont="1" applyFill="1" applyBorder="1" applyAlignment="1" applyProtection="1">
      <alignment horizontal="center" vertical="center" wrapText="1"/>
      <protection locked="0"/>
    </xf>
    <xf numFmtId="0" fontId="77" fillId="33" borderId="55" xfId="0" applyFont="1" applyFill="1" applyBorder="1" applyAlignment="1">
      <alignment horizontal="center" vertical="center" wrapText="1"/>
    </xf>
    <xf numFmtId="0" fontId="77" fillId="33" borderId="10" xfId="0" applyFont="1" applyFill="1" applyBorder="1" applyAlignment="1">
      <alignment horizontal="center" vertical="center" wrapText="1"/>
    </xf>
    <xf numFmtId="0" fontId="77" fillId="34" borderId="97" xfId="0" applyFont="1" applyFill="1" applyBorder="1" applyAlignment="1" applyProtection="1">
      <alignment horizontal="center" vertical="center" wrapText="1"/>
      <protection locked="0"/>
    </xf>
    <xf numFmtId="0" fontId="77" fillId="34" borderId="98" xfId="0" applyFont="1" applyFill="1" applyBorder="1" applyAlignment="1" applyProtection="1">
      <alignment horizontal="center" vertical="center" wrapText="1"/>
      <protection locked="0"/>
    </xf>
    <xf numFmtId="0" fontId="77" fillId="34" borderId="99" xfId="0" applyFont="1" applyFill="1" applyBorder="1" applyAlignment="1" applyProtection="1">
      <alignment horizontal="center" vertical="center" wrapText="1"/>
      <protection locked="0"/>
    </xf>
    <xf numFmtId="0" fontId="77" fillId="34" borderId="100" xfId="0" applyFont="1" applyFill="1" applyBorder="1" applyAlignment="1" applyProtection="1">
      <alignment horizontal="center" vertical="center" wrapText="1"/>
      <protection locked="0"/>
    </xf>
    <xf numFmtId="0" fontId="77" fillId="34" borderId="101" xfId="0" applyFont="1" applyFill="1" applyBorder="1" applyAlignment="1">
      <alignment horizontal="center" vertical="center" wrapText="1"/>
    </xf>
    <xf numFmtId="0" fontId="77" fillId="34" borderId="79" xfId="0" applyFont="1" applyFill="1" applyBorder="1" applyAlignment="1">
      <alignment horizontal="center" vertical="center" wrapText="1"/>
    </xf>
    <xf numFmtId="0" fontId="77" fillId="34" borderId="102" xfId="0" applyFont="1" applyFill="1" applyBorder="1" applyAlignment="1">
      <alignment horizontal="center" vertical="center" wrapText="1"/>
    </xf>
    <xf numFmtId="0" fontId="6" fillId="33" borderId="74" xfId="0" applyFont="1" applyFill="1" applyBorder="1" applyAlignment="1">
      <alignment vertical="center" wrapText="1"/>
    </xf>
    <xf numFmtId="0" fontId="6" fillId="33" borderId="47" xfId="0" applyFont="1" applyFill="1" applyBorder="1" applyAlignment="1">
      <alignment vertical="center" wrapText="1"/>
    </xf>
    <xf numFmtId="0" fontId="6" fillId="33" borderId="103" xfId="0" applyFont="1" applyFill="1" applyBorder="1" applyAlignment="1">
      <alignment vertical="center" wrapText="1"/>
    </xf>
    <xf numFmtId="0" fontId="77" fillId="34" borderId="53" xfId="0" applyFont="1" applyFill="1" applyBorder="1" applyAlignment="1">
      <alignment horizontal="center" vertical="center" wrapText="1"/>
    </xf>
    <xf numFmtId="0" fontId="77" fillId="34" borderId="28" xfId="0" applyFont="1" applyFill="1" applyBorder="1" applyAlignment="1">
      <alignment horizontal="center" vertical="center" wrapText="1"/>
    </xf>
    <xf numFmtId="0" fontId="77" fillId="33" borderId="57" xfId="0" applyFont="1" applyFill="1" applyBorder="1" applyAlignment="1">
      <alignment horizontal="center" vertical="center" wrapText="1"/>
    </xf>
    <xf numFmtId="0" fontId="77" fillId="33" borderId="29" xfId="0" applyFont="1" applyFill="1" applyBorder="1" applyAlignment="1">
      <alignment horizontal="center" vertical="center" wrapText="1"/>
    </xf>
    <xf numFmtId="0" fontId="6" fillId="33" borderId="31" xfId="0" applyFont="1" applyFill="1" applyBorder="1" applyAlignment="1">
      <alignment vertical="center" wrapText="1"/>
    </xf>
    <xf numFmtId="0" fontId="6" fillId="33" borderId="104" xfId="0" applyFont="1" applyFill="1" applyBorder="1" applyAlignment="1">
      <alignment vertical="center" wrapText="1"/>
    </xf>
    <xf numFmtId="0" fontId="6" fillId="33" borderId="105" xfId="0" applyFont="1" applyFill="1" applyBorder="1" applyAlignment="1">
      <alignment vertical="center" wrapText="1"/>
    </xf>
    <xf numFmtId="0" fontId="81" fillId="4" borderId="74" xfId="0" applyFont="1" applyFill="1" applyBorder="1" applyAlignment="1" applyProtection="1">
      <alignment horizontal="center" vertical="center" wrapText="1"/>
      <protection/>
    </xf>
    <xf numFmtId="0" fontId="81" fillId="4" borderId="47" xfId="0" applyFont="1" applyFill="1" applyBorder="1" applyAlignment="1" applyProtection="1">
      <alignment horizontal="center" vertical="center" wrapText="1"/>
      <protection/>
    </xf>
    <xf numFmtId="0" fontId="81" fillId="4" borderId="27" xfId="0" applyFont="1" applyFill="1" applyBorder="1" applyAlignment="1" applyProtection="1">
      <alignment horizontal="center" vertical="center" wrapText="1"/>
      <protection/>
    </xf>
    <xf numFmtId="0" fontId="77" fillId="5" borderId="74" xfId="0" applyFont="1" applyFill="1" applyBorder="1" applyAlignment="1" applyProtection="1">
      <alignment horizontal="center" vertical="center" wrapText="1"/>
      <protection/>
    </xf>
    <xf numFmtId="0" fontId="77" fillId="5" borderId="47" xfId="0" applyFont="1" applyFill="1" applyBorder="1" applyAlignment="1" applyProtection="1">
      <alignment horizontal="center" vertical="center" wrapText="1"/>
      <protection/>
    </xf>
    <xf numFmtId="0" fontId="77" fillId="5" borderId="27" xfId="0" applyFont="1" applyFill="1" applyBorder="1" applyAlignment="1" applyProtection="1">
      <alignment horizontal="center" vertical="center" wrapText="1"/>
      <protection/>
    </xf>
    <xf numFmtId="0" fontId="85" fillId="34" borderId="10" xfId="0" applyFont="1" applyFill="1" applyBorder="1" applyAlignment="1" applyProtection="1">
      <alignment horizontal="center" vertical="center" wrapText="1"/>
      <protection/>
    </xf>
    <xf numFmtId="0" fontId="81" fillId="34" borderId="10" xfId="0" applyFont="1" applyFill="1" applyBorder="1" applyAlignment="1" applyProtection="1">
      <alignment horizontal="center" vertical="center" wrapText="1"/>
      <protection/>
    </xf>
    <xf numFmtId="0" fontId="83" fillId="34" borderId="10" xfId="0" applyFont="1" applyFill="1" applyBorder="1" applyAlignment="1" applyProtection="1">
      <alignment horizontal="center" vertical="center" wrapText="1"/>
      <protection/>
    </xf>
    <xf numFmtId="0" fontId="77" fillId="4" borderId="74" xfId="0" applyFont="1" applyFill="1" applyBorder="1" applyAlignment="1" applyProtection="1">
      <alignment horizontal="center" vertical="center" wrapText="1"/>
      <protection/>
    </xf>
    <xf numFmtId="0" fontId="77" fillId="4" borderId="47" xfId="0" applyFont="1" applyFill="1" applyBorder="1" applyAlignment="1" applyProtection="1">
      <alignment horizontal="center" vertical="center" wrapText="1"/>
      <protection/>
    </xf>
    <xf numFmtId="0" fontId="77" fillId="4" borderId="27" xfId="0" applyFont="1" applyFill="1" applyBorder="1" applyAlignment="1" applyProtection="1">
      <alignment horizontal="center" vertical="center" wrapText="1"/>
      <protection/>
    </xf>
    <xf numFmtId="0" fontId="72" fillId="5" borderId="10" xfId="0" applyFont="1" applyFill="1" applyBorder="1" applyAlignment="1" applyProtection="1">
      <alignment horizontal="center" vertical="center" wrapText="1"/>
      <protection/>
    </xf>
    <xf numFmtId="0" fontId="81" fillId="7" borderId="10" xfId="0" applyFont="1" applyFill="1" applyBorder="1" applyAlignment="1" applyProtection="1">
      <alignment horizontal="center" vertical="center" wrapText="1"/>
      <protection/>
    </xf>
    <xf numFmtId="0" fontId="77" fillId="7" borderId="74" xfId="0" applyFont="1" applyFill="1" applyBorder="1" applyAlignment="1" applyProtection="1">
      <alignment horizontal="center" vertical="center" wrapText="1"/>
      <protection/>
    </xf>
    <xf numFmtId="0" fontId="77" fillId="7" borderId="47" xfId="0" applyFont="1" applyFill="1" applyBorder="1" applyAlignment="1" applyProtection="1">
      <alignment horizontal="center" vertical="center" wrapText="1"/>
      <protection/>
    </xf>
    <xf numFmtId="0" fontId="77" fillId="7" borderId="27" xfId="0" applyFont="1" applyFill="1" applyBorder="1" applyAlignment="1" applyProtection="1">
      <alignment horizontal="center" vertical="center" wrapText="1"/>
      <protection/>
    </xf>
    <xf numFmtId="0" fontId="72" fillId="7" borderId="10" xfId="0" applyFont="1" applyFill="1" applyBorder="1" applyAlignment="1" applyProtection="1">
      <alignment horizontal="center" vertical="center" wrapText="1"/>
      <protection/>
    </xf>
    <xf numFmtId="0" fontId="89" fillId="34" borderId="10" xfId="0" applyFont="1" applyFill="1" applyBorder="1" applyAlignment="1" applyProtection="1">
      <alignment horizontal="center" vertical="center" wrapText="1"/>
      <protection/>
    </xf>
    <xf numFmtId="0" fontId="72" fillId="4" borderId="10" xfId="0" applyFont="1" applyFill="1" applyBorder="1" applyAlignment="1" applyProtection="1">
      <alignment horizontal="center" vertical="center" wrapText="1"/>
      <protection/>
    </xf>
    <xf numFmtId="0" fontId="72" fillId="8" borderId="10" xfId="0" applyFont="1" applyFill="1" applyBorder="1" applyAlignment="1">
      <alignment horizontal="center" vertical="center" wrapText="1"/>
    </xf>
    <xf numFmtId="0" fontId="71" fillId="2" borderId="10" xfId="0" applyFont="1" applyFill="1" applyBorder="1" applyAlignment="1" applyProtection="1">
      <alignment horizontal="center" vertical="center" wrapText="1"/>
      <protection/>
    </xf>
    <xf numFmtId="0" fontId="81" fillId="5" borderId="74" xfId="0" applyFont="1" applyFill="1" applyBorder="1" applyAlignment="1" applyProtection="1">
      <alignment horizontal="center" vertical="center" wrapText="1"/>
      <protection/>
    </xf>
    <xf numFmtId="0" fontId="81" fillId="5" borderId="47" xfId="0" applyFont="1" applyFill="1" applyBorder="1" applyAlignment="1" applyProtection="1">
      <alignment horizontal="center" vertical="center" wrapText="1"/>
      <protection/>
    </xf>
    <xf numFmtId="0" fontId="81" fillId="5" borderId="27" xfId="0" applyFont="1" applyFill="1" applyBorder="1" applyAlignment="1" applyProtection="1">
      <alignment horizontal="center" vertical="center" wrapText="1"/>
      <protection/>
    </xf>
    <xf numFmtId="0" fontId="71" fillId="33" borderId="10" xfId="0" applyFont="1" applyFill="1" applyBorder="1" applyAlignment="1" applyProtection="1">
      <alignment horizontal="center" vertical="center" wrapText="1"/>
      <protection/>
    </xf>
    <xf numFmtId="0" fontId="71" fillId="37" borderId="10" xfId="0" applyFont="1" applyFill="1" applyBorder="1" applyAlignment="1" applyProtection="1">
      <alignment horizontal="center" vertical="center" wrapText="1"/>
      <protection/>
    </xf>
    <xf numFmtId="0" fontId="71" fillId="36" borderId="10" xfId="0" applyFont="1" applyFill="1" applyBorder="1" applyAlignment="1" applyProtection="1">
      <alignment horizontal="center" vertical="center" wrapText="1"/>
      <protection/>
    </xf>
    <xf numFmtId="0" fontId="71" fillId="39" borderId="10" xfId="0" applyFont="1" applyFill="1" applyBorder="1" applyAlignment="1" applyProtection="1">
      <alignment horizontal="center" vertical="center" wrapText="1"/>
      <protection/>
    </xf>
    <xf numFmtId="0" fontId="71" fillId="0" borderId="106" xfId="0" applyFont="1" applyBorder="1" applyAlignment="1">
      <alignment horizontal="left" vertical="center" wrapText="1"/>
    </xf>
    <xf numFmtId="0" fontId="71" fillId="0" borderId="107" xfId="0" applyFont="1" applyBorder="1" applyAlignment="1">
      <alignment horizontal="left" vertical="center" wrapText="1"/>
    </xf>
    <xf numFmtId="0" fontId="77" fillId="7" borderId="28" xfId="0" applyFont="1" applyFill="1" applyBorder="1" applyAlignment="1" applyProtection="1">
      <alignment horizontal="center" vertical="center" textRotation="90" wrapText="1"/>
      <protection locked="0"/>
    </xf>
    <xf numFmtId="0" fontId="77" fillId="7" borderId="10" xfId="0" applyFont="1" applyFill="1" applyBorder="1" applyAlignment="1" applyProtection="1">
      <alignment horizontal="center" vertical="center" textRotation="90" wrapText="1"/>
      <protection locked="0"/>
    </xf>
    <xf numFmtId="0" fontId="77" fillId="7" borderId="29" xfId="0" applyFont="1" applyFill="1" applyBorder="1" applyAlignment="1" applyProtection="1">
      <alignment horizontal="center" vertical="center" textRotation="90" wrapText="1"/>
      <protection locked="0"/>
    </xf>
    <xf numFmtId="0" fontId="79" fillId="34" borderId="108" xfId="0" applyFont="1" applyFill="1" applyBorder="1" applyAlignment="1" applyProtection="1">
      <alignment horizontal="center" vertical="center" wrapText="1"/>
      <protection locked="0"/>
    </xf>
    <xf numFmtId="0" fontId="79" fillId="34" borderId="50" xfId="0" applyFont="1" applyFill="1" applyBorder="1" applyAlignment="1" applyProtection="1">
      <alignment horizontal="center" vertical="center" wrapText="1"/>
      <protection locked="0"/>
    </xf>
    <xf numFmtId="0" fontId="87" fillId="38" borderId="106" xfId="0" applyFont="1" applyFill="1" applyBorder="1" applyAlignment="1">
      <alignment horizontal="center" vertical="center" wrapText="1"/>
    </xf>
    <xf numFmtId="0" fontId="87" fillId="38" borderId="107" xfId="0" applyFont="1" applyFill="1" applyBorder="1" applyAlignment="1">
      <alignment horizontal="center" vertical="center" wrapText="1"/>
    </xf>
    <xf numFmtId="0" fontId="87" fillId="38" borderId="109" xfId="0" applyFont="1" applyFill="1" applyBorder="1" applyAlignment="1">
      <alignment horizontal="center" vertical="center" wrapText="1"/>
    </xf>
    <xf numFmtId="0" fontId="72" fillId="33" borderId="106" xfId="0" applyFont="1" applyFill="1" applyBorder="1" applyAlignment="1" applyProtection="1">
      <alignment horizontal="center" vertical="center" wrapText="1"/>
      <protection locked="0"/>
    </xf>
    <xf numFmtId="0" fontId="72" fillId="33" borderId="109" xfId="0" applyFont="1" applyFill="1" applyBorder="1" applyAlignment="1" applyProtection="1">
      <alignment horizontal="center" vertical="center" wrapText="1"/>
      <protection locked="0"/>
    </xf>
    <xf numFmtId="0" fontId="79" fillId="34" borderId="110" xfId="0" applyFont="1" applyFill="1" applyBorder="1" applyAlignment="1" applyProtection="1">
      <alignment horizontal="center" vertical="center" wrapText="1"/>
      <protection locked="0"/>
    </xf>
    <xf numFmtId="0" fontId="79" fillId="34" borderId="111" xfId="0" applyFont="1" applyFill="1" applyBorder="1" applyAlignment="1" applyProtection="1">
      <alignment horizontal="center" vertical="center" wrapText="1"/>
      <protection locked="0"/>
    </xf>
    <xf numFmtId="0" fontId="79" fillId="34" borderId="101" xfId="0" applyFont="1" applyFill="1" applyBorder="1" applyAlignment="1" applyProtection="1">
      <alignment horizontal="center" vertical="center" wrapText="1"/>
      <protection locked="0"/>
    </xf>
    <xf numFmtId="0" fontId="79" fillId="34" borderId="79" xfId="0" applyFont="1" applyFill="1" applyBorder="1" applyAlignment="1" applyProtection="1">
      <alignment horizontal="center" vertical="center" wrapText="1"/>
      <protection locked="0"/>
    </xf>
    <xf numFmtId="0" fontId="79" fillId="34" borderId="112" xfId="0" applyFont="1" applyFill="1" applyBorder="1" applyAlignment="1" applyProtection="1">
      <alignment horizontal="center" vertical="center" wrapText="1"/>
      <protection locked="0"/>
    </xf>
    <xf numFmtId="0" fontId="79" fillId="34" borderId="102" xfId="0" applyFont="1" applyFill="1" applyBorder="1" applyAlignment="1" applyProtection="1">
      <alignment horizontal="center" vertical="center" wrapText="1"/>
      <protection locked="0"/>
    </xf>
    <xf numFmtId="0" fontId="87" fillId="38" borderId="113" xfId="0" applyFont="1" applyFill="1" applyBorder="1" applyAlignment="1">
      <alignment horizontal="center" vertical="center" wrapText="1"/>
    </xf>
    <xf numFmtId="0" fontId="87" fillId="38" borderId="114" xfId="0" applyFont="1" applyFill="1" applyBorder="1" applyAlignment="1">
      <alignment horizontal="center" vertical="center" wrapText="1"/>
    </xf>
    <xf numFmtId="0" fontId="87" fillId="38" borderId="115" xfId="0" applyFont="1" applyFill="1" applyBorder="1" applyAlignment="1">
      <alignment horizontal="center" vertical="center" wrapText="1"/>
    </xf>
    <xf numFmtId="0" fontId="77" fillId="4" borderId="28" xfId="0" applyFont="1" applyFill="1" applyBorder="1" applyAlignment="1" applyProtection="1">
      <alignment horizontal="center" vertical="center" textRotation="90" wrapText="1"/>
      <protection locked="0"/>
    </xf>
    <xf numFmtId="0" fontId="77" fillId="4" borderId="10" xfId="0" applyFont="1" applyFill="1" applyBorder="1" applyAlignment="1" applyProtection="1">
      <alignment horizontal="center" vertical="center" textRotation="90" wrapText="1"/>
      <protection locked="0"/>
    </xf>
    <xf numFmtId="0" fontId="77" fillId="4" borderId="45" xfId="0" applyFont="1" applyFill="1" applyBorder="1" applyAlignment="1" applyProtection="1">
      <alignment horizontal="center" vertical="center" textRotation="90" wrapText="1"/>
      <protection locked="0"/>
    </xf>
    <xf numFmtId="0" fontId="77" fillId="4" borderId="29" xfId="0" applyFont="1" applyFill="1" applyBorder="1" applyAlignment="1" applyProtection="1">
      <alignment horizontal="center" vertical="center" textRotation="90" wrapText="1"/>
      <protection locked="0"/>
    </xf>
    <xf numFmtId="0" fontId="77" fillId="5" borderId="28" xfId="0" applyFont="1" applyFill="1" applyBorder="1" applyAlignment="1" applyProtection="1">
      <alignment horizontal="center" vertical="center" textRotation="90" wrapText="1"/>
      <protection locked="0"/>
    </xf>
    <xf numFmtId="0" fontId="77" fillId="5" borderId="10" xfId="0" applyFont="1" applyFill="1" applyBorder="1" applyAlignment="1" applyProtection="1">
      <alignment horizontal="center" vertical="center" textRotation="90" wrapText="1"/>
      <protection locked="0"/>
    </xf>
    <xf numFmtId="0" fontId="77" fillId="5" borderId="45" xfId="0" applyFont="1" applyFill="1" applyBorder="1" applyAlignment="1" applyProtection="1">
      <alignment horizontal="center" vertical="center" textRotation="90" wrapText="1"/>
      <protection locked="0"/>
    </xf>
    <xf numFmtId="0" fontId="77" fillId="5" borderId="29" xfId="0" applyFont="1" applyFill="1" applyBorder="1" applyAlignment="1" applyProtection="1">
      <alignment horizontal="center" vertical="center" textRotation="90"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2" xfId="54"/>
    <cellStyle name="Normal_Análisis de Vulnerabilidad200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469">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ill>
        <patternFill>
          <bgColor rgb="FFFFFF00"/>
        </patternFill>
      </fill>
    </dxf>
    <dxf>
      <fill>
        <patternFill>
          <bgColor rgb="FFFF0000"/>
        </patternFill>
      </fill>
    </dxf>
    <dxf>
      <fill>
        <patternFill>
          <bgColor theme="0" tint="-0.149959996342659"/>
        </patternFill>
      </fill>
    </dxf>
    <dxf>
      <fill>
        <patternFill>
          <bgColor rgb="FFFFFF00"/>
        </patternFill>
      </fill>
    </dxf>
    <dxf>
      <fill>
        <patternFill>
          <bgColor rgb="FFFF0000"/>
        </patternFill>
      </fill>
    </dxf>
    <dxf>
      <fill>
        <patternFill>
          <bgColor theme="0" tint="-0.149959996342659"/>
        </patternFill>
      </fill>
    </dxf>
    <dxf>
      <fill>
        <patternFill>
          <bgColor rgb="FFFFFF00"/>
        </patternFill>
      </fill>
    </dxf>
    <dxf>
      <fill>
        <patternFill>
          <bgColor rgb="FFFF0000"/>
        </patternFill>
      </fill>
    </dxf>
    <dxf>
      <fill>
        <patternFill>
          <bgColor theme="0" tint="-0.149959996342659"/>
        </patternFill>
      </fill>
    </dxf>
    <dxf>
      <font>
        <color theme="1"/>
      </font>
      <fill>
        <patternFill>
          <bgColor theme="9" tint="-0.24993999302387238"/>
        </patternFill>
      </fill>
      <border/>
    </dxf>
    <dxf>
      <font>
        <color theme="1"/>
      </font>
      <fill>
        <patternFill>
          <bgColor rgb="FF92D050"/>
        </patternFill>
      </fill>
      <border/>
    </dxf>
    <dxf>
      <fill>
        <patternFill>
          <bgColor theme="0" tint="-0.04997999966144562"/>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ortada '!B53" /></Relationships>
</file>

<file path=xl/drawings/_rels/drawing3.xml.rels><?xml version="1.0" encoding="utf-8" standalone="yes"?><Relationships xmlns="http://schemas.openxmlformats.org/package/2006/relationships"><Relationship Id="rId1" Type="http://schemas.openxmlformats.org/officeDocument/2006/relationships/hyperlink" Target="#'Portada '!B54" /><Relationship Id="rId2" Type="http://schemas.openxmlformats.org/officeDocument/2006/relationships/hyperlink" Target="#'Portada '!B54" /></Relationships>
</file>

<file path=xl/drawings/_rels/drawing4.xml.rels><?xml version="1.0" encoding="utf-8" standalone="yes"?><Relationships xmlns="http://schemas.openxmlformats.org/package/2006/relationships"><Relationship Id="rId1" Type="http://schemas.openxmlformats.org/officeDocument/2006/relationships/hyperlink" Target="#'Portada '!B54" /><Relationship Id="rId2" Type="http://schemas.openxmlformats.org/officeDocument/2006/relationships/hyperlink" Target="#'Portada '!B54" /></Relationships>
</file>

<file path=xl/drawings/_rels/drawing5.xml.rels><?xml version="1.0" encoding="utf-8" standalone="yes"?><Relationships xmlns="http://schemas.openxmlformats.org/package/2006/relationships"><Relationship Id="rId1" Type="http://schemas.openxmlformats.org/officeDocument/2006/relationships/hyperlink" Target="#'Portada '!B54" /><Relationship Id="rId2" Type="http://schemas.openxmlformats.org/officeDocument/2006/relationships/hyperlink" Target="#'Portada '!B54" /></Relationships>
</file>

<file path=xl/drawings/_rels/drawing6.xml.rels><?xml version="1.0" encoding="utf-8" standalone="yes"?><Relationships xmlns="http://schemas.openxmlformats.org/package/2006/relationships"><Relationship Id="rId1" Type="http://schemas.openxmlformats.org/officeDocument/2006/relationships/hyperlink" Target="#'Portada '!B53"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xdr:colOff>
      <xdr:row>1</xdr:row>
      <xdr:rowOff>190500</xdr:rowOff>
    </xdr:from>
    <xdr:to>
      <xdr:col>4</xdr:col>
      <xdr:colOff>1371600</xdr:colOff>
      <xdr:row>3</xdr:row>
      <xdr:rowOff>66675</xdr:rowOff>
    </xdr:to>
    <xdr:pic>
      <xdr:nvPicPr>
        <xdr:cNvPr id="1" name="Imagen 2"/>
        <xdr:cNvPicPr preferRelativeResize="1">
          <a:picLocks noChangeAspect="1"/>
        </xdr:cNvPicPr>
      </xdr:nvPicPr>
      <xdr:blipFill>
        <a:blip r:embed="rId1"/>
        <a:srcRect t="18023" r="36828" b="15115"/>
        <a:stretch>
          <a:fillRect/>
        </a:stretch>
      </xdr:blipFill>
      <xdr:spPr>
        <a:xfrm>
          <a:off x="5153025" y="381000"/>
          <a:ext cx="13430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4</xdr:row>
      <xdr:rowOff>152400</xdr:rowOff>
    </xdr:from>
    <xdr:to>
      <xdr:col>9</xdr:col>
      <xdr:colOff>523875</xdr:colOff>
      <xdr:row>4</xdr:row>
      <xdr:rowOff>533400</xdr:rowOff>
    </xdr:to>
    <xdr:sp>
      <xdr:nvSpPr>
        <xdr:cNvPr id="1" name="Flecha izquierda 1">
          <a:hlinkClick r:id="rId1"/>
        </xdr:cNvPr>
        <xdr:cNvSpPr>
          <a:spLocks/>
        </xdr:cNvSpPr>
      </xdr:nvSpPr>
      <xdr:spPr>
        <a:xfrm>
          <a:off x="10791825" y="1743075"/>
          <a:ext cx="495300" cy="381000"/>
        </a:xfrm>
        <a:prstGeom prst="leftArrow">
          <a:avLst>
            <a:gd name="adj" fmla="val 0"/>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57150</xdr:colOff>
      <xdr:row>5</xdr:row>
      <xdr:rowOff>495300</xdr:rowOff>
    </xdr:from>
    <xdr:to>
      <xdr:col>52</xdr:col>
      <xdr:colOff>590550</xdr:colOff>
      <xdr:row>6</xdr:row>
      <xdr:rowOff>57150</xdr:rowOff>
    </xdr:to>
    <xdr:sp>
      <xdr:nvSpPr>
        <xdr:cNvPr id="1" name="Flecha izquierda 3">
          <a:hlinkClick r:id="rId1"/>
        </xdr:cNvPr>
        <xdr:cNvSpPr>
          <a:spLocks/>
        </xdr:cNvSpPr>
      </xdr:nvSpPr>
      <xdr:spPr>
        <a:xfrm>
          <a:off x="30746700" y="2333625"/>
          <a:ext cx="533400" cy="323850"/>
        </a:xfrm>
        <a:prstGeom prst="leftArrow">
          <a:avLst>
            <a:gd name="adj" fmla="val -20000"/>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38</xdr:row>
      <xdr:rowOff>381000</xdr:rowOff>
    </xdr:from>
    <xdr:to>
      <xdr:col>23</xdr:col>
      <xdr:colOff>57150</xdr:colOff>
      <xdr:row>39</xdr:row>
      <xdr:rowOff>371475</xdr:rowOff>
    </xdr:to>
    <xdr:sp>
      <xdr:nvSpPr>
        <xdr:cNvPr id="2" name="Flecha izquierda 3">
          <a:hlinkClick r:id="rId2"/>
        </xdr:cNvPr>
        <xdr:cNvSpPr>
          <a:spLocks/>
        </xdr:cNvSpPr>
      </xdr:nvSpPr>
      <xdr:spPr>
        <a:xfrm>
          <a:off x="14077950" y="22107525"/>
          <a:ext cx="581025" cy="371475"/>
        </a:xfrm>
        <a:prstGeom prst="leftArrow">
          <a:avLst>
            <a:gd name="adj" fmla="val -16962"/>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57150</xdr:colOff>
      <xdr:row>5</xdr:row>
      <xdr:rowOff>495300</xdr:rowOff>
    </xdr:from>
    <xdr:to>
      <xdr:col>52</xdr:col>
      <xdr:colOff>590550</xdr:colOff>
      <xdr:row>6</xdr:row>
      <xdr:rowOff>57150</xdr:rowOff>
    </xdr:to>
    <xdr:sp>
      <xdr:nvSpPr>
        <xdr:cNvPr id="1" name="Flecha izquierda 3">
          <a:hlinkClick r:id="rId1"/>
        </xdr:cNvPr>
        <xdr:cNvSpPr>
          <a:spLocks/>
        </xdr:cNvSpPr>
      </xdr:nvSpPr>
      <xdr:spPr>
        <a:xfrm>
          <a:off x="30689550" y="2333625"/>
          <a:ext cx="533400" cy="323850"/>
        </a:xfrm>
        <a:prstGeom prst="leftArrow">
          <a:avLst>
            <a:gd name="adj" fmla="val -19800"/>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42</xdr:row>
      <xdr:rowOff>381000</xdr:rowOff>
    </xdr:from>
    <xdr:to>
      <xdr:col>23</xdr:col>
      <xdr:colOff>57150</xdr:colOff>
      <xdr:row>43</xdr:row>
      <xdr:rowOff>371475</xdr:rowOff>
    </xdr:to>
    <xdr:sp>
      <xdr:nvSpPr>
        <xdr:cNvPr id="2" name="Flecha izquierda 3">
          <a:hlinkClick r:id="rId2"/>
        </xdr:cNvPr>
        <xdr:cNvSpPr>
          <a:spLocks/>
        </xdr:cNvSpPr>
      </xdr:nvSpPr>
      <xdr:spPr>
        <a:xfrm>
          <a:off x="13906500" y="24317325"/>
          <a:ext cx="581025" cy="371475"/>
        </a:xfrm>
        <a:prstGeom prst="leftArrow">
          <a:avLst>
            <a:gd name="adj" fmla="val -17509"/>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57150</xdr:colOff>
      <xdr:row>5</xdr:row>
      <xdr:rowOff>495300</xdr:rowOff>
    </xdr:from>
    <xdr:to>
      <xdr:col>52</xdr:col>
      <xdr:colOff>581025</xdr:colOff>
      <xdr:row>6</xdr:row>
      <xdr:rowOff>314325</xdr:rowOff>
    </xdr:to>
    <xdr:sp>
      <xdr:nvSpPr>
        <xdr:cNvPr id="1" name="Flecha izquierda 3">
          <a:hlinkClick r:id="rId1"/>
        </xdr:cNvPr>
        <xdr:cNvSpPr>
          <a:spLocks/>
        </xdr:cNvSpPr>
      </xdr:nvSpPr>
      <xdr:spPr>
        <a:xfrm>
          <a:off x="30356175" y="2228850"/>
          <a:ext cx="523875" cy="352425"/>
        </a:xfrm>
        <a:prstGeom prst="leftArrow">
          <a:avLst>
            <a:gd name="adj" fmla="val -16328"/>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32</xdr:row>
      <xdr:rowOff>381000</xdr:rowOff>
    </xdr:from>
    <xdr:to>
      <xdr:col>23</xdr:col>
      <xdr:colOff>57150</xdr:colOff>
      <xdr:row>33</xdr:row>
      <xdr:rowOff>371475</xdr:rowOff>
    </xdr:to>
    <xdr:sp>
      <xdr:nvSpPr>
        <xdr:cNvPr id="2" name="Flecha izquierda 3">
          <a:hlinkClick r:id="rId2"/>
        </xdr:cNvPr>
        <xdr:cNvSpPr>
          <a:spLocks/>
        </xdr:cNvSpPr>
      </xdr:nvSpPr>
      <xdr:spPr>
        <a:xfrm>
          <a:off x="13906500" y="16116300"/>
          <a:ext cx="581025" cy="371475"/>
        </a:xfrm>
        <a:prstGeom prst="leftArrow">
          <a:avLst>
            <a:gd name="adj" fmla="val -17509"/>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4</xdr:row>
      <xdr:rowOff>76200</xdr:rowOff>
    </xdr:from>
    <xdr:to>
      <xdr:col>11</xdr:col>
      <xdr:colOff>609600</xdr:colOff>
      <xdr:row>4</xdr:row>
      <xdr:rowOff>428625</xdr:rowOff>
    </xdr:to>
    <xdr:sp>
      <xdr:nvSpPr>
        <xdr:cNvPr id="1" name="Flecha izquierda 2">
          <a:hlinkClick r:id="rId1"/>
        </xdr:cNvPr>
        <xdr:cNvSpPr>
          <a:spLocks/>
        </xdr:cNvSpPr>
      </xdr:nvSpPr>
      <xdr:spPr>
        <a:xfrm>
          <a:off x="12477750" y="2228850"/>
          <a:ext cx="438150" cy="352425"/>
        </a:xfrm>
        <a:prstGeom prst="leftArrow">
          <a:avLst>
            <a:gd name="adj" fmla="val -10254"/>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381000</xdr:colOff>
      <xdr:row>22</xdr:row>
      <xdr:rowOff>276225</xdr:rowOff>
    </xdr:from>
    <xdr:to>
      <xdr:col>5</xdr:col>
      <xdr:colOff>1038225</xdr:colOff>
      <xdr:row>22</xdr:row>
      <xdr:rowOff>695325</xdr:rowOff>
    </xdr:to>
    <xdr:pic>
      <xdr:nvPicPr>
        <xdr:cNvPr id="2" name="Imagen 1"/>
        <xdr:cNvPicPr preferRelativeResize="1">
          <a:picLocks noChangeAspect="1"/>
        </xdr:cNvPicPr>
      </xdr:nvPicPr>
      <xdr:blipFill>
        <a:blip r:embed="rId2"/>
        <a:srcRect t="3886"/>
        <a:stretch>
          <a:fillRect/>
        </a:stretch>
      </xdr:blipFill>
      <xdr:spPr>
        <a:xfrm>
          <a:off x="5162550" y="18640425"/>
          <a:ext cx="657225" cy="419100"/>
        </a:xfrm>
        <a:prstGeom prst="rect">
          <a:avLst/>
        </a:prstGeom>
        <a:noFill/>
        <a:ln w="9525" cmpd="sng">
          <a:noFill/>
        </a:ln>
      </xdr:spPr>
    </xdr:pic>
    <xdr:clientData/>
  </xdr:twoCellAnchor>
  <xdr:twoCellAnchor>
    <xdr:from>
      <xdr:col>5</xdr:col>
      <xdr:colOff>400050</xdr:colOff>
      <xdr:row>23</xdr:row>
      <xdr:rowOff>285750</xdr:rowOff>
    </xdr:from>
    <xdr:to>
      <xdr:col>5</xdr:col>
      <xdr:colOff>1038225</xdr:colOff>
      <xdr:row>23</xdr:row>
      <xdr:rowOff>704850</xdr:rowOff>
    </xdr:to>
    <xdr:pic>
      <xdr:nvPicPr>
        <xdr:cNvPr id="3" name="Imagen 8"/>
        <xdr:cNvPicPr preferRelativeResize="1">
          <a:picLocks noChangeAspect="1"/>
        </xdr:cNvPicPr>
      </xdr:nvPicPr>
      <xdr:blipFill>
        <a:blip r:embed="rId3"/>
        <a:srcRect t="5830"/>
        <a:stretch>
          <a:fillRect/>
        </a:stretch>
      </xdr:blipFill>
      <xdr:spPr>
        <a:xfrm>
          <a:off x="5181600" y="19535775"/>
          <a:ext cx="638175" cy="419100"/>
        </a:xfrm>
        <a:prstGeom prst="rect">
          <a:avLst/>
        </a:prstGeom>
        <a:noFill/>
        <a:ln w="9525" cmpd="sng">
          <a:noFill/>
        </a:ln>
      </xdr:spPr>
    </xdr:pic>
    <xdr:clientData/>
  </xdr:twoCellAnchor>
  <xdr:twoCellAnchor>
    <xdr:from>
      <xdr:col>5</xdr:col>
      <xdr:colOff>409575</xdr:colOff>
      <xdr:row>24</xdr:row>
      <xdr:rowOff>295275</xdr:rowOff>
    </xdr:from>
    <xdr:to>
      <xdr:col>5</xdr:col>
      <xdr:colOff>1038225</xdr:colOff>
      <xdr:row>24</xdr:row>
      <xdr:rowOff>714375</xdr:rowOff>
    </xdr:to>
    <xdr:pic>
      <xdr:nvPicPr>
        <xdr:cNvPr id="4" name="Imagen 2"/>
        <xdr:cNvPicPr preferRelativeResize="1">
          <a:picLocks noChangeAspect="1"/>
        </xdr:cNvPicPr>
      </xdr:nvPicPr>
      <xdr:blipFill>
        <a:blip r:embed="rId4"/>
        <a:stretch>
          <a:fillRect/>
        </a:stretch>
      </xdr:blipFill>
      <xdr:spPr>
        <a:xfrm>
          <a:off x="5191125" y="20431125"/>
          <a:ext cx="628650" cy="419100"/>
        </a:xfrm>
        <a:prstGeom prst="rect">
          <a:avLst/>
        </a:prstGeom>
        <a:noFill/>
        <a:ln w="9525" cmpd="sng">
          <a:noFill/>
        </a:ln>
      </xdr:spPr>
    </xdr:pic>
    <xdr:clientData/>
  </xdr:twoCellAnchor>
  <xdr:twoCellAnchor>
    <xdr:from>
      <xdr:col>8</xdr:col>
      <xdr:colOff>85725</xdr:colOff>
      <xdr:row>22</xdr:row>
      <xdr:rowOff>133350</xdr:rowOff>
    </xdr:from>
    <xdr:to>
      <xdr:col>9</xdr:col>
      <xdr:colOff>1647825</xdr:colOff>
      <xdr:row>22</xdr:row>
      <xdr:rowOff>790575</xdr:rowOff>
    </xdr:to>
    <xdr:pic>
      <xdr:nvPicPr>
        <xdr:cNvPr id="5" name="Imagen 1"/>
        <xdr:cNvPicPr preferRelativeResize="1">
          <a:picLocks noChangeAspect="1"/>
        </xdr:cNvPicPr>
      </xdr:nvPicPr>
      <xdr:blipFill>
        <a:blip r:embed="rId5"/>
        <a:stretch>
          <a:fillRect/>
        </a:stretch>
      </xdr:blipFill>
      <xdr:spPr>
        <a:xfrm>
          <a:off x="9010650" y="18497550"/>
          <a:ext cx="2943225" cy="657225"/>
        </a:xfrm>
        <a:prstGeom prst="rect">
          <a:avLst/>
        </a:prstGeom>
        <a:noFill/>
        <a:ln w="9525" cmpd="sng">
          <a:noFill/>
        </a:ln>
      </xdr:spPr>
    </xdr:pic>
    <xdr:clientData/>
  </xdr:twoCellAnchor>
  <xdr:twoCellAnchor>
    <xdr:from>
      <xdr:col>8</xdr:col>
      <xdr:colOff>38100</xdr:colOff>
      <xdr:row>23</xdr:row>
      <xdr:rowOff>47625</xdr:rowOff>
    </xdr:from>
    <xdr:to>
      <xdr:col>9</xdr:col>
      <xdr:colOff>1704975</xdr:colOff>
      <xdr:row>23</xdr:row>
      <xdr:rowOff>790575</xdr:rowOff>
    </xdr:to>
    <xdr:pic>
      <xdr:nvPicPr>
        <xdr:cNvPr id="6" name="Imagen 1"/>
        <xdr:cNvPicPr preferRelativeResize="1">
          <a:picLocks noChangeAspect="1"/>
        </xdr:cNvPicPr>
      </xdr:nvPicPr>
      <xdr:blipFill>
        <a:blip r:embed="rId6"/>
        <a:stretch>
          <a:fillRect/>
        </a:stretch>
      </xdr:blipFill>
      <xdr:spPr>
        <a:xfrm>
          <a:off x="8963025" y="19297650"/>
          <a:ext cx="3048000" cy="742950"/>
        </a:xfrm>
        <a:prstGeom prst="rect">
          <a:avLst/>
        </a:prstGeom>
        <a:noFill/>
        <a:ln w="9525" cmpd="sng">
          <a:noFill/>
        </a:ln>
      </xdr:spPr>
    </xdr:pic>
    <xdr:clientData/>
  </xdr:twoCellAnchor>
  <xdr:twoCellAnchor>
    <xdr:from>
      <xdr:col>8</xdr:col>
      <xdr:colOff>38100</xdr:colOff>
      <xdr:row>24</xdr:row>
      <xdr:rowOff>47625</xdr:rowOff>
    </xdr:from>
    <xdr:to>
      <xdr:col>9</xdr:col>
      <xdr:colOff>1676400</xdr:colOff>
      <xdr:row>24</xdr:row>
      <xdr:rowOff>752475</xdr:rowOff>
    </xdr:to>
    <xdr:pic>
      <xdr:nvPicPr>
        <xdr:cNvPr id="7" name="Imagen 1"/>
        <xdr:cNvPicPr preferRelativeResize="1">
          <a:picLocks noChangeAspect="1"/>
        </xdr:cNvPicPr>
      </xdr:nvPicPr>
      <xdr:blipFill>
        <a:blip r:embed="rId7"/>
        <a:stretch>
          <a:fillRect/>
        </a:stretch>
      </xdr:blipFill>
      <xdr:spPr>
        <a:xfrm>
          <a:off x="8963025" y="20183475"/>
          <a:ext cx="3019425" cy="704850"/>
        </a:xfrm>
        <a:prstGeom prst="rect">
          <a:avLst/>
        </a:prstGeom>
        <a:noFill/>
        <a:ln w="9525" cmpd="sng">
          <a:noFill/>
        </a:ln>
      </xdr:spPr>
    </xdr:pic>
    <xdr:clientData/>
  </xdr:twoCellAnchor>
  <xdr:twoCellAnchor>
    <xdr:from>
      <xdr:col>8</xdr:col>
      <xdr:colOff>142875</xdr:colOff>
      <xdr:row>3</xdr:row>
      <xdr:rowOff>76200</xdr:rowOff>
    </xdr:from>
    <xdr:to>
      <xdr:col>8</xdr:col>
      <xdr:colOff>1200150</xdr:colOff>
      <xdr:row>3</xdr:row>
      <xdr:rowOff>904875</xdr:rowOff>
    </xdr:to>
    <xdr:grpSp>
      <xdr:nvGrpSpPr>
        <xdr:cNvPr id="8" name="Grupo 6"/>
        <xdr:cNvGrpSpPr>
          <a:grpSpLocks/>
        </xdr:cNvGrpSpPr>
      </xdr:nvGrpSpPr>
      <xdr:grpSpPr>
        <a:xfrm>
          <a:off x="9067800" y="1219200"/>
          <a:ext cx="1057275" cy="828675"/>
          <a:chOff x="12372975" y="2247901"/>
          <a:chExt cx="1057275" cy="838199"/>
        </a:xfrm>
        <a:solidFill>
          <a:srgbClr val="FFFFFF"/>
        </a:solidFill>
      </xdr:grpSpPr>
      <xdr:sp>
        <xdr:nvSpPr>
          <xdr:cNvPr id="9" name="Rombo 9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10" name="Rombo 9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11" name="Rombo 10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12" name="Rombo 10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4</xdr:row>
      <xdr:rowOff>76200</xdr:rowOff>
    </xdr:from>
    <xdr:to>
      <xdr:col>8</xdr:col>
      <xdr:colOff>1219200</xdr:colOff>
      <xdr:row>4</xdr:row>
      <xdr:rowOff>904875</xdr:rowOff>
    </xdr:to>
    <xdr:grpSp>
      <xdr:nvGrpSpPr>
        <xdr:cNvPr id="13" name="Grupo 6"/>
        <xdr:cNvGrpSpPr>
          <a:grpSpLocks/>
        </xdr:cNvGrpSpPr>
      </xdr:nvGrpSpPr>
      <xdr:grpSpPr>
        <a:xfrm>
          <a:off x="9086850" y="2228850"/>
          <a:ext cx="1057275" cy="828675"/>
          <a:chOff x="12372975" y="2247901"/>
          <a:chExt cx="1057275" cy="838199"/>
        </a:xfrm>
        <a:solidFill>
          <a:srgbClr val="FFFFFF"/>
        </a:solidFill>
      </xdr:grpSpPr>
      <xdr:sp>
        <xdr:nvSpPr>
          <xdr:cNvPr id="14" name="Rombo 10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15" name="Rombo 10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16" name="Rombo 10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17" name="Rombo 10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5</xdr:row>
      <xdr:rowOff>66675</xdr:rowOff>
    </xdr:from>
    <xdr:to>
      <xdr:col>8</xdr:col>
      <xdr:colOff>1219200</xdr:colOff>
      <xdr:row>5</xdr:row>
      <xdr:rowOff>895350</xdr:rowOff>
    </xdr:to>
    <xdr:grpSp>
      <xdr:nvGrpSpPr>
        <xdr:cNvPr id="18" name="Grupo 6"/>
        <xdr:cNvGrpSpPr>
          <a:grpSpLocks/>
        </xdr:cNvGrpSpPr>
      </xdr:nvGrpSpPr>
      <xdr:grpSpPr>
        <a:xfrm>
          <a:off x="9086850" y="3228975"/>
          <a:ext cx="1057275" cy="828675"/>
          <a:chOff x="12372975" y="2247901"/>
          <a:chExt cx="1057275" cy="838199"/>
        </a:xfrm>
        <a:solidFill>
          <a:srgbClr val="FFFFFF"/>
        </a:solidFill>
      </xdr:grpSpPr>
      <xdr:sp>
        <xdr:nvSpPr>
          <xdr:cNvPr id="19" name="Rombo 10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20" name="Rombo 10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21" name="Rombo 11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22" name="Rombo 11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6</xdr:row>
      <xdr:rowOff>76200</xdr:rowOff>
    </xdr:from>
    <xdr:to>
      <xdr:col>8</xdr:col>
      <xdr:colOff>1219200</xdr:colOff>
      <xdr:row>6</xdr:row>
      <xdr:rowOff>904875</xdr:rowOff>
    </xdr:to>
    <xdr:grpSp>
      <xdr:nvGrpSpPr>
        <xdr:cNvPr id="23" name="Grupo 6"/>
        <xdr:cNvGrpSpPr>
          <a:grpSpLocks/>
        </xdr:cNvGrpSpPr>
      </xdr:nvGrpSpPr>
      <xdr:grpSpPr>
        <a:xfrm>
          <a:off x="9086850" y="4248150"/>
          <a:ext cx="1057275" cy="828675"/>
          <a:chOff x="12372975" y="2247901"/>
          <a:chExt cx="1057275" cy="838199"/>
        </a:xfrm>
        <a:solidFill>
          <a:srgbClr val="FFFFFF"/>
        </a:solidFill>
      </xdr:grpSpPr>
      <xdr:sp>
        <xdr:nvSpPr>
          <xdr:cNvPr id="24" name="Rombo 11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25" name="Rombo 11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26" name="Rombo 11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27" name="Rombo 11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7</xdr:row>
      <xdr:rowOff>95250</xdr:rowOff>
    </xdr:from>
    <xdr:to>
      <xdr:col>8</xdr:col>
      <xdr:colOff>1219200</xdr:colOff>
      <xdr:row>7</xdr:row>
      <xdr:rowOff>923925</xdr:rowOff>
    </xdr:to>
    <xdr:grpSp>
      <xdr:nvGrpSpPr>
        <xdr:cNvPr id="28" name="Grupo 6"/>
        <xdr:cNvGrpSpPr>
          <a:grpSpLocks/>
        </xdr:cNvGrpSpPr>
      </xdr:nvGrpSpPr>
      <xdr:grpSpPr>
        <a:xfrm>
          <a:off x="9086850" y="5276850"/>
          <a:ext cx="1057275" cy="828675"/>
          <a:chOff x="12372975" y="2247901"/>
          <a:chExt cx="1057275" cy="838199"/>
        </a:xfrm>
        <a:solidFill>
          <a:srgbClr val="FFFFFF"/>
        </a:solidFill>
      </xdr:grpSpPr>
      <xdr:sp>
        <xdr:nvSpPr>
          <xdr:cNvPr id="29" name="Rombo 11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30" name="Rombo 11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31" name="Rombo 12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32" name="Rombo 12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190500</xdr:colOff>
      <xdr:row>8</xdr:row>
      <xdr:rowOff>76200</xdr:rowOff>
    </xdr:from>
    <xdr:to>
      <xdr:col>8</xdr:col>
      <xdr:colOff>1247775</xdr:colOff>
      <xdr:row>8</xdr:row>
      <xdr:rowOff>904875</xdr:rowOff>
    </xdr:to>
    <xdr:grpSp>
      <xdr:nvGrpSpPr>
        <xdr:cNvPr id="33" name="Grupo 28"/>
        <xdr:cNvGrpSpPr>
          <a:grpSpLocks/>
        </xdr:cNvGrpSpPr>
      </xdr:nvGrpSpPr>
      <xdr:grpSpPr>
        <a:xfrm>
          <a:off x="9115425" y="6267450"/>
          <a:ext cx="1057275" cy="828675"/>
          <a:chOff x="12372975" y="2247901"/>
          <a:chExt cx="1057275" cy="838199"/>
        </a:xfrm>
        <a:solidFill>
          <a:srgbClr val="FFFFFF"/>
        </a:solidFill>
      </xdr:grpSpPr>
      <xdr:sp>
        <xdr:nvSpPr>
          <xdr:cNvPr id="34" name="Rombo 12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35" name="Rombo 124"/>
          <xdr:cNvSpPr>
            <a:spLocks/>
          </xdr:cNvSpPr>
        </xdr:nvSpPr>
        <xdr:spPr>
          <a:xfrm>
            <a:off x="12372975" y="2476520"/>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36" name="Rombo 12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37" name="Rombo 126"/>
          <xdr:cNvSpPr>
            <a:spLocks/>
          </xdr:cNvSpPr>
        </xdr:nvSpPr>
        <xdr:spPr>
          <a:xfrm>
            <a:off x="12658704" y="2705139"/>
            <a:ext cx="495333" cy="380961"/>
          </a:xfrm>
          <a:prstGeom prst="diamond">
            <a:avLst/>
          </a:prstGeom>
          <a:solidFill>
            <a:srgbClr val="FF00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152400</xdr:colOff>
      <xdr:row>9</xdr:row>
      <xdr:rowOff>47625</xdr:rowOff>
    </xdr:from>
    <xdr:to>
      <xdr:col>8</xdr:col>
      <xdr:colOff>1219200</xdr:colOff>
      <xdr:row>9</xdr:row>
      <xdr:rowOff>876300</xdr:rowOff>
    </xdr:to>
    <xdr:grpSp>
      <xdr:nvGrpSpPr>
        <xdr:cNvPr id="38" name="Grupo 73"/>
        <xdr:cNvGrpSpPr>
          <a:grpSpLocks/>
        </xdr:cNvGrpSpPr>
      </xdr:nvGrpSpPr>
      <xdr:grpSpPr>
        <a:xfrm>
          <a:off x="9077325" y="7248525"/>
          <a:ext cx="1066800" cy="828675"/>
          <a:chOff x="12372975" y="2247901"/>
          <a:chExt cx="1069487" cy="838199"/>
        </a:xfrm>
        <a:solidFill>
          <a:srgbClr val="FFFFFF"/>
        </a:solidFill>
      </xdr:grpSpPr>
      <xdr:sp>
        <xdr:nvSpPr>
          <xdr:cNvPr id="39" name="Rombo 138"/>
          <xdr:cNvSpPr>
            <a:spLocks/>
          </xdr:cNvSpPr>
        </xdr:nvSpPr>
        <xdr:spPr>
          <a:xfrm>
            <a:off x="12649972" y="2247901"/>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40" name="Rombo 139"/>
          <xdr:cNvSpPr>
            <a:spLocks/>
          </xdr:cNvSpPr>
        </xdr:nvSpPr>
        <xdr:spPr>
          <a:xfrm>
            <a:off x="12372975"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41" name="Rombo 140"/>
          <xdr:cNvSpPr>
            <a:spLocks/>
          </xdr:cNvSpPr>
        </xdr:nvSpPr>
        <xdr:spPr>
          <a:xfrm>
            <a:off x="12945953"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42" name="Rombo 141"/>
          <xdr:cNvSpPr>
            <a:spLocks/>
          </xdr:cNvSpPr>
        </xdr:nvSpPr>
        <xdr:spPr>
          <a:xfrm>
            <a:off x="12659330" y="2705139"/>
            <a:ext cx="496509" cy="380961"/>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190500</xdr:colOff>
      <xdr:row>10</xdr:row>
      <xdr:rowOff>57150</xdr:rowOff>
    </xdr:from>
    <xdr:to>
      <xdr:col>8</xdr:col>
      <xdr:colOff>1247775</xdr:colOff>
      <xdr:row>10</xdr:row>
      <xdr:rowOff>885825</xdr:rowOff>
    </xdr:to>
    <xdr:grpSp>
      <xdr:nvGrpSpPr>
        <xdr:cNvPr id="43" name="Grupo 6"/>
        <xdr:cNvGrpSpPr>
          <a:grpSpLocks/>
        </xdr:cNvGrpSpPr>
      </xdr:nvGrpSpPr>
      <xdr:grpSpPr>
        <a:xfrm>
          <a:off x="9115425" y="8267700"/>
          <a:ext cx="1057275" cy="828675"/>
          <a:chOff x="12372975" y="2247901"/>
          <a:chExt cx="1057275" cy="838199"/>
        </a:xfrm>
        <a:solidFill>
          <a:srgbClr val="FFFFFF"/>
        </a:solidFill>
      </xdr:grpSpPr>
      <xdr:sp>
        <xdr:nvSpPr>
          <xdr:cNvPr id="44" name="Rombo 14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45" name="Rombo 14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46" name="Rombo 14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47" name="Rombo 14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133350</xdr:colOff>
      <xdr:row>11</xdr:row>
      <xdr:rowOff>76200</xdr:rowOff>
    </xdr:from>
    <xdr:to>
      <xdr:col>8</xdr:col>
      <xdr:colOff>1200150</xdr:colOff>
      <xdr:row>11</xdr:row>
      <xdr:rowOff>904875</xdr:rowOff>
    </xdr:to>
    <xdr:grpSp>
      <xdr:nvGrpSpPr>
        <xdr:cNvPr id="48" name="Grupo 73"/>
        <xdr:cNvGrpSpPr>
          <a:grpSpLocks/>
        </xdr:cNvGrpSpPr>
      </xdr:nvGrpSpPr>
      <xdr:grpSpPr>
        <a:xfrm>
          <a:off x="9058275" y="9296400"/>
          <a:ext cx="1066800" cy="828675"/>
          <a:chOff x="12372975" y="2247901"/>
          <a:chExt cx="1069487" cy="838199"/>
        </a:xfrm>
        <a:solidFill>
          <a:srgbClr val="FFFFFF"/>
        </a:solidFill>
      </xdr:grpSpPr>
      <xdr:sp>
        <xdr:nvSpPr>
          <xdr:cNvPr id="49" name="Rombo 148"/>
          <xdr:cNvSpPr>
            <a:spLocks/>
          </xdr:cNvSpPr>
        </xdr:nvSpPr>
        <xdr:spPr>
          <a:xfrm>
            <a:off x="12649972" y="2247901"/>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50" name="Rombo 149"/>
          <xdr:cNvSpPr>
            <a:spLocks/>
          </xdr:cNvSpPr>
        </xdr:nvSpPr>
        <xdr:spPr>
          <a:xfrm>
            <a:off x="12372975"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51" name="Rombo 150"/>
          <xdr:cNvSpPr>
            <a:spLocks/>
          </xdr:cNvSpPr>
        </xdr:nvSpPr>
        <xdr:spPr>
          <a:xfrm>
            <a:off x="12945953"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52" name="Rombo 151"/>
          <xdr:cNvSpPr>
            <a:spLocks/>
          </xdr:cNvSpPr>
        </xdr:nvSpPr>
        <xdr:spPr>
          <a:xfrm>
            <a:off x="12659330" y="2705139"/>
            <a:ext cx="496509" cy="380961"/>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190500</xdr:colOff>
      <xdr:row>12</xdr:row>
      <xdr:rowOff>104775</xdr:rowOff>
    </xdr:from>
    <xdr:to>
      <xdr:col>8</xdr:col>
      <xdr:colOff>1247775</xdr:colOff>
      <xdr:row>12</xdr:row>
      <xdr:rowOff>933450</xdr:rowOff>
    </xdr:to>
    <xdr:grpSp>
      <xdr:nvGrpSpPr>
        <xdr:cNvPr id="53" name="Grupo 6"/>
        <xdr:cNvGrpSpPr>
          <a:grpSpLocks/>
        </xdr:cNvGrpSpPr>
      </xdr:nvGrpSpPr>
      <xdr:grpSpPr>
        <a:xfrm>
          <a:off x="9115425" y="10334625"/>
          <a:ext cx="1057275" cy="828675"/>
          <a:chOff x="12372975" y="2247901"/>
          <a:chExt cx="1057275" cy="838199"/>
        </a:xfrm>
        <a:solidFill>
          <a:srgbClr val="FFFFFF"/>
        </a:solidFill>
      </xdr:grpSpPr>
      <xdr:sp>
        <xdr:nvSpPr>
          <xdr:cNvPr id="54" name="Rombo 15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55" name="Rombo 15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56" name="Rombo 15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57" name="Rombo 15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180975</xdr:colOff>
      <xdr:row>13</xdr:row>
      <xdr:rowOff>85725</xdr:rowOff>
    </xdr:from>
    <xdr:to>
      <xdr:col>8</xdr:col>
      <xdr:colOff>1238250</xdr:colOff>
      <xdr:row>13</xdr:row>
      <xdr:rowOff>914400</xdr:rowOff>
    </xdr:to>
    <xdr:grpSp>
      <xdr:nvGrpSpPr>
        <xdr:cNvPr id="58" name="Grupo 6"/>
        <xdr:cNvGrpSpPr>
          <a:grpSpLocks/>
        </xdr:cNvGrpSpPr>
      </xdr:nvGrpSpPr>
      <xdr:grpSpPr>
        <a:xfrm>
          <a:off x="9105900" y="11325225"/>
          <a:ext cx="1057275" cy="828675"/>
          <a:chOff x="12372975" y="2247901"/>
          <a:chExt cx="1057275" cy="838199"/>
        </a:xfrm>
        <a:solidFill>
          <a:srgbClr val="FFFFFF"/>
        </a:solidFill>
      </xdr:grpSpPr>
      <xdr:sp>
        <xdr:nvSpPr>
          <xdr:cNvPr id="59" name="Rombo 15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60" name="Rombo 15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61" name="Rombo 16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62" name="Rombo 16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180975</xdr:colOff>
      <xdr:row>14</xdr:row>
      <xdr:rowOff>76200</xdr:rowOff>
    </xdr:from>
    <xdr:to>
      <xdr:col>8</xdr:col>
      <xdr:colOff>1238250</xdr:colOff>
      <xdr:row>14</xdr:row>
      <xdr:rowOff>904875</xdr:rowOff>
    </xdr:to>
    <xdr:grpSp>
      <xdr:nvGrpSpPr>
        <xdr:cNvPr id="63" name="Grupo 6"/>
        <xdr:cNvGrpSpPr>
          <a:grpSpLocks/>
        </xdr:cNvGrpSpPr>
      </xdr:nvGrpSpPr>
      <xdr:grpSpPr>
        <a:xfrm>
          <a:off x="9105900" y="12325350"/>
          <a:ext cx="1057275" cy="828675"/>
          <a:chOff x="12372975" y="2247901"/>
          <a:chExt cx="1057275" cy="838199"/>
        </a:xfrm>
        <a:solidFill>
          <a:srgbClr val="FFFFFF"/>
        </a:solidFill>
      </xdr:grpSpPr>
      <xdr:sp>
        <xdr:nvSpPr>
          <xdr:cNvPr id="64" name="Rombo 16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65" name="Rombo 16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66" name="Rombo 16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67" name="Rombo 16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219075</xdr:colOff>
      <xdr:row>15</xdr:row>
      <xdr:rowOff>47625</xdr:rowOff>
    </xdr:from>
    <xdr:to>
      <xdr:col>8</xdr:col>
      <xdr:colOff>1276350</xdr:colOff>
      <xdr:row>15</xdr:row>
      <xdr:rowOff>876300</xdr:rowOff>
    </xdr:to>
    <xdr:grpSp>
      <xdr:nvGrpSpPr>
        <xdr:cNvPr id="68" name="Grupo 6"/>
        <xdr:cNvGrpSpPr>
          <a:grpSpLocks/>
        </xdr:cNvGrpSpPr>
      </xdr:nvGrpSpPr>
      <xdr:grpSpPr>
        <a:xfrm>
          <a:off x="9144000" y="13306425"/>
          <a:ext cx="1057275" cy="828675"/>
          <a:chOff x="12372975" y="2247901"/>
          <a:chExt cx="1057275" cy="838199"/>
        </a:xfrm>
        <a:solidFill>
          <a:srgbClr val="FFFFFF"/>
        </a:solidFill>
      </xdr:grpSpPr>
      <xdr:sp>
        <xdr:nvSpPr>
          <xdr:cNvPr id="69" name="Rombo 16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70" name="Rombo 16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71" name="Rombo 17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72" name="Rombo 17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209550</xdr:colOff>
      <xdr:row>16</xdr:row>
      <xdr:rowOff>104775</xdr:rowOff>
    </xdr:from>
    <xdr:to>
      <xdr:col>8</xdr:col>
      <xdr:colOff>1276350</xdr:colOff>
      <xdr:row>16</xdr:row>
      <xdr:rowOff>933450</xdr:rowOff>
    </xdr:to>
    <xdr:grpSp>
      <xdr:nvGrpSpPr>
        <xdr:cNvPr id="73" name="Grupo 73"/>
        <xdr:cNvGrpSpPr>
          <a:grpSpLocks/>
        </xdr:cNvGrpSpPr>
      </xdr:nvGrpSpPr>
      <xdr:grpSpPr>
        <a:xfrm>
          <a:off x="9134475" y="14373225"/>
          <a:ext cx="1066800" cy="828675"/>
          <a:chOff x="12372975" y="2247901"/>
          <a:chExt cx="1069487" cy="838199"/>
        </a:xfrm>
        <a:solidFill>
          <a:srgbClr val="FFFFFF"/>
        </a:solidFill>
      </xdr:grpSpPr>
      <xdr:sp>
        <xdr:nvSpPr>
          <xdr:cNvPr id="74" name="Rombo 173"/>
          <xdr:cNvSpPr>
            <a:spLocks/>
          </xdr:cNvSpPr>
        </xdr:nvSpPr>
        <xdr:spPr>
          <a:xfrm>
            <a:off x="12649972" y="2247901"/>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75" name="Rombo 174"/>
          <xdr:cNvSpPr>
            <a:spLocks/>
          </xdr:cNvSpPr>
        </xdr:nvSpPr>
        <xdr:spPr>
          <a:xfrm>
            <a:off x="12372975"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76" name="Rombo 175"/>
          <xdr:cNvSpPr>
            <a:spLocks/>
          </xdr:cNvSpPr>
        </xdr:nvSpPr>
        <xdr:spPr>
          <a:xfrm>
            <a:off x="12945953"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77" name="Rombo 176"/>
          <xdr:cNvSpPr>
            <a:spLocks/>
          </xdr:cNvSpPr>
        </xdr:nvSpPr>
        <xdr:spPr>
          <a:xfrm>
            <a:off x="12659330" y="2705139"/>
            <a:ext cx="496509" cy="380961"/>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180975</xdr:colOff>
      <xdr:row>17</xdr:row>
      <xdr:rowOff>95250</xdr:rowOff>
    </xdr:from>
    <xdr:to>
      <xdr:col>8</xdr:col>
      <xdr:colOff>1247775</xdr:colOff>
      <xdr:row>17</xdr:row>
      <xdr:rowOff>923925</xdr:rowOff>
    </xdr:to>
    <xdr:grpSp>
      <xdr:nvGrpSpPr>
        <xdr:cNvPr id="78" name="Grupo 73"/>
        <xdr:cNvGrpSpPr>
          <a:grpSpLocks/>
        </xdr:cNvGrpSpPr>
      </xdr:nvGrpSpPr>
      <xdr:grpSpPr>
        <a:xfrm>
          <a:off x="9105900" y="15373350"/>
          <a:ext cx="1066800" cy="828675"/>
          <a:chOff x="12372975" y="2247901"/>
          <a:chExt cx="1069487" cy="838199"/>
        </a:xfrm>
        <a:solidFill>
          <a:srgbClr val="FFFFFF"/>
        </a:solidFill>
      </xdr:grpSpPr>
      <xdr:sp>
        <xdr:nvSpPr>
          <xdr:cNvPr id="79" name="Rombo 178"/>
          <xdr:cNvSpPr>
            <a:spLocks/>
          </xdr:cNvSpPr>
        </xdr:nvSpPr>
        <xdr:spPr>
          <a:xfrm>
            <a:off x="12649972" y="2247901"/>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80" name="Rombo 179"/>
          <xdr:cNvSpPr>
            <a:spLocks/>
          </xdr:cNvSpPr>
        </xdr:nvSpPr>
        <xdr:spPr>
          <a:xfrm>
            <a:off x="12372975"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81" name="Rombo 180"/>
          <xdr:cNvSpPr>
            <a:spLocks/>
          </xdr:cNvSpPr>
        </xdr:nvSpPr>
        <xdr:spPr>
          <a:xfrm>
            <a:off x="12945953"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82" name="Rombo 181"/>
          <xdr:cNvSpPr>
            <a:spLocks/>
          </xdr:cNvSpPr>
        </xdr:nvSpPr>
        <xdr:spPr>
          <a:xfrm>
            <a:off x="12659330" y="2705139"/>
            <a:ext cx="496509" cy="380961"/>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209550</xdr:colOff>
      <xdr:row>18</xdr:row>
      <xdr:rowOff>104775</xdr:rowOff>
    </xdr:from>
    <xdr:to>
      <xdr:col>8</xdr:col>
      <xdr:colOff>1276350</xdr:colOff>
      <xdr:row>18</xdr:row>
      <xdr:rowOff>933450</xdr:rowOff>
    </xdr:to>
    <xdr:grpSp>
      <xdr:nvGrpSpPr>
        <xdr:cNvPr id="83" name="Grupo 73"/>
        <xdr:cNvGrpSpPr>
          <a:grpSpLocks/>
        </xdr:cNvGrpSpPr>
      </xdr:nvGrpSpPr>
      <xdr:grpSpPr>
        <a:xfrm>
          <a:off x="9134475" y="16392525"/>
          <a:ext cx="1066800" cy="828675"/>
          <a:chOff x="12372975" y="2247901"/>
          <a:chExt cx="1069487" cy="838199"/>
        </a:xfrm>
        <a:solidFill>
          <a:srgbClr val="FFFFFF"/>
        </a:solidFill>
      </xdr:grpSpPr>
      <xdr:sp>
        <xdr:nvSpPr>
          <xdr:cNvPr id="84" name="Rombo 183"/>
          <xdr:cNvSpPr>
            <a:spLocks/>
          </xdr:cNvSpPr>
        </xdr:nvSpPr>
        <xdr:spPr>
          <a:xfrm>
            <a:off x="12649972" y="2247901"/>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85" name="Rombo 184"/>
          <xdr:cNvSpPr>
            <a:spLocks/>
          </xdr:cNvSpPr>
        </xdr:nvSpPr>
        <xdr:spPr>
          <a:xfrm>
            <a:off x="12372975"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86" name="Rombo 185"/>
          <xdr:cNvSpPr>
            <a:spLocks/>
          </xdr:cNvSpPr>
        </xdr:nvSpPr>
        <xdr:spPr>
          <a:xfrm>
            <a:off x="12945953"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87" name="Rombo 186"/>
          <xdr:cNvSpPr>
            <a:spLocks/>
          </xdr:cNvSpPr>
        </xdr:nvSpPr>
        <xdr:spPr>
          <a:xfrm>
            <a:off x="12659330" y="2705139"/>
            <a:ext cx="496509" cy="380961"/>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G56"/>
  <sheetViews>
    <sheetView zoomScale="110" zoomScaleNormal="110" workbookViewId="0" topLeftCell="A40">
      <selection activeCell="G11" sqref="G11"/>
    </sheetView>
  </sheetViews>
  <sheetFormatPr defaultColWidth="11.421875" defaultRowHeight="15"/>
  <cols>
    <col min="1" max="1" width="8.7109375" style="31" customWidth="1"/>
    <col min="2" max="2" width="6.7109375" style="31" customWidth="1"/>
    <col min="3" max="3" width="40.7109375" style="31" customWidth="1"/>
    <col min="4" max="5" width="20.7109375" style="31" customWidth="1"/>
    <col min="6" max="6" width="6.7109375" style="31" customWidth="1"/>
    <col min="7" max="7" width="8.7109375" style="31" customWidth="1"/>
    <col min="8" max="16384" width="11.421875" style="31" customWidth="1"/>
  </cols>
  <sheetData>
    <row r="1" spans="1:7" ht="15" thickBot="1">
      <c r="A1" s="30"/>
      <c r="B1" s="30"/>
      <c r="C1" s="30"/>
      <c r="D1" s="30"/>
      <c r="E1" s="30"/>
      <c r="F1" s="30"/>
      <c r="G1" s="30"/>
    </row>
    <row r="2" spans="1:7" ht="19.5" customHeight="1" thickTop="1">
      <c r="A2" s="30"/>
      <c r="B2" s="30"/>
      <c r="C2" s="165" t="s">
        <v>61</v>
      </c>
      <c r="D2" s="166"/>
      <c r="E2" s="35"/>
      <c r="F2" s="30"/>
      <c r="G2" s="30"/>
    </row>
    <row r="3" spans="1:7" ht="19.5" customHeight="1">
      <c r="A3" s="30"/>
      <c r="B3" s="30"/>
      <c r="C3" s="167" t="s">
        <v>62</v>
      </c>
      <c r="D3" s="168"/>
      <c r="E3" s="36"/>
      <c r="F3" s="30"/>
      <c r="G3" s="30"/>
    </row>
    <row r="4" spans="1:7" ht="21.75" customHeight="1" thickBot="1">
      <c r="A4" s="30"/>
      <c r="B4" s="30"/>
      <c r="C4" s="169" t="s">
        <v>63</v>
      </c>
      <c r="D4" s="170"/>
      <c r="E4" s="37"/>
      <c r="F4" s="30"/>
      <c r="G4" s="30"/>
    </row>
    <row r="5" spans="1:7" ht="18" customHeight="1">
      <c r="A5" s="30"/>
      <c r="B5" s="30"/>
      <c r="C5" s="33" t="s">
        <v>64</v>
      </c>
      <c r="D5" s="217" t="s">
        <v>67</v>
      </c>
      <c r="E5" s="218"/>
      <c r="F5" s="30"/>
      <c r="G5" s="30"/>
    </row>
    <row r="6" spans="1:7" ht="16.5" customHeight="1">
      <c r="A6" s="30"/>
      <c r="B6" s="30"/>
      <c r="C6" s="118" t="s">
        <v>253</v>
      </c>
      <c r="D6" s="219" t="s">
        <v>240</v>
      </c>
      <c r="E6" s="220"/>
      <c r="F6" s="30"/>
      <c r="G6" s="30"/>
    </row>
    <row r="7" spans="1:7" ht="18" customHeight="1">
      <c r="A7" s="30"/>
      <c r="B7" s="30"/>
      <c r="C7" s="34" t="s">
        <v>66</v>
      </c>
      <c r="D7" s="173" t="s">
        <v>65</v>
      </c>
      <c r="E7" s="174"/>
      <c r="F7" s="30"/>
      <c r="G7" s="30"/>
    </row>
    <row r="8" spans="1:7" ht="16.5" customHeight="1">
      <c r="A8" s="30"/>
      <c r="B8" s="30"/>
      <c r="C8" s="119">
        <v>43794</v>
      </c>
      <c r="D8" s="175">
        <v>44141</v>
      </c>
      <c r="E8" s="176"/>
      <c r="F8" s="30"/>
      <c r="G8" s="30"/>
    </row>
    <row r="9" spans="1:7" ht="16.5" customHeight="1">
      <c r="A9" s="30"/>
      <c r="B9" s="30"/>
      <c r="C9" s="171" t="s">
        <v>87</v>
      </c>
      <c r="D9" s="172"/>
      <c r="E9" s="120">
        <v>1</v>
      </c>
      <c r="F9" s="30"/>
      <c r="G9" s="30"/>
    </row>
    <row r="10" spans="1:7" ht="16.5" customHeight="1">
      <c r="A10" s="30"/>
      <c r="B10" s="30"/>
      <c r="C10" s="171" t="s">
        <v>88</v>
      </c>
      <c r="D10" s="172"/>
      <c r="E10" s="120">
        <v>14</v>
      </c>
      <c r="F10" s="30"/>
      <c r="G10" s="30"/>
    </row>
    <row r="11" spans="1:7" ht="16.5" customHeight="1">
      <c r="A11" s="30"/>
      <c r="B11" s="30"/>
      <c r="C11" s="171" t="s">
        <v>89</v>
      </c>
      <c r="D11" s="172"/>
      <c r="E11" s="120">
        <v>2</v>
      </c>
      <c r="F11" s="30"/>
      <c r="G11" s="30"/>
    </row>
    <row r="12" spans="1:7" ht="16.5" customHeight="1">
      <c r="A12" s="30"/>
      <c r="B12" s="30"/>
      <c r="C12" s="171" t="s">
        <v>90</v>
      </c>
      <c r="D12" s="172"/>
      <c r="E12" s="120">
        <v>1</v>
      </c>
      <c r="F12" s="30"/>
      <c r="G12" s="30"/>
    </row>
    <row r="13" spans="1:7" ht="16.5" customHeight="1">
      <c r="A13" s="30"/>
      <c r="B13" s="30"/>
      <c r="C13" s="171" t="s">
        <v>91</v>
      </c>
      <c r="D13" s="172"/>
      <c r="E13" s="121">
        <v>70</v>
      </c>
      <c r="F13" s="30"/>
      <c r="G13" s="30"/>
    </row>
    <row r="14" spans="1:7" ht="16.5" customHeight="1">
      <c r="A14" s="30"/>
      <c r="B14" s="30"/>
      <c r="C14" s="205" t="s">
        <v>92</v>
      </c>
      <c r="D14" s="206"/>
      <c r="E14" s="121">
        <v>50</v>
      </c>
      <c r="F14" s="30"/>
      <c r="G14" s="30"/>
    </row>
    <row r="15" spans="1:7" ht="15.75" customHeight="1" thickBot="1">
      <c r="A15" s="30"/>
      <c r="B15" s="30"/>
      <c r="C15" s="198" t="s">
        <v>93</v>
      </c>
      <c r="D15" s="199"/>
      <c r="E15" s="38">
        <f>SUM(E9:E14)</f>
        <v>138</v>
      </c>
      <c r="F15" s="30"/>
      <c r="G15" s="30"/>
    </row>
    <row r="16" spans="1:7" ht="18" customHeight="1">
      <c r="A16" s="30"/>
      <c r="B16" s="30"/>
      <c r="C16" s="177" t="s">
        <v>103</v>
      </c>
      <c r="D16" s="178"/>
      <c r="E16" s="179"/>
      <c r="F16" s="30"/>
      <c r="G16" s="30"/>
    </row>
    <row r="17" spans="1:7" ht="16.5" customHeight="1" thickBot="1">
      <c r="A17" s="30"/>
      <c r="B17" s="30"/>
      <c r="C17" s="39" t="s">
        <v>68</v>
      </c>
      <c r="D17" s="200" t="s">
        <v>103</v>
      </c>
      <c r="E17" s="201"/>
      <c r="F17" s="30"/>
      <c r="G17" s="30"/>
    </row>
    <row r="18" spans="1:7" ht="26.25" customHeight="1">
      <c r="A18" s="30"/>
      <c r="B18" s="30"/>
      <c r="C18" s="202" t="s">
        <v>206</v>
      </c>
      <c r="D18" s="122" t="s">
        <v>98</v>
      </c>
      <c r="E18" s="123"/>
      <c r="F18" s="30"/>
      <c r="G18" s="30"/>
    </row>
    <row r="19" spans="1:7" ht="16.5" customHeight="1">
      <c r="A19" s="30"/>
      <c r="B19" s="30"/>
      <c r="C19" s="203"/>
      <c r="D19" s="124" t="s">
        <v>99</v>
      </c>
      <c r="E19" s="125"/>
      <c r="F19" s="30"/>
      <c r="G19" s="30"/>
    </row>
    <row r="20" spans="1:7" ht="16.5" customHeight="1">
      <c r="A20" s="30"/>
      <c r="B20" s="30"/>
      <c r="C20" s="203"/>
      <c r="D20" s="124" t="s">
        <v>100</v>
      </c>
      <c r="E20" s="125"/>
      <c r="F20" s="30"/>
      <c r="G20" s="30"/>
    </row>
    <row r="21" spans="1:7" ht="16.5" customHeight="1">
      <c r="A21" s="30"/>
      <c r="B21" s="30"/>
      <c r="C21" s="203"/>
      <c r="D21" s="124" t="s">
        <v>101</v>
      </c>
      <c r="E21" s="125"/>
      <c r="F21" s="30"/>
      <c r="G21" s="30"/>
    </row>
    <row r="22" spans="1:7" ht="16.5" customHeight="1">
      <c r="A22" s="30"/>
      <c r="B22" s="30"/>
      <c r="C22" s="204"/>
      <c r="D22" s="124" t="s">
        <v>102</v>
      </c>
      <c r="E22" s="125"/>
      <c r="F22" s="30"/>
      <c r="G22" s="30"/>
    </row>
    <row r="23" spans="1:7" ht="16.5" customHeight="1">
      <c r="A23" s="30"/>
      <c r="B23" s="30"/>
      <c r="C23" s="204"/>
      <c r="D23" s="124" t="s">
        <v>244</v>
      </c>
      <c r="E23" s="125"/>
      <c r="F23" s="30"/>
      <c r="G23" s="30"/>
    </row>
    <row r="24" spans="1:7" ht="16.5" customHeight="1">
      <c r="A24" s="30"/>
      <c r="B24" s="30"/>
      <c r="C24" s="213" t="s">
        <v>83</v>
      </c>
      <c r="D24" s="124" t="s">
        <v>245</v>
      </c>
      <c r="E24" s="125"/>
      <c r="F24" s="30"/>
      <c r="G24" s="30"/>
    </row>
    <row r="25" spans="1:7" ht="16.5" customHeight="1">
      <c r="A25" s="30"/>
      <c r="B25" s="30"/>
      <c r="C25" s="214"/>
      <c r="D25" s="124" t="s">
        <v>234</v>
      </c>
      <c r="E25" s="125"/>
      <c r="F25" s="30"/>
      <c r="G25" s="30"/>
    </row>
    <row r="26" spans="1:7" ht="15.75" customHeight="1">
      <c r="A26" s="30"/>
      <c r="B26" s="30"/>
      <c r="C26" s="214"/>
      <c r="D26" s="122" t="s">
        <v>97</v>
      </c>
      <c r="E26" s="123"/>
      <c r="F26" s="30"/>
      <c r="G26" s="30"/>
    </row>
    <row r="27" spans="1:7" ht="14.25">
      <c r="A27" s="30"/>
      <c r="B27" s="30"/>
      <c r="C27" s="214"/>
      <c r="D27" s="215" t="s">
        <v>238</v>
      </c>
      <c r="E27" s="216"/>
      <c r="F27" s="30"/>
      <c r="G27" s="30"/>
    </row>
    <row r="28" spans="1:7" ht="14.25">
      <c r="A28" s="30"/>
      <c r="B28" s="30"/>
      <c r="C28" s="214"/>
      <c r="D28" s="215" t="s">
        <v>246</v>
      </c>
      <c r="E28" s="216"/>
      <c r="F28" s="30"/>
      <c r="G28" s="30"/>
    </row>
    <row r="29" spans="1:7" ht="17.25" customHeight="1">
      <c r="A29" s="30"/>
      <c r="B29" s="30"/>
      <c r="C29" s="214"/>
      <c r="D29" s="126" t="s">
        <v>247</v>
      </c>
      <c r="E29" s="125"/>
      <c r="F29" s="30"/>
      <c r="G29" s="30"/>
    </row>
    <row r="30" spans="1:7" ht="16.5" customHeight="1">
      <c r="A30" s="30"/>
      <c r="B30" s="30"/>
      <c r="C30" s="214"/>
      <c r="D30" s="126" t="s">
        <v>235</v>
      </c>
      <c r="E30" s="125"/>
      <c r="F30" s="30"/>
      <c r="G30" s="30"/>
    </row>
    <row r="31" spans="1:7" ht="16.5" customHeight="1">
      <c r="A31" s="30"/>
      <c r="B31" s="30"/>
      <c r="C31" s="188" t="s">
        <v>57</v>
      </c>
      <c r="D31" s="126" t="s">
        <v>236</v>
      </c>
      <c r="E31" s="125"/>
      <c r="F31" s="30"/>
      <c r="G31" s="30"/>
    </row>
    <row r="32" spans="1:7" ht="16.5" customHeight="1">
      <c r="A32" s="30"/>
      <c r="B32" s="30"/>
      <c r="C32" s="189"/>
      <c r="D32" s="124" t="s">
        <v>95</v>
      </c>
      <c r="E32" s="125"/>
      <c r="F32" s="30"/>
      <c r="G32" s="30"/>
    </row>
    <row r="33" spans="1:7" ht="16.5" customHeight="1" thickBot="1">
      <c r="A33" s="30"/>
      <c r="B33" s="30"/>
      <c r="C33" s="189"/>
      <c r="D33" s="124" t="s">
        <v>96</v>
      </c>
      <c r="E33" s="125"/>
      <c r="F33" s="30"/>
      <c r="G33" s="30"/>
    </row>
    <row r="34" spans="1:7" ht="18" customHeight="1">
      <c r="A34" s="30"/>
      <c r="B34" s="30"/>
      <c r="C34" s="192" t="s">
        <v>69</v>
      </c>
      <c r="D34" s="193"/>
      <c r="E34" s="194"/>
      <c r="F34" s="30"/>
      <c r="G34" s="30"/>
    </row>
    <row r="35" spans="1:7" ht="36.75" customHeight="1">
      <c r="A35" s="30"/>
      <c r="B35" s="30"/>
      <c r="C35" s="40" t="s">
        <v>104</v>
      </c>
      <c r="D35" s="182" t="s">
        <v>94</v>
      </c>
      <c r="E35" s="183"/>
      <c r="F35" s="30"/>
      <c r="G35" s="30"/>
    </row>
    <row r="36" spans="1:7" ht="36.75" customHeight="1">
      <c r="A36" s="30"/>
      <c r="B36" s="30"/>
      <c r="C36" s="40" t="s">
        <v>105</v>
      </c>
      <c r="D36" s="182" t="s">
        <v>70</v>
      </c>
      <c r="E36" s="183"/>
      <c r="F36" s="30"/>
      <c r="G36" s="30"/>
    </row>
    <row r="37" spans="1:7" ht="27" customHeight="1" thickBot="1">
      <c r="A37" s="30"/>
      <c r="B37" s="30"/>
      <c r="C37" s="41" t="s">
        <v>106</v>
      </c>
      <c r="D37" s="184" t="s">
        <v>71</v>
      </c>
      <c r="E37" s="185"/>
      <c r="F37" s="30"/>
      <c r="G37" s="30"/>
    </row>
    <row r="38" spans="1:7" ht="18" customHeight="1">
      <c r="A38" s="30"/>
      <c r="B38" s="30"/>
      <c r="C38" s="192" t="s">
        <v>75</v>
      </c>
      <c r="D38" s="193"/>
      <c r="E38" s="194"/>
      <c r="F38" s="30"/>
      <c r="G38" s="30"/>
    </row>
    <row r="39" spans="1:7" ht="24.75" customHeight="1">
      <c r="A39" s="30"/>
      <c r="B39" s="30"/>
      <c r="C39" s="40" t="s">
        <v>72</v>
      </c>
      <c r="D39" s="186" t="s">
        <v>47</v>
      </c>
      <c r="E39" s="187"/>
      <c r="F39" s="30"/>
      <c r="G39" s="30"/>
    </row>
    <row r="40" spans="1:7" ht="24.75" customHeight="1">
      <c r="A40" s="30"/>
      <c r="B40" s="30"/>
      <c r="C40" s="40" t="s">
        <v>73</v>
      </c>
      <c r="D40" s="186" t="s">
        <v>48</v>
      </c>
      <c r="E40" s="187"/>
      <c r="F40" s="30"/>
      <c r="G40" s="30"/>
    </row>
    <row r="41" spans="1:7" ht="24.75" customHeight="1" thickBot="1">
      <c r="A41" s="30"/>
      <c r="B41" s="30"/>
      <c r="C41" s="41" t="s">
        <v>74</v>
      </c>
      <c r="D41" s="190" t="s">
        <v>49</v>
      </c>
      <c r="E41" s="191"/>
      <c r="F41" s="30"/>
      <c r="G41" s="30"/>
    </row>
    <row r="42" spans="1:7" ht="18" customHeight="1">
      <c r="A42" s="30"/>
      <c r="B42" s="30"/>
      <c r="C42" s="221" t="s">
        <v>76</v>
      </c>
      <c r="D42" s="222"/>
      <c r="E42" s="223"/>
      <c r="F42" s="30"/>
      <c r="G42" s="30"/>
    </row>
    <row r="43" spans="1:7" ht="16.5" customHeight="1">
      <c r="A43" s="30"/>
      <c r="B43" s="30"/>
      <c r="C43" s="28" t="s">
        <v>50</v>
      </c>
      <c r="D43" s="180" t="s">
        <v>51</v>
      </c>
      <c r="E43" s="181"/>
      <c r="F43" s="30"/>
      <c r="G43" s="30"/>
    </row>
    <row r="44" spans="1:7" ht="16.5" customHeight="1">
      <c r="A44" s="30"/>
      <c r="B44" s="30"/>
      <c r="C44" s="28" t="s">
        <v>52</v>
      </c>
      <c r="D44" s="180" t="s">
        <v>53</v>
      </c>
      <c r="E44" s="181"/>
      <c r="F44" s="30"/>
      <c r="G44" s="30"/>
    </row>
    <row r="45" spans="1:7" ht="16.5" customHeight="1" thickBot="1">
      <c r="A45" s="30"/>
      <c r="B45" s="30"/>
      <c r="C45" s="29" t="s">
        <v>54</v>
      </c>
      <c r="D45" s="224" t="s">
        <v>55</v>
      </c>
      <c r="E45" s="225"/>
      <c r="F45" s="30"/>
      <c r="G45" s="30"/>
    </row>
    <row r="46" spans="1:7" ht="18" customHeight="1">
      <c r="A46" s="30"/>
      <c r="B46" s="30"/>
      <c r="C46" s="210" t="s">
        <v>77</v>
      </c>
      <c r="D46" s="211"/>
      <c r="E46" s="212"/>
      <c r="F46" s="30"/>
      <c r="G46" s="30"/>
    </row>
    <row r="47" spans="1:7" ht="16.5" customHeight="1">
      <c r="A47" s="30"/>
      <c r="B47" s="30"/>
      <c r="C47" s="195" t="s">
        <v>138</v>
      </c>
      <c r="D47" s="196"/>
      <c r="E47" s="197"/>
      <c r="F47" s="30"/>
      <c r="G47" s="30"/>
    </row>
    <row r="48" spans="1:7" ht="16.5" customHeight="1">
      <c r="A48" s="30"/>
      <c r="B48" s="30"/>
      <c r="C48" s="195" t="s">
        <v>44</v>
      </c>
      <c r="D48" s="196"/>
      <c r="E48" s="197"/>
      <c r="F48" s="30"/>
      <c r="G48" s="30"/>
    </row>
    <row r="49" spans="1:7" ht="16.5" customHeight="1">
      <c r="A49" s="30"/>
      <c r="B49" s="30"/>
      <c r="C49" s="195" t="s">
        <v>45</v>
      </c>
      <c r="D49" s="196"/>
      <c r="E49" s="197"/>
      <c r="F49" s="30"/>
      <c r="G49" s="30"/>
    </row>
    <row r="50" spans="1:7" ht="16.5" customHeight="1">
      <c r="A50" s="30"/>
      <c r="B50" s="30"/>
      <c r="C50" s="195" t="s">
        <v>46</v>
      </c>
      <c r="D50" s="196"/>
      <c r="E50" s="197"/>
      <c r="F50" s="30"/>
      <c r="G50" s="30"/>
    </row>
    <row r="51" spans="1:7" ht="16.5" customHeight="1">
      <c r="A51" s="30"/>
      <c r="B51" s="30"/>
      <c r="C51" s="195" t="s">
        <v>56</v>
      </c>
      <c r="D51" s="196"/>
      <c r="E51" s="197"/>
      <c r="F51" s="30"/>
      <c r="G51" s="30"/>
    </row>
    <row r="52" spans="1:7" ht="16.5" customHeight="1" thickBot="1">
      <c r="A52" s="30"/>
      <c r="B52" s="30"/>
      <c r="C52" s="207" t="s">
        <v>82</v>
      </c>
      <c r="D52" s="208"/>
      <c r="E52" s="209"/>
      <c r="F52" s="30"/>
      <c r="G52" s="30"/>
    </row>
    <row r="53" spans="1:7" ht="15" thickTop="1">
      <c r="A53" s="30"/>
      <c r="B53" s="30"/>
      <c r="C53" s="117" t="s">
        <v>227</v>
      </c>
      <c r="D53" s="30"/>
      <c r="E53" s="30"/>
      <c r="F53" s="30"/>
      <c r="G53" s="30"/>
    </row>
    <row r="54" spans="1:7" ht="14.25">
      <c r="A54" s="30"/>
      <c r="B54" s="30"/>
      <c r="C54" s="30"/>
      <c r="D54" s="30"/>
      <c r="E54" s="30"/>
      <c r="F54" s="30"/>
      <c r="G54" s="30"/>
    </row>
    <row r="55" spans="1:7" ht="14.25">
      <c r="A55" s="30"/>
      <c r="B55" s="30"/>
      <c r="C55" s="30"/>
      <c r="D55" s="30"/>
      <c r="E55" s="30"/>
      <c r="F55" s="30"/>
      <c r="G55" s="30"/>
    </row>
    <row r="56" spans="1:7" ht="14.25">
      <c r="A56" s="30"/>
      <c r="B56" s="30"/>
      <c r="C56" s="30"/>
      <c r="D56" s="30"/>
      <c r="E56" s="30"/>
      <c r="F56" s="30"/>
      <c r="G56" s="30"/>
    </row>
  </sheetData>
  <sheetProtection/>
  <mergeCells count="40">
    <mergeCell ref="C24:C30"/>
    <mergeCell ref="D27:E27"/>
    <mergeCell ref="D28:E28"/>
    <mergeCell ref="D5:E5"/>
    <mergeCell ref="C49:E49"/>
    <mergeCell ref="C50:E50"/>
    <mergeCell ref="D6:E6"/>
    <mergeCell ref="C42:E42"/>
    <mergeCell ref="D44:E44"/>
    <mergeCell ref="D45:E45"/>
    <mergeCell ref="C51:E51"/>
    <mergeCell ref="C15:D15"/>
    <mergeCell ref="D17:E17"/>
    <mergeCell ref="C18:C23"/>
    <mergeCell ref="C14:D14"/>
    <mergeCell ref="C52:E52"/>
    <mergeCell ref="C46:E46"/>
    <mergeCell ref="C47:E47"/>
    <mergeCell ref="C48:E48"/>
    <mergeCell ref="C34:E34"/>
    <mergeCell ref="C16:E16"/>
    <mergeCell ref="D43:E43"/>
    <mergeCell ref="D35:E35"/>
    <mergeCell ref="D36:E36"/>
    <mergeCell ref="D37:E37"/>
    <mergeCell ref="D39:E39"/>
    <mergeCell ref="C31:C33"/>
    <mergeCell ref="D40:E40"/>
    <mergeCell ref="D41:E41"/>
    <mergeCell ref="C38:E38"/>
    <mergeCell ref="C2:D2"/>
    <mergeCell ref="C3:D3"/>
    <mergeCell ref="C4:D4"/>
    <mergeCell ref="C12:D12"/>
    <mergeCell ref="C13:D13"/>
    <mergeCell ref="D7:E7"/>
    <mergeCell ref="D8:E8"/>
    <mergeCell ref="C9:D9"/>
    <mergeCell ref="C10:D10"/>
    <mergeCell ref="C11:D11"/>
  </mergeCells>
  <hyperlinks>
    <hyperlink ref="C47" location="Amenazas!A1" display="IDENTIFICACION DE AMENAZAS"/>
    <hyperlink ref="C48" location="'Vulnerabilidad Personas'!A1" display="VULNERABILIDAD EN LAS PERSONAS"/>
    <hyperlink ref="C49" location="'Vulnerabilidad Recursos'!A1" display="VULNERABILIDAD EN LOS RECURSOS"/>
    <hyperlink ref="C50" location="'Vulnerabilidad Sistemas y Proce'!A1" display="VULNERABILIDAD EN LOS SISTEMAS Y PROCESOS"/>
    <hyperlink ref="C51" location="'Nivel de Riesgo'!A1" display="NIVEL DE RIESGO"/>
    <hyperlink ref="C52" location="'Medida de Intervencion'!A1" display="MEDIDAS DE INTERVENCION "/>
    <hyperlink ref="C48:E48" location="'1 Vulnerabilidad Personas'!C5" display="VULNERABILIDAD EN LAS PERSONAS"/>
    <hyperlink ref="C49:E49" location="'2 Vulnerabilidad Recursos'!C5" display="VULNERABILIDAD EN LOS RECURSOS"/>
    <hyperlink ref="C50:E50" location="'3 Vulnerabilidad Sistem y Proce'!C5" display="VULNERABILIDAD EN LOS SISTEMAS Y PROCESOS"/>
    <hyperlink ref="C47:E47" location="'Clasificación de amenazas'!A1" display="CLASIFICACIÓN DE AMENAZAS"/>
  </hyperlinks>
  <printOptions/>
  <pageMargins left="0.7086614173228347" right="0.7086614173228347" top="0.7480314960629921" bottom="0.7480314960629921" header="0.31496062992125984" footer="0.31496062992125984"/>
  <pageSetup horizontalDpi="600" verticalDpi="600" orientation="portrait" scale="70" r:id="rId4"/>
  <drawing r:id="rId3"/>
  <legacyDrawing r:id="rId2"/>
</worksheet>
</file>

<file path=xl/worksheets/sheet2.xml><?xml version="1.0" encoding="utf-8"?>
<worksheet xmlns="http://schemas.openxmlformats.org/spreadsheetml/2006/main" xmlns:r="http://schemas.openxmlformats.org/officeDocument/2006/relationships">
  <sheetPr codeName="Hoja2">
    <tabColor theme="0" tint="-0.04997999966144562"/>
  </sheetPr>
  <dimension ref="A2:J41"/>
  <sheetViews>
    <sheetView zoomScale="80" zoomScaleNormal="80" zoomScalePageLayoutView="0" workbookViewId="0" topLeftCell="A7">
      <selection activeCell="J14" sqref="J14"/>
    </sheetView>
  </sheetViews>
  <sheetFormatPr defaultColWidth="11.421875" defaultRowHeight="15"/>
  <cols>
    <col min="1" max="1" width="5.7109375" style="5" customWidth="1"/>
    <col min="2" max="2" width="3.7109375" style="5" customWidth="1"/>
    <col min="3" max="3" width="25.7109375" style="5" customWidth="1"/>
    <col min="4" max="4" width="6.7109375" style="5" customWidth="1"/>
    <col min="5" max="5" width="25.7109375" style="5" customWidth="1"/>
    <col min="6" max="6" width="60.7109375" style="5" customWidth="1"/>
    <col min="7" max="7" width="10.7109375" style="21" customWidth="1"/>
    <col min="8" max="8" width="18.7109375" style="5" customWidth="1"/>
    <col min="9" max="9" width="3.7109375" style="7" customWidth="1"/>
    <col min="10" max="10" width="8.7109375" style="7" customWidth="1"/>
    <col min="11" max="22" width="11.421875" style="7" customWidth="1"/>
    <col min="23" max="16384" width="11.421875" style="5" customWidth="1"/>
  </cols>
  <sheetData>
    <row r="1" ht="15" customHeight="1" thickBot="1"/>
    <row r="2" spans="3:8" ht="25.5" customHeight="1" thickTop="1">
      <c r="C2" s="232" t="s">
        <v>26</v>
      </c>
      <c r="D2" s="226" t="s">
        <v>3</v>
      </c>
      <c r="E2" s="226" t="s">
        <v>28</v>
      </c>
      <c r="F2" s="226" t="s">
        <v>25</v>
      </c>
      <c r="G2" s="226" t="s">
        <v>68</v>
      </c>
      <c r="H2" s="230" t="s">
        <v>35</v>
      </c>
    </row>
    <row r="3" spans="3:8" ht="23.25" customHeight="1" thickBot="1">
      <c r="C3" s="233"/>
      <c r="D3" s="227"/>
      <c r="E3" s="227"/>
      <c r="F3" s="227"/>
      <c r="G3" s="227"/>
      <c r="H3" s="231"/>
    </row>
    <row r="4" spans="1:10" ht="61.5" customHeight="1">
      <c r="A4" s="18"/>
      <c r="B4" s="18"/>
      <c r="C4" s="202" t="s">
        <v>206</v>
      </c>
      <c r="D4" s="51">
        <v>1</v>
      </c>
      <c r="E4" s="46" t="s">
        <v>98</v>
      </c>
      <c r="F4" s="127" t="s">
        <v>251</v>
      </c>
      <c r="G4" s="46" t="s">
        <v>34</v>
      </c>
      <c r="H4" s="47" t="s">
        <v>85</v>
      </c>
      <c r="J4" s="6" t="s">
        <v>78</v>
      </c>
    </row>
    <row r="5" spans="1:8" ht="42" customHeight="1">
      <c r="A5" s="18"/>
      <c r="B5" s="18"/>
      <c r="C5" s="203"/>
      <c r="D5" s="53">
        <v>2</v>
      </c>
      <c r="E5" s="44" t="s">
        <v>99</v>
      </c>
      <c r="F5" s="128" t="s">
        <v>228</v>
      </c>
      <c r="G5" s="44" t="s">
        <v>34</v>
      </c>
      <c r="H5" s="45" t="s">
        <v>85</v>
      </c>
    </row>
    <row r="6" spans="1:8" ht="42" customHeight="1">
      <c r="A6" s="18"/>
      <c r="B6" s="18"/>
      <c r="C6" s="203"/>
      <c r="D6" s="51">
        <v>3</v>
      </c>
      <c r="E6" s="44" t="s">
        <v>100</v>
      </c>
      <c r="F6" s="128" t="s">
        <v>231</v>
      </c>
      <c r="G6" s="44" t="s">
        <v>34</v>
      </c>
      <c r="H6" s="45" t="s">
        <v>85</v>
      </c>
    </row>
    <row r="7" spans="1:8" ht="42" customHeight="1">
      <c r="A7" s="18"/>
      <c r="B7" s="18"/>
      <c r="C7" s="203"/>
      <c r="D7" s="53">
        <v>4</v>
      </c>
      <c r="E7" s="44" t="s">
        <v>101</v>
      </c>
      <c r="F7" s="128" t="s">
        <v>230</v>
      </c>
      <c r="G7" s="44" t="s">
        <v>34</v>
      </c>
      <c r="H7" s="45" t="s">
        <v>85</v>
      </c>
    </row>
    <row r="8" spans="1:8" ht="42" customHeight="1">
      <c r="A8" s="18"/>
      <c r="B8" s="18"/>
      <c r="C8" s="204"/>
      <c r="D8" s="138">
        <v>5</v>
      </c>
      <c r="E8" s="49" t="s">
        <v>102</v>
      </c>
      <c r="F8" s="129" t="s">
        <v>229</v>
      </c>
      <c r="G8" s="49" t="s">
        <v>34</v>
      </c>
      <c r="H8" s="50" t="s">
        <v>85</v>
      </c>
    </row>
    <row r="9" spans="1:8" ht="42" customHeight="1">
      <c r="A9" s="18"/>
      <c r="B9" s="18"/>
      <c r="C9" s="204"/>
      <c r="D9" s="51">
        <v>6</v>
      </c>
      <c r="E9" s="49" t="s">
        <v>244</v>
      </c>
      <c r="F9" s="129" t="s">
        <v>248</v>
      </c>
      <c r="G9" s="49" t="s">
        <v>34</v>
      </c>
      <c r="H9" s="50" t="s">
        <v>86</v>
      </c>
    </row>
    <row r="10" spans="1:8" ht="125.25" customHeight="1">
      <c r="A10" s="19"/>
      <c r="B10" s="19"/>
      <c r="C10" s="213" t="s">
        <v>83</v>
      </c>
      <c r="D10" s="55">
        <v>1</v>
      </c>
      <c r="E10" s="52" t="s">
        <v>245</v>
      </c>
      <c r="F10" s="130" t="s">
        <v>252</v>
      </c>
      <c r="G10" s="42" t="s">
        <v>33</v>
      </c>
      <c r="H10" s="43" t="s">
        <v>84</v>
      </c>
    </row>
    <row r="11" spans="1:8" ht="40.5" customHeight="1">
      <c r="A11" s="19"/>
      <c r="B11" s="19"/>
      <c r="C11" s="214"/>
      <c r="D11" s="55">
        <v>2</v>
      </c>
      <c r="E11" s="54" t="s">
        <v>234</v>
      </c>
      <c r="F11" s="128" t="s">
        <v>241</v>
      </c>
      <c r="G11" s="44" t="s">
        <v>33</v>
      </c>
      <c r="H11" s="45" t="s">
        <v>85</v>
      </c>
    </row>
    <row r="12" spans="1:8" ht="40.5" customHeight="1">
      <c r="A12" s="19"/>
      <c r="B12" s="19"/>
      <c r="C12" s="214"/>
      <c r="D12" s="48">
        <v>3</v>
      </c>
      <c r="E12" s="54" t="s">
        <v>97</v>
      </c>
      <c r="F12" s="128" t="s">
        <v>249</v>
      </c>
      <c r="G12" s="44" t="s">
        <v>33</v>
      </c>
      <c r="H12" s="45" t="s">
        <v>84</v>
      </c>
    </row>
    <row r="13" spans="1:8" ht="40.5" customHeight="1">
      <c r="A13" s="19"/>
      <c r="B13" s="19"/>
      <c r="C13" s="214"/>
      <c r="D13" s="48">
        <v>4</v>
      </c>
      <c r="E13" s="54" t="s">
        <v>238</v>
      </c>
      <c r="F13" s="128" t="s">
        <v>239</v>
      </c>
      <c r="G13" s="44" t="s">
        <v>33</v>
      </c>
      <c r="H13" s="45" t="s">
        <v>85</v>
      </c>
    </row>
    <row r="14" spans="1:8" ht="85.5">
      <c r="A14" s="19"/>
      <c r="B14" s="19"/>
      <c r="C14" s="214"/>
      <c r="D14" s="139">
        <v>5</v>
      </c>
      <c r="E14" s="54" t="s">
        <v>246</v>
      </c>
      <c r="F14" s="128" t="s">
        <v>254</v>
      </c>
      <c r="G14" s="44" t="s">
        <v>33</v>
      </c>
      <c r="H14" s="45" t="s">
        <v>85</v>
      </c>
    </row>
    <row r="15" spans="1:8" ht="42.75" customHeight="1">
      <c r="A15" s="19"/>
      <c r="B15" s="19"/>
      <c r="C15" s="214"/>
      <c r="D15" s="139">
        <v>6</v>
      </c>
      <c r="E15" s="54" t="s">
        <v>247</v>
      </c>
      <c r="F15" s="128" t="s">
        <v>250</v>
      </c>
      <c r="G15" s="44" t="s">
        <v>33</v>
      </c>
      <c r="H15" s="45" t="s">
        <v>85</v>
      </c>
    </row>
    <row r="16" spans="1:8" ht="61.5" customHeight="1">
      <c r="A16" s="19"/>
      <c r="B16" s="19"/>
      <c r="C16" s="214"/>
      <c r="D16" s="55">
        <v>7</v>
      </c>
      <c r="E16" s="54" t="s">
        <v>235</v>
      </c>
      <c r="F16" s="128" t="s">
        <v>242</v>
      </c>
      <c r="G16" s="44" t="s">
        <v>33</v>
      </c>
      <c r="H16" s="45" t="s">
        <v>85</v>
      </c>
    </row>
    <row r="17" spans="1:8" ht="42.75" customHeight="1">
      <c r="A17" s="19"/>
      <c r="B17" s="19"/>
      <c r="C17" s="188" t="s">
        <v>57</v>
      </c>
      <c r="D17" s="55">
        <v>1</v>
      </c>
      <c r="E17" s="42" t="s">
        <v>236</v>
      </c>
      <c r="F17" s="128" t="s">
        <v>237</v>
      </c>
      <c r="G17" s="42" t="s">
        <v>33</v>
      </c>
      <c r="H17" s="43" t="s">
        <v>84</v>
      </c>
    </row>
    <row r="18" spans="3:8" ht="42.75" customHeight="1">
      <c r="C18" s="189"/>
      <c r="D18" s="55">
        <v>3</v>
      </c>
      <c r="E18" s="44" t="s">
        <v>95</v>
      </c>
      <c r="F18" s="131" t="s">
        <v>233</v>
      </c>
      <c r="G18" s="44" t="s">
        <v>34</v>
      </c>
      <c r="H18" s="45" t="s">
        <v>84</v>
      </c>
    </row>
    <row r="19" spans="3:8" ht="42.75" customHeight="1">
      <c r="C19" s="189"/>
      <c r="D19" s="48">
        <v>4</v>
      </c>
      <c r="E19" s="44" t="s">
        <v>96</v>
      </c>
      <c r="F19" s="131" t="s">
        <v>232</v>
      </c>
      <c r="G19" s="44" t="s">
        <v>34</v>
      </c>
      <c r="H19" s="45" t="s">
        <v>84</v>
      </c>
    </row>
    <row r="20" spans="3:8" s="7" customFormat="1" ht="15" thickBot="1">
      <c r="C20" s="6"/>
      <c r="D20" s="6"/>
      <c r="E20" s="6"/>
      <c r="F20" s="6"/>
      <c r="G20" s="8"/>
      <c r="H20" s="5"/>
    </row>
    <row r="21" spans="3:8" s="7" customFormat="1" ht="33.75" customHeight="1">
      <c r="C21" s="240" t="s">
        <v>24</v>
      </c>
      <c r="D21" s="241"/>
      <c r="E21" s="234" t="s">
        <v>0</v>
      </c>
      <c r="F21" s="235"/>
      <c r="G21" s="235"/>
      <c r="H21" s="236"/>
    </row>
    <row r="22" spans="3:8" s="7" customFormat="1" ht="27" customHeight="1">
      <c r="C22" s="228" t="s">
        <v>19</v>
      </c>
      <c r="D22" s="229"/>
      <c r="E22" s="237" t="s">
        <v>107</v>
      </c>
      <c r="F22" s="238"/>
      <c r="G22" s="238"/>
      <c r="H22" s="239"/>
    </row>
    <row r="23" spans="3:8" s="7" customFormat="1" ht="27" customHeight="1">
      <c r="C23" s="228" t="s">
        <v>20</v>
      </c>
      <c r="D23" s="229"/>
      <c r="E23" s="237" t="s">
        <v>108</v>
      </c>
      <c r="F23" s="238"/>
      <c r="G23" s="238"/>
      <c r="H23" s="239"/>
    </row>
    <row r="24" spans="3:8" s="7" customFormat="1" ht="18.75" customHeight="1" thickBot="1">
      <c r="C24" s="242" t="s">
        <v>21</v>
      </c>
      <c r="D24" s="243"/>
      <c r="E24" s="244" t="s">
        <v>109</v>
      </c>
      <c r="F24" s="245"/>
      <c r="G24" s="245"/>
      <c r="H24" s="246"/>
    </row>
    <row r="25" spans="3:8" s="7" customFormat="1" ht="14.25">
      <c r="C25" s="6"/>
      <c r="D25" s="6"/>
      <c r="E25" s="6"/>
      <c r="F25" s="15"/>
      <c r="G25" s="16"/>
      <c r="H25" s="5"/>
    </row>
    <row r="26" spans="3:8" s="7" customFormat="1" ht="12.75">
      <c r="C26" s="6"/>
      <c r="D26" s="6"/>
      <c r="E26" s="6"/>
      <c r="F26" s="15"/>
      <c r="G26" s="17"/>
      <c r="H26" s="5"/>
    </row>
    <row r="27" ht="12.75">
      <c r="F27" s="14"/>
    </row>
    <row r="39" spans="7:8" ht="12.75">
      <c r="G39" s="21" t="s">
        <v>33</v>
      </c>
      <c r="H39" s="32" t="s">
        <v>84</v>
      </c>
    </row>
    <row r="40" spans="7:8" ht="12.75">
      <c r="G40" s="21" t="s">
        <v>34</v>
      </c>
      <c r="H40" s="32" t="s">
        <v>85</v>
      </c>
    </row>
    <row r="41" ht="12.75">
      <c r="H41" s="32" t="s">
        <v>86</v>
      </c>
    </row>
  </sheetData>
  <sheetProtection/>
  <mergeCells count="17">
    <mergeCell ref="C4:C9"/>
    <mergeCell ref="C21:D21"/>
    <mergeCell ref="C22:D22"/>
    <mergeCell ref="C24:D24"/>
    <mergeCell ref="C17:C19"/>
    <mergeCell ref="E23:H23"/>
    <mergeCell ref="E24:H24"/>
    <mergeCell ref="E2:E3"/>
    <mergeCell ref="G2:G3"/>
    <mergeCell ref="D2:D3"/>
    <mergeCell ref="C23:D23"/>
    <mergeCell ref="F2:F3"/>
    <mergeCell ref="H2:H3"/>
    <mergeCell ref="C10:C16"/>
    <mergeCell ref="C2:C3"/>
    <mergeCell ref="E21:H21"/>
    <mergeCell ref="E22:H22"/>
  </mergeCells>
  <conditionalFormatting sqref="H4:H13 H16:H19">
    <cfRule type="containsText" priority="21" dxfId="18" operator="containsText" stopIfTrue="1" text="NA">
      <formula>NOT(ISERROR(SEARCH("NA",H4)))</formula>
    </cfRule>
    <cfRule type="containsText" priority="22" dxfId="0" operator="containsText" stopIfTrue="1" text="INMINENTE">
      <formula>NOT(ISERROR(SEARCH("INMINENTE",H4)))</formula>
    </cfRule>
    <cfRule type="containsText" priority="23" dxfId="1" operator="containsText" stopIfTrue="1" text="PROBABLE">
      <formula>NOT(ISERROR(SEARCH("PROBABLE",H4)))</formula>
    </cfRule>
    <cfRule type="containsText" priority="24" dxfId="2" operator="containsText" stopIfTrue="1" text="POSIBLE">
      <formula>NOT(ISERROR(SEARCH("POSIBLE",H4)))</formula>
    </cfRule>
  </conditionalFormatting>
  <conditionalFormatting sqref="H15">
    <cfRule type="containsText" priority="9" dxfId="18" operator="containsText" stopIfTrue="1" text="NA">
      <formula>NOT(ISERROR(SEARCH("NA",H15)))</formula>
    </cfRule>
    <cfRule type="containsText" priority="10" dxfId="0" operator="containsText" stopIfTrue="1" text="INMINENTE">
      <formula>NOT(ISERROR(SEARCH("INMINENTE",H15)))</formula>
    </cfRule>
    <cfRule type="containsText" priority="11" dxfId="1" operator="containsText" stopIfTrue="1" text="PROBABLE">
      <formula>NOT(ISERROR(SEARCH("PROBABLE",H15)))</formula>
    </cfRule>
    <cfRule type="containsText" priority="12" dxfId="2" operator="containsText" stopIfTrue="1" text="POSIBLE">
      <formula>NOT(ISERROR(SEARCH("POSIBLE",H15)))</formula>
    </cfRule>
  </conditionalFormatting>
  <conditionalFormatting sqref="H14">
    <cfRule type="containsText" priority="1" dxfId="18" operator="containsText" stopIfTrue="1" text="NA">
      <formula>NOT(ISERROR(SEARCH("NA",H14)))</formula>
    </cfRule>
    <cfRule type="containsText" priority="2" dxfId="0" operator="containsText" stopIfTrue="1" text="INMINENTE">
      <formula>NOT(ISERROR(SEARCH("INMINENTE",H14)))</formula>
    </cfRule>
    <cfRule type="containsText" priority="3" dxfId="1" operator="containsText" stopIfTrue="1" text="PROBABLE">
      <formula>NOT(ISERROR(SEARCH("PROBABLE",H14)))</formula>
    </cfRule>
    <cfRule type="containsText" priority="4" dxfId="2" operator="containsText" stopIfTrue="1" text="POSIBLE">
      <formula>NOT(ISERROR(SEARCH("POSIBLE",H14)))</formula>
    </cfRule>
  </conditionalFormatting>
  <dataValidations count="6">
    <dataValidation showInputMessage="1" showErrorMessage="1" prompt="Haga una descripción detallada, incluyendo el punto crítico por el cual la amenaza es relevante para la Organización" sqref="F4:F16 F18:F19"/>
    <dataValidation type="list" allowBlank="1" showInputMessage="1" showErrorMessage="1" sqref="H4:H13 H16:H19">
      <formula1>$H$39:$H$41</formula1>
    </dataValidation>
    <dataValidation type="list" allowBlank="1" showInputMessage="1" showErrorMessage="1" prompt="Seleccione el origen de la amenaza" sqref="G4:G13 G16:G19">
      <formula1>$G$39:$G$40</formula1>
    </dataValidation>
    <dataValidation type="list" allowBlank="1" showInputMessage="1" showErrorMessage="1" prompt="Seleccione el origen de la amenaza" sqref="G14:G15">
      <formula1>$G$37:$G$38</formula1>
    </dataValidation>
    <dataValidation type="list" allowBlank="1" showInputMessage="1" showErrorMessage="1" sqref="H14:H15">
      <formula1>$H$37:$H$39</formula1>
    </dataValidation>
    <dataValidation showInputMessage="1" showErrorMessage="1" sqref="D4:E19"/>
  </dataValidations>
  <printOptions horizontalCentered="1"/>
  <pageMargins left="0.7874015748031497" right="0.7874015748031497" top="0.7874015748031497" bottom="0.7874015748031497" header="0.31496062992125984" footer="0.31496062992125984"/>
  <pageSetup horizontalDpi="600" verticalDpi="600" orientation="landscape" scale="48" r:id="rId4"/>
  <drawing r:id="rId3"/>
  <legacyDrawing r:id="rId2"/>
</worksheet>
</file>

<file path=xl/worksheets/sheet3.xml><?xml version="1.0" encoding="utf-8"?>
<worksheet xmlns="http://schemas.openxmlformats.org/spreadsheetml/2006/main" xmlns:r="http://schemas.openxmlformats.org/officeDocument/2006/relationships">
  <sheetPr codeName="Hoja6">
    <tabColor theme="0" tint="-0.04997999966144562"/>
  </sheetPr>
  <dimension ref="A1:DL141"/>
  <sheetViews>
    <sheetView zoomScale="30" zoomScaleNormal="30" zoomScalePageLayoutView="0" workbookViewId="0" topLeftCell="A8">
      <selection activeCell="AM28" sqref="AM28"/>
    </sheetView>
  </sheetViews>
  <sheetFormatPr defaultColWidth="11.421875" defaultRowHeight="15"/>
  <cols>
    <col min="1" max="1" width="2.7109375" style="25" customWidth="1"/>
    <col min="2" max="2" width="7.7109375" style="75" customWidth="1"/>
    <col min="3" max="3" width="50.7109375" style="25" customWidth="1"/>
    <col min="4" max="4" width="11.28125" style="25" customWidth="1"/>
    <col min="5" max="5" width="8.7109375" style="25" hidden="1" customWidth="1"/>
    <col min="6" max="6" width="15.7109375" style="25" customWidth="1"/>
    <col min="7" max="7" width="8.7109375" style="25" customWidth="1"/>
    <col min="8" max="8" width="8.7109375" style="25" hidden="1" customWidth="1"/>
    <col min="9" max="9" width="15.7109375" style="25" customWidth="1"/>
    <col min="10" max="10" width="8.7109375" style="25" customWidth="1"/>
    <col min="11" max="11" width="8.7109375" style="25" hidden="1" customWidth="1"/>
    <col min="12" max="12" width="15.7109375" style="25" customWidth="1"/>
    <col min="13" max="13" width="8.7109375" style="25" customWidth="1"/>
    <col min="14" max="14" width="8.7109375" style="25" hidden="1" customWidth="1"/>
    <col min="15" max="15" width="15.7109375" style="25" customWidth="1"/>
    <col min="16" max="16" width="8.7109375" style="25" customWidth="1"/>
    <col min="17" max="17" width="8.7109375" style="25" hidden="1" customWidth="1"/>
    <col min="18" max="18" width="15.7109375" style="25" customWidth="1"/>
    <col min="19" max="19" width="8.7109375" style="25" customWidth="1"/>
    <col min="20" max="20" width="8.7109375" style="25" hidden="1" customWidth="1"/>
    <col min="21" max="21" width="15.7109375" style="25" customWidth="1"/>
    <col min="22" max="22" width="8.7109375" style="25" customWidth="1"/>
    <col min="23" max="23" width="8.7109375" style="25" hidden="1" customWidth="1"/>
    <col min="24" max="24" width="15.7109375" style="25" customWidth="1"/>
    <col min="25" max="25" width="8.7109375" style="25" customWidth="1"/>
    <col min="26" max="26" width="8.7109375" style="25" hidden="1" customWidth="1"/>
    <col min="27" max="27" width="15.7109375" style="25" customWidth="1"/>
    <col min="28" max="28" width="8.7109375" style="25" customWidth="1"/>
    <col min="29" max="29" width="8.7109375" style="25" hidden="1" customWidth="1"/>
    <col min="30" max="30" width="15.7109375" style="25" customWidth="1"/>
    <col min="31" max="31" width="8.7109375" style="25" customWidth="1"/>
    <col min="32" max="32" width="8.7109375" style="25" hidden="1" customWidth="1"/>
    <col min="33" max="33" width="15.7109375" style="25" customWidth="1"/>
    <col min="34" max="34" width="11.7109375" style="25" customWidth="1"/>
    <col min="35" max="35" width="15.7109375" style="25" hidden="1" customWidth="1"/>
    <col min="36" max="36" width="15.7109375" style="25" customWidth="1"/>
    <col min="37" max="37" width="8.7109375" style="25" customWidth="1"/>
    <col min="38" max="38" width="8.7109375" style="25" hidden="1" customWidth="1"/>
    <col min="39" max="39" width="15.7109375" style="25" customWidth="1"/>
    <col min="40" max="40" width="8.7109375" style="25" customWidth="1"/>
    <col min="41" max="41" width="8.7109375" style="25" hidden="1" customWidth="1"/>
    <col min="42" max="42" width="15.7109375" style="25" customWidth="1"/>
    <col min="43" max="43" width="8.7109375" style="25" customWidth="1"/>
    <col min="44" max="44" width="8.7109375" style="25" hidden="1" customWidth="1"/>
    <col min="45" max="45" width="15.7109375" style="25" customWidth="1"/>
    <col min="46" max="46" width="8.7109375" style="25" customWidth="1"/>
    <col min="47" max="47" width="8.7109375" style="25" hidden="1" customWidth="1"/>
    <col min="48" max="48" width="15.7109375" style="25" customWidth="1"/>
    <col min="49" max="49" width="8.7109375" style="25" customWidth="1"/>
    <col min="50" max="50" width="8.7109375" style="25" hidden="1" customWidth="1"/>
    <col min="51" max="51" width="15.7109375" style="25" customWidth="1"/>
    <col min="52" max="52" width="2.7109375" style="25" customWidth="1"/>
    <col min="53" max="53" width="10.7109375" style="25" customWidth="1"/>
    <col min="54" max="16384" width="11.421875" style="25" customWidth="1"/>
  </cols>
  <sheetData>
    <row r="1" spans="1:65" s="11" customFormat="1" ht="20.25" customHeight="1">
      <c r="A1" s="4"/>
      <c r="B1" s="68"/>
      <c r="C1" s="10"/>
      <c r="D1" s="265" t="s">
        <v>28</v>
      </c>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13"/>
      <c r="BA1" s="13"/>
      <c r="BB1" s="13"/>
      <c r="BC1" s="13"/>
      <c r="BD1" s="13"/>
      <c r="BE1" s="13"/>
      <c r="BF1" s="13"/>
      <c r="BG1" s="13"/>
      <c r="BH1" s="13"/>
      <c r="BI1" s="13"/>
      <c r="BJ1" s="13"/>
      <c r="BK1" s="13"/>
      <c r="BL1" s="13"/>
      <c r="BM1" s="13"/>
    </row>
    <row r="2" spans="1:65" s="77" customFormat="1" ht="24.75" customHeight="1">
      <c r="A2" s="4"/>
      <c r="B2" s="255" t="s">
        <v>3</v>
      </c>
      <c r="C2" s="254" t="s">
        <v>59</v>
      </c>
      <c r="D2" s="247" t="s">
        <v>144</v>
      </c>
      <c r="E2" s="248"/>
      <c r="F2" s="248"/>
      <c r="G2" s="248"/>
      <c r="H2" s="248"/>
      <c r="I2" s="248"/>
      <c r="J2" s="248"/>
      <c r="K2" s="248"/>
      <c r="L2" s="248"/>
      <c r="M2" s="248"/>
      <c r="N2" s="248"/>
      <c r="O2" s="248"/>
      <c r="P2" s="248"/>
      <c r="Q2" s="248"/>
      <c r="R2" s="248"/>
      <c r="S2" s="248"/>
      <c r="T2" s="248"/>
      <c r="U2" s="249"/>
      <c r="V2" s="269" t="s">
        <v>145</v>
      </c>
      <c r="W2" s="270"/>
      <c r="X2" s="270"/>
      <c r="Y2" s="270"/>
      <c r="Z2" s="270"/>
      <c r="AA2" s="270"/>
      <c r="AB2" s="270"/>
      <c r="AC2" s="270"/>
      <c r="AD2" s="270"/>
      <c r="AE2" s="270"/>
      <c r="AF2" s="270"/>
      <c r="AG2" s="270"/>
      <c r="AH2" s="270"/>
      <c r="AI2" s="270"/>
      <c r="AJ2" s="270"/>
      <c r="AK2" s="270"/>
      <c r="AL2" s="270"/>
      <c r="AM2" s="271"/>
      <c r="AN2" s="137"/>
      <c r="AO2" s="137"/>
      <c r="AP2" s="137"/>
      <c r="AQ2" s="260" t="s">
        <v>146</v>
      </c>
      <c r="AR2" s="260"/>
      <c r="AS2" s="260"/>
      <c r="AT2" s="260"/>
      <c r="AU2" s="260"/>
      <c r="AV2" s="260"/>
      <c r="AW2" s="260"/>
      <c r="AX2" s="260"/>
      <c r="AY2" s="260"/>
      <c r="AZ2" s="76"/>
      <c r="BA2" s="76"/>
      <c r="BB2" s="76"/>
      <c r="BC2" s="76"/>
      <c r="BD2" s="76"/>
      <c r="BE2" s="76"/>
      <c r="BF2" s="76"/>
      <c r="BG2" s="76"/>
      <c r="BH2" s="76"/>
      <c r="BI2" s="76"/>
      <c r="BJ2" s="76"/>
      <c r="BK2" s="76"/>
      <c r="BL2" s="76"/>
      <c r="BM2" s="76"/>
    </row>
    <row r="3" spans="1:51" s="78" customFormat="1" ht="24.75" customHeight="1">
      <c r="A3" s="24"/>
      <c r="B3" s="255"/>
      <c r="C3" s="254"/>
      <c r="D3" s="256" t="str">
        <f>'Clasificación de amenazas'!E4</f>
        <v>Fenómenos de remoción de masa</v>
      </c>
      <c r="E3" s="257"/>
      <c r="F3" s="258"/>
      <c r="G3" s="256" t="str">
        <f>'Clasificación de amenazas'!E5</f>
        <v>Movimientos sísmicos</v>
      </c>
      <c r="H3" s="257"/>
      <c r="I3" s="258"/>
      <c r="J3" s="256" t="str">
        <f>'Clasificación de amenazas'!E6</f>
        <v>Granizadas</v>
      </c>
      <c r="K3" s="257"/>
      <c r="L3" s="258"/>
      <c r="M3" s="256" t="str">
        <f>'Clasificación de amenazas'!E7</f>
        <v>Tormentas eléctricas</v>
      </c>
      <c r="N3" s="257"/>
      <c r="O3" s="258"/>
      <c r="P3" s="256" t="str">
        <f>'Clasificación de amenazas'!E8</f>
        <v>Vientos fuertes </v>
      </c>
      <c r="Q3" s="257"/>
      <c r="R3" s="258"/>
      <c r="S3" s="256" t="str">
        <f>'Clasificación de amenazas'!E9</f>
        <v>Pandemia COVID-19</v>
      </c>
      <c r="T3" s="257"/>
      <c r="U3" s="258"/>
      <c r="V3" s="250" t="str">
        <f>'Clasificación de amenazas'!E10</f>
        <v>Incendios / Explosiones </v>
      </c>
      <c r="W3" s="251"/>
      <c r="X3" s="252"/>
      <c r="Y3" s="250" t="str">
        <f>'Clasificación de amenazas'!E11</f>
        <v>Derrames / fugas </v>
      </c>
      <c r="Z3" s="251"/>
      <c r="AA3" s="252"/>
      <c r="AB3" s="250" t="str">
        <f>'Clasificación de amenazas'!E12</f>
        <v>Fallas estructurales</v>
      </c>
      <c r="AC3" s="251"/>
      <c r="AD3" s="252"/>
      <c r="AE3" s="250" t="str">
        <f>'Clasificación de amenazas'!E13</f>
        <v>Fallas maquinarias  equipos</v>
      </c>
      <c r="AF3" s="251"/>
      <c r="AG3" s="252"/>
      <c r="AH3" s="250" t="str">
        <f>'Clasificación de amenazas'!E14</f>
        <v>Accidentes de Trabajo</v>
      </c>
      <c r="AI3" s="251"/>
      <c r="AJ3" s="252"/>
      <c r="AK3" s="250" t="str">
        <f>'Clasificación de amenazas'!E15</f>
        <v>Intoxicación alimenticia</v>
      </c>
      <c r="AL3" s="251"/>
      <c r="AM3" s="252"/>
      <c r="AN3" s="250" t="str">
        <f>'Clasificación de amenazas'!E16</f>
        <v>Inundaciones </v>
      </c>
      <c r="AO3" s="251"/>
      <c r="AP3" s="252"/>
      <c r="AQ3" s="261" t="str">
        <f>'Clasificación de amenazas'!E17</f>
        <v>Accidentes de Transito </v>
      </c>
      <c r="AR3" s="262"/>
      <c r="AS3" s="263"/>
      <c r="AT3" s="261" t="str">
        <f>'Clasificación de amenazas'!E18</f>
        <v>Hurtos / Asaltos</v>
      </c>
      <c r="AU3" s="262"/>
      <c r="AV3" s="263"/>
      <c r="AW3" s="261" t="str">
        <f>'Clasificación de amenazas'!E19</f>
        <v>Atentados Terroristas</v>
      </c>
      <c r="AX3" s="262"/>
      <c r="AY3" s="263"/>
    </row>
    <row r="4" spans="1:51" s="78" customFormat="1" ht="24.75" customHeight="1">
      <c r="A4" s="24"/>
      <c r="B4" s="69">
        <v>1</v>
      </c>
      <c r="C4" s="56" t="s">
        <v>4</v>
      </c>
      <c r="D4" s="22" t="s">
        <v>116</v>
      </c>
      <c r="E4" s="22" t="s">
        <v>117</v>
      </c>
      <c r="F4" s="22" t="s">
        <v>118</v>
      </c>
      <c r="G4" s="22" t="s">
        <v>116</v>
      </c>
      <c r="H4" s="22" t="s">
        <v>117</v>
      </c>
      <c r="I4" s="22" t="s">
        <v>118</v>
      </c>
      <c r="J4" s="22" t="s">
        <v>116</v>
      </c>
      <c r="K4" s="22" t="s">
        <v>117</v>
      </c>
      <c r="L4" s="22" t="s">
        <v>118</v>
      </c>
      <c r="M4" s="22" t="s">
        <v>116</v>
      </c>
      <c r="N4" s="22" t="s">
        <v>117</v>
      </c>
      <c r="O4" s="22" t="s">
        <v>118</v>
      </c>
      <c r="P4" s="22" t="s">
        <v>116</v>
      </c>
      <c r="Q4" s="22" t="s">
        <v>117</v>
      </c>
      <c r="R4" s="22" t="s">
        <v>118</v>
      </c>
      <c r="S4" s="22" t="s">
        <v>116</v>
      </c>
      <c r="T4" s="22" t="s">
        <v>117</v>
      </c>
      <c r="U4" s="22" t="s">
        <v>118</v>
      </c>
      <c r="V4" s="22" t="s">
        <v>116</v>
      </c>
      <c r="W4" s="22" t="s">
        <v>117</v>
      </c>
      <c r="X4" s="22" t="s">
        <v>118</v>
      </c>
      <c r="Y4" s="22" t="s">
        <v>116</v>
      </c>
      <c r="Z4" s="22" t="s">
        <v>117</v>
      </c>
      <c r="AA4" s="22" t="s">
        <v>118</v>
      </c>
      <c r="AB4" s="22" t="s">
        <v>116</v>
      </c>
      <c r="AC4" s="22" t="s">
        <v>117</v>
      </c>
      <c r="AD4" s="22" t="s">
        <v>118</v>
      </c>
      <c r="AE4" s="22" t="s">
        <v>116</v>
      </c>
      <c r="AF4" s="22" t="s">
        <v>117</v>
      </c>
      <c r="AG4" s="22" t="s">
        <v>118</v>
      </c>
      <c r="AH4" s="22" t="s">
        <v>116</v>
      </c>
      <c r="AI4" s="22" t="s">
        <v>117</v>
      </c>
      <c r="AJ4" s="22" t="s">
        <v>118</v>
      </c>
      <c r="AK4" s="22" t="s">
        <v>116</v>
      </c>
      <c r="AL4" s="22" t="s">
        <v>117</v>
      </c>
      <c r="AM4" s="22" t="s">
        <v>118</v>
      </c>
      <c r="AN4" s="22" t="s">
        <v>116</v>
      </c>
      <c r="AO4" s="22" t="s">
        <v>117</v>
      </c>
      <c r="AP4" s="22" t="s">
        <v>118</v>
      </c>
      <c r="AQ4" s="22" t="s">
        <v>116</v>
      </c>
      <c r="AR4" s="22" t="s">
        <v>117</v>
      </c>
      <c r="AS4" s="22" t="s">
        <v>118</v>
      </c>
      <c r="AT4" s="22" t="s">
        <v>116</v>
      </c>
      <c r="AU4" s="22" t="s">
        <v>117</v>
      </c>
      <c r="AV4" s="22" t="s">
        <v>118</v>
      </c>
      <c r="AW4" s="22" t="s">
        <v>116</v>
      </c>
      <c r="AX4" s="22" t="s">
        <v>117</v>
      </c>
      <c r="AY4" s="22" t="s">
        <v>118</v>
      </c>
    </row>
    <row r="5" spans="1:53" ht="50.25" customHeight="1">
      <c r="A5" s="24"/>
      <c r="B5" s="70" t="s">
        <v>10</v>
      </c>
      <c r="C5" s="64" t="s">
        <v>115</v>
      </c>
      <c r="D5" s="58" t="s">
        <v>110</v>
      </c>
      <c r="E5" s="58">
        <f aca="true" t="shared" si="0" ref="E5:E11">VLOOKUP(D5,$D$62:$E$64,2,0)</f>
        <v>0.5</v>
      </c>
      <c r="F5" s="62"/>
      <c r="G5" s="58" t="s">
        <v>110</v>
      </c>
      <c r="H5" s="58">
        <f aca="true" t="shared" si="1" ref="H5:H11">VLOOKUP(G5,$D$62:$E$64,2,0)</f>
        <v>0.5</v>
      </c>
      <c r="I5" s="62"/>
      <c r="J5" s="58" t="s">
        <v>110</v>
      </c>
      <c r="K5" s="58">
        <f aca="true" t="shared" si="2" ref="K5:K11">VLOOKUP(J5,$D$62:$E$64,2,0)</f>
        <v>0.5</v>
      </c>
      <c r="L5" s="62"/>
      <c r="M5" s="58" t="s">
        <v>110</v>
      </c>
      <c r="N5" s="58">
        <f aca="true" t="shared" si="3" ref="N5:N11">VLOOKUP(M5,$D$62:$E$64,2,0)</f>
        <v>0.5</v>
      </c>
      <c r="O5" s="62"/>
      <c r="P5" s="58" t="s">
        <v>110</v>
      </c>
      <c r="Q5" s="58">
        <f aca="true" t="shared" si="4" ref="Q5:Q11">VLOOKUP(P5,$D$62:$E$64,2,0)</f>
        <v>0.5</v>
      </c>
      <c r="R5" s="62"/>
      <c r="S5" s="58" t="s">
        <v>110</v>
      </c>
      <c r="T5" s="58">
        <f aca="true" t="shared" si="5" ref="T5:T11">VLOOKUP(S5,$D$62:$E$64,2,0)</f>
        <v>0.5</v>
      </c>
      <c r="U5" s="62"/>
      <c r="V5" s="58" t="s">
        <v>110</v>
      </c>
      <c r="W5" s="58">
        <f aca="true" t="shared" si="6" ref="W5:W11">VLOOKUP(V5,$D$62:$E$64,2,0)</f>
        <v>0.5</v>
      </c>
      <c r="X5" s="62"/>
      <c r="Y5" s="58" t="s">
        <v>110</v>
      </c>
      <c r="Z5" s="58">
        <f aca="true" t="shared" si="7" ref="Z5:Z11">VLOOKUP(Y5,$D$62:$E$64,2,0)</f>
        <v>0.5</v>
      </c>
      <c r="AA5" s="62"/>
      <c r="AB5" s="58" t="s">
        <v>110</v>
      </c>
      <c r="AC5" s="58">
        <f aca="true" t="shared" si="8" ref="AC5:AC11">VLOOKUP(AB5,$D$62:$E$64,2,0)</f>
        <v>0.5</v>
      </c>
      <c r="AD5" s="62"/>
      <c r="AE5" s="58" t="s">
        <v>110</v>
      </c>
      <c r="AF5" s="58">
        <f aca="true" t="shared" si="9" ref="AF5:AF11">VLOOKUP(AE5,$D$62:$E$64,2,0)</f>
        <v>0.5</v>
      </c>
      <c r="AG5" s="62"/>
      <c r="AH5" s="58" t="s">
        <v>110</v>
      </c>
      <c r="AI5" s="58">
        <f aca="true" t="shared" si="10" ref="AI5:AI11">VLOOKUP(AH5,$D$62:$E$64,2,0)</f>
        <v>0.5</v>
      </c>
      <c r="AJ5" s="62"/>
      <c r="AK5" s="58" t="s">
        <v>110</v>
      </c>
      <c r="AL5" s="58">
        <f aca="true" t="shared" si="11" ref="AL5:AL11">VLOOKUP(AK5,$D$62:$E$64,2,0)</f>
        <v>0.5</v>
      </c>
      <c r="AM5" s="62"/>
      <c r="AN5" s="58" t="s">
        <v>110</v>
      </c>
      <c r="AO5" s="58">
        <f aca="true" t="shared" si="12" ref="AO5:AO11">VLOOKUP(AN5,$D$62:$E$64,2,0)</f>
        <v>0.5</v>
      </c>
      <c r="AP5" s="62"/>
      <c r="AQ5" s="58" t="s">
        <v>110</v>
      </c>
      <c r="AR5" s="58">
        <f aca="true" t="shared" si="13" ref="AR5:AR11">VLOOKUP(AQ5,$D$62:$E$64,2,0)</f>
        <v>0.5</v>
      </c>
      <c r="AS5" s="62"/>
      <c r="AT5" s="58" t="s">
        <v>110</v>
      </c>
      <c r="AU5" s="58">
        <f aca="true" t="shared" si="14" ref="AU5:AU11">VLOOKUP(AT5,$D$62:$E$64,2,0)</f>
        <v>0.5</v>
      </c>
      <c r="AV5" s="62"/>
      <c r="AW5" s="58" t="s">
        <v>110</v>
      </c>
      <c r="AX5" s="58">
        <f aca="true" t="shared" si="15" ref="AX5:AX11">VLOOKUP(AW5,$D$62:$E$64,2,0)</f>
        <v>0.5</v>
      </c>
      <c r="AY5" s="62"/>
      <c r="BA5" s="6"/>
    </row>
    <row r="6" spans="1:53" ht="60" customHeight="1">
      <c r="A6" s="24"/>
      <c r="B6" s="70" t="s">
        <v>11</v>
      </c>
      <c r="C6" s="64" t="s">
        <v>119</v>
      </c>
      <c r="D6" s="58" t="s">
        <v>110</v>
      </c>
      <c r="E6" s="58">
        <f t="shared" si="0"/>
        <v>0.5</v>
      </c>
      <c r="F6" s="62"/>
      <c r="G6" s="58" t="s">
        <v>110</v>
      </c>
      <c r="H6" s="58">
        <f t="shared" si="1"/>
        <v>0.5</v>
      </c>
      <c r="I6" s="62"/>
      <c r="J6" s="58" t="s">
        <v>110</v>
      </c>
      <c r="K6" s="58">
        <f t="shared" si="2"/>
        <v>0.5</v>
      </c>
      <c r="L6" s="62"/>
      <c r="M6" s="58" t="s">
        <v>110</v>
      </c>
      <c r="N6" s="58">
        <f t="shared" si="3"/>
        <v>0.5</v>
      </c>
      <c r="O6" s="62"/>
      <c r="P6" s="58" t="s">
        <v>110</v>
      </c>
      <c r="Q6" s="58">
        <f t="shared" si="4"/>
        <v>0.5</v>
      </c>
      <c r="R6" s="62"/>
      <c r="S6" s="58" t="s">
        <v>110</v>
      </c>
      <c r="T6" s="58">
        <f t="shared" si="5"/>
        <v>0.5</v>
      </c>
      <c r="U6" s="62"/>
      <c r="V6" s="58" t="s">
        <v>110</v>
      </c>
      <c r="W6" s="58">
        <f t="shared" si="6"/>
        <v>0.5</v>
      </c>
      <c r="X6" s="62"/>
      <c r="Y6" s="58" t="s">
        <v>110</v>
      </c>
      <c r="Z6" s="58">
        <f t="shared" si="7"/>
        <v>0.5</v>
      </c>
      <c r="AA6" s="62"/>
      <c r="AB6" s="58" t="s">
        <v>110</v>
      </c>
      <c r="AC6" s="58">
        <f t="shared" si="8"/>
        <v>0.5</v>
      </c>
      <c r="AD6" s="62"/>
      <c r="AE6" s="58" t="s">
        <v>110</v>
      </c>
      <c r="AF6" s="58">
        <f t="shared" si="9"/>
        <v>0.5</v>
      </c>
      <c r="AG6" s="62"/>
      <c r="AH6" s="58" t="s">
        <v>110</v>
      </c>
      <c r="AI6" s="58">
        <f t="shared" si="10"/>
        <v>0.5</v>
      </c>
      <c r="AJ6" s="62"/>
      <c r="AK6" s="58" t="s">
        <v>110</v>
      </c>
      <c r="AL6" s="58">
        <f t="shared" si="11"/>
        <v>0.5</v>
      </c>
      <c r="AM6" s="62"/>
      <c r="AN6" s="58" t="s">
        <v>110</v>
      </c>
      <c r="AO6" s="58">
        <f t="shared" si="12"/>
        <v>0.5</v>
      </c>
      <c r="AP6" s="62"/>
      <c r="AQ6" s="58" t="s">
        <v>110</v>
      </c>
      <c r="AR6" s="58">
        <f t="shared" si="13"/>
        <v>0.5</v>
      </c>
      <c r="AS6" s="62"/>
      <c r="AT6" s="58" t="s">
        <v>110</v>
      </c>
      <c r="AU6" s="58">
        <f t="shared" si="14"/>
        <v>0.5</v>
      </c>
      <c r="AV6" s="62"/>
      <c r="AW6" s="58" t="s">
        <v>110</v>
      </c>
      <c r="AX6" s="58">
        <f t="shared" si="15"/>
        <v>0.5</v>
      </c>
      <c r="AY6" s="62"/>
      <c r="BA6" s="6" t="s">
        <v>78</v>
      </c>
    </row>
    <row r="7" spans="1:53" ht="70.5" customHeight="1">
      <c r="A7" s="24"/>
      <c r="B7" s="70" t="s">
        <v>14</v>
      </c>
      <c r="C7" s="64" t="s">
        <v>22</v>
      </c>
      <c r="D7" s="58" t="s">
        <v>110</v>
      </c>
      <c r="E7" s="58">
        <f t="shared" si="0"/>
        <v>0.5</v>
      </c>
      <c r="F7" s="62"/>
      <c r="G7" s="58" t="s">
        <v>110</v>
      </c>
      <c r="H7" s="58">
        <f t="shared" si="1"/>
        <v>0.5</v>
      </c>
      <c r="I7" s="62"/>
      <c r="J7" s="58" t="s">
        <v>110</v>
      </c>
      <c r="K7" s="58">
        <f t="shared" si="2"/>
        <v>0.5</v>
      </c>
      <c r="L7" s="62"/>
      <c r="M7" s="58" t="s">
        <v>110</v>
      </c>
      <c r="N7" s="58">
        <f t="shared" si="3"/>
        <v>0.5</v>
      </c>
      <c r="O7" s="62"/>
      <c r="P7" s="58" t="s">
        <v>110</v>
      </c>
      <c r="Q7" s="58">
        <f t="shared" si="4"/>
        <v>0.5</v>
      </c>
      <c r="R7" s="62"/>
      <c r="S7" s="58" t="s">
        <v>110</v>
      </c>
      <c r="T7" s="58">
        <f t="shared" si="5"/>
        <v>0.5</v>
      </c>
      <c r="U7" s="62"/>
      <c r="V7" s="58" t="s">
        <v>110</v>
      </c>
      <c r="W7" s="58">
        <f t="shared" si="6"/>
        <v>0.5</v>
      </c>
      <c r="X7" s="62"/>
      <c r="Y7" s="58" t="s">
        <v>110</v>
      </c>
      <c r="Z7" s="58">
        <f t="shared" si="7"/>
        <v>0.5</v>
      </c>
      <c r="AA7" s="62"/>
      <c r="AB7" s="58" t="s">
        <v>110</v>
      </c>
      <c r="AC7" s="58">
        <f t="shared" si="8"/>
        <v>0.5</v>
      </c>
      <c r="AD7" s="62"/>
      <c r="AE7" s="58" t="s">
        <v>110</v>
      </c>
      <c r="AF7" s="58">
        <f t="shared" si="9"/>
        <v>0.5</v>
      </c>
      <c r="AG7" s="62"/>
      <c r="AH7" s="58" t="s">
        <v>110</v>
      </c>
      <c r="AI7" s="58">
        <f t="shared" si="10"/>
        <v>0.5</v>
      </c>
      <c r="AJ7" s="62"/>
      <c r="AK7" s="58" t="s">
        <v>110</v>
      </c>
      <c r="AL7" s="58">
        <f t="shared" si="11"/>
        <v>0.5</v>
      </c>
      <c r="AM7" s="62"/>
      <c r="AN7" s="58" t="s">
        <v>110</v>
      </c>
      <c r="AO7" s="58">
        <f t="shared" si="12"/>
        <v>0.5</v>
      </c>
      <c r="AP7" s="62"/>
      <c r="AQ7" s="58" t="s">
        <v>110</v>
      </c>
      <c r="AR7" s="58">
        <f t="shared" si="13"/>
        <v>0.5</v>
      </c>
      <c r="AS7" s="62"/>
      <c r="AT7" s="58" t="s">
        <v>110</v>
      </c>
      <c r="AU7" s="58">
        <f t="shared" si="14"/>
        <v>0.5</v>
      </c>
      <c r="AV7" s="62"/>
      <c r="AW7" s="58" t="s">
        <v>110</v>
      </c>
      <c r="AX7" s="58">
        <f t="shared" si="15"/>
        <v>0.5</v>
      </c>
      <c r="AY7" s="62"/>
      <c r="BA7" s="7"/>
    </row>
    <row r="8" spans="1:51" ht="66" customHeight="1">
      <c r="A8" s="24"/>
      <c r="B8" s="70" t="s">
        <v>111</v>
      </c>
      <c r="C8" s="64" t="s">
        <v>129</v>
      </c>
      <c r="D8" s="58" t="s">
        <v>1</v>
      </c>
      <c r="E8" s="58">
        <f t="shared" si="0"/>
        <v>1</v>
      </c>
      <c r="F8" s="62"/>
      <c r="G8" s="58" t="s">
        <v>1</v>
      </c>
      <c r="H8" s="58">
        <f t="shared" si="1"/>
        <v>1</v>
      </c>
      <c r="I8" s="62"/>
      <c r="J8" s="58" t="s">
        <v>1</v>
      </c>
      <c r="K8" s="58">
        <f t="shared" si="2"/>
        <v>1</v>
      </c>
      <c r="L8" s="62"/>
      <c r="M8" s="58" t="s">
        <v>1</v>
      </c>
      <c r="N8" s="58">
        <f t="shared" si="3"/>
        <v>1</v>
      </c>
      <c r="O8" s="62"/>
      <c r="P8" s="58" t="s">
        <v>1</v>
      </c>
      <c r="Q8" s="58">
        <f t="shared" si="4"/>
        <v>1</v>
      </c>
      <c r="R8" s="62"/>
      <c r="S8" s="58" t="s">
        <v>2</v>
      </c>
      <c r="T8" s="58">
        <f t="shared" si="5"/>
        <v>0</v>
      </c>
      <c r="U8" s="62"/>
      <c r="V8" s="58" t="s">
        <v>1</v>
      </c>
      <c r="W8" s="58">
        <f t="shared" si="6"/>
        <v>1</v>
      </c>
      <c r="X8" s="62"/>
      <c r="Y8" s="58" t="s">
        <v>1</v>
      </c>
      <c r="Z8" s="58">
        <f t="shared" si="7"/>
        <v>1</v>
      </c>
      <c r="AA8" s="62"/>
      <c r="AB8" s="58" t="s">
        <v>1</v>
      </c>
      <c r="AC8" s="58">
        <f t="shared" si="8"/>
        <v>1</v>
      </c>
      <c r="AD8" s="62"/>
      <c r="AE8" s="58" t="s">
        <v>1</v>
      </c>
      <c r="AF8" s="58">
        <f t="shared" si="9"/>
        <v>1</v>
      </c>
      <c r="AG8" s="62"/>
      <c r="AH8" s="58" t="s">
        <v>1</v>
      </c>
      <c r="AI8" s="58">
        <f t="shared" si="10"/>
        <v>1</v>
      </c>
      <c r="AJ8" s="62"/>
      <c r="AK8" s="58" t="s">
        <v>1</v>
      </c>
      <c r="AL8" s="58">
        <f t="shared" si="11"/>
        <v>1</v>
      </c>
      <c r="AM8" s="62"/>
      <c r="AN8" s="58" t="s">
        <v>1</v>
      </c>
      <c r="AO8" s="58">
        <f t="shared" si="12"/>
        <v>1</v>
      </c>
      <c r="AP8" s="62"/>
      <c r="AQ8" s="58" t="s">
        <v>1</v>
      </c>
      <c r="AR8" s="58">
        <f t="shared" si="13"/>
        <v>1</v>
      </c>
      <c r="AS8" s="62"/>
      <c r="AT8" s="58" t="s">
        <v>1</v>
      </c>
      <c r="AU8" s="58">
        <f t="shared" si="14"/>
        <v>1</v>
      </c>
      <c r="AV8" s="62"/>
      <c r="AW8" s="58" t="s">
        <v>1</v>
      </c>
      <c r="AX8" s="58">
        <f t="shared" si="15"/>
        <v>1</v>
      </c>
      <c r="AY8" s="62"/>
    </row>
    <row r="9" spans="1:51" ht="70.5" customHeight="1">
      <c r="A9" s="24"/>
      <c r="B9" s="70" t="s">
        <v>112</v>
      </c>
      <c r="C9" s="64" t="s">
        <v>123</v>
      </c>
      <c r="D9" s="58" t="s">
        <v>1</v>
      </c>
      <c r="E9" s="58">
        <f t="shared" si="0"/>
        <v>1</v>
      </c>
      <c r="F9" s="62"/>
      <c r="G9" s="58" t="s">
        <v>1</v>
      </c>
      <c r="H9" s="58">
        <f t="shared" si="1"/>
        <v>1</v>
      </c>
      <c r="I9" s="62"/>
      <c r="J9" s="58" t="s">
        <v>1</v>
      </c>
      <c r="K9" s="58">
        <f t="shared" si="2"/>
        <v>1</v>
      </c>
      <c r="L9" s="62"/>
      <c r="M9" s="58" t="s">
        <v>1</v>
      </c>
      <c r="N9" s="58">
        <f t="shared" si="3"/>
        <v>1</v>
      </c>
      <c r="O9" s="62"/>
      <c r="P9" s="58" t="s">
        <v>1</v>
      </c>
      <c r="Q9" s="58">
        <f t="shared" si="4"/>
        <v>1</v>
      </c>
      <c r="R9" s="62"/>
      <c r="S9" s="58" t="s">
        <v>1</v>
      </c>
      <c r="T9" s="58">
        <f t="shared" si="5"/>
        <v>1</v>
      </c>
      <c r="U9" s="62"/>
      <c r="V9" s="58" t="s">
        <v>1</v>
      </c>
      <c r="W9" s="58">
        <f t="shared" si="6"/>
        <v>1</v>
      </c>
      <c r="X9" s="62"/>
      <c r="Y9" s="58" t="s">
        <v>1</v>
      </c>
      <c r="Z9" s="58">
        <f t="shared" si="7"/>
        <v>1</v>
      </c>
      <c r="AA9" s="62"/>
      <c r="AB9" s="58" t="s">
        <v>1</v>
      </c>
      <c r="AC9" s="58">
        <f t="shared" si="8"/>
        <v>1</v>
      </c>
      <c r="AD9" s="62"/>
      <c r="AE9" s="58" t="s">
        <v>1</v>
      </c>
      <c r="AF9" s="58">
        <f t="shared" si="9"/>
        <v>1</v>
      </c>
      <c r="AG9" s="62"/>
      <c r="AH9" s="58" t="s">
        <v>1</v>
      </c>
      <c r="AI9" s="58">
        <f t="shared" si="10"/>
        <v>1</v>
      </c>
      <c r="AJ9" s="62"/>
      <c r="AK9" s="58" t="s">
        <v>1</v>
      </c>
      <c r="AL9" s="58">
        <f t="shared" si="11"/>
        <v>1</v>
      </c>
      <c r="AM9" s="62"/>
      <c r="AN9" s="58" t="s">
        <v>1</v>
      </c>
      <c r="AO9" s="58">
        <f t="shared" si="12"/>
        <v>1</v>
      </c>
      <c r="AP9" s="62"/>
      <c r="AQ9" s="58" t="s">
        <v>1</v>
      </c>
      <c r="AR9" s="58">
        <f t="shared" si="13"/>
        <v>1</v>
      </c>
      <c r="AS9" s="62"/>
      <c r="AT9" s="58" t="s">
        <v>1</v>
      </c>
      <c r="AU9" s="58">
        <f t="shared" si="14"/>
        <v>1</v>
      </c>
      <c r="AV9" s="62"/>
      <c r="AW9" s="58" t="s">
        <v>1</v>
      </c>
      <c r="AX9" s="58">
        <f t="shared" si="15"/>
        <v>1</v>
      </c>
      <c r="AY9" s="62"/>
    </row>
    <row r="10" spans="1:51" ht="77.25" customHeight="1">
      <c r="A10" s="24"/>
      <c r="B10" s="70" t="s">
        <v>113</v>
      </c>
      <c r="C10" s="64" t="s">
        <v>39</v>
      </c>
      <c r="D10" s="58" t="s">
        <v>1</v>
      </c>
      <c r="E10" s="58">
        <f t="shared" si="0"/>
        <v>1</v>
      </c>
      <c r="F10" s="62"/>
      <c r="G10" s="58" t="s">
        <v>1</v>
      </c>
      <c r="H10" s="58">
        <f t="shared" si="1"/>
        <v>1</v>
      </c>
      <c r="I10" s="62"/>
      <c r="J10" s="58" t="s">
        <v>1</v>
      </c>
      <c r="K10" s="58">
        <f t="shared" si="2"/>
        <v>1</v>
      </c>
      <c r="L10" s="62"/>
      <c r="M10" s="58" t="s">
        <v>1</v>
      </c>
      <c r="N10" s="58">
        <f t="shared" si="3"/>
        <v>1</v>
      </c>
      <c r="O10" s="62"/>
      <c r="P10" s="58" t="s">
        <v>1</v>
      </c>
      <c r="Q10" s="58">
        <f t="shared" si="4"/>
        <v>1</v>
      </c>
      <c r="R10" s="62"/>
      <c r="S10" s="58" t="s">
        <v>1</v>
      </c>
      <c r="T10" s="58">
        <f t="shared" si="5"/>
        <v>1</v>
      </c>
      <c r="U10" s="62"/>
      <c r="V10" s="58" t="s">
        <v>1</v>
      </c>
      <c r="W10" s="58">
        <f t="shared" si="6"/>
        <v>1</v>
      </c>
      <c r="X10" s="62"/>
      <c r="Y10" s="58" t="s">
        <v>1</v>
      </c>
      <c r="Z10" s="58">
        <f t="shared" si="7"/>
        <v>1</v>
      </c>
      <c r="AA10" s="62"/>
      <c r="AB10" s="58" t="s">
        <v>1</v>
      </c>
      <c r="AC10" s="58">
        <f t="shared" si="8"/>
        <v>1</v>
      </c>
      <c r="AD10" s="62"/>
      <c r="AE10" s="58" t="s">
        <v>1</v>
      </c>
      <c r="AF10" s="58">
        <f t="shared" si="9"/>
        <v>1</v>
      </c>
      <c r="AG10" s="62"/>
      <c r="AH10" s="58" t="s">
        <v>1</v>
      </c>
      <c r="AI10" s="58">
        <f t="shared" si="10"/>
        <v>1</v>
      </c>
      <c r="AJ10" s="62"/>
      <c r="AK10" s="58" t="s">
        <v>1</v>
      </c>
      <c r="AL10" s="58">
        <f t="shared" si="11"/>
        <v>1</v>
      </c>
      <c r="AM10" s="62"/>
      <c r="AN10" s="58" t="s">
        <v>1</v>
      </c>
      <c r="AO10" s="58">
        <f t="shared" si="12"/>
        <v>1</v>
      </c>
      <c r="AP10" s="62"/>
      <c r="AQ10" s="58" t="s">
        <v>1</v>
      </c>
      <c r="AR10" s="58">
        <f t="shared" si="13"/>
        <v>1</v>
      </c>
      <c r="AS10" s="62"/>
      <c r="AT10" s="58" t="s">
        <v>1</v>
      </c>
      <c r="AU10" s="58">
        <f t="shared" si="14"/>
        <v>1</v>
      </c>
      <c r="AV10" s="62"/>
      <c r="AW10" s="58" t="s">
        <v>1</v>
      </c>
      <c r="AX10" s="58">
        <f t="shared" si="15"/>
        <v>1</v>
      </c>
      <c r="AY10" s="62"/>
    </row>
    <row r="11" spans="1:51" ht="71.25" customHeight="1">
      <c r="A11" s="24"/>
      <c r="B11" s="70" t="s">
        <v>114</v>
      </c>
      <c r="C11" s="64" t="s">
        <v>130</v>
      </c>
      <c r="D11" s="58" t="s">
        <v>1</v>
      </c>
      <c r="E11" s="58">
        <f t="shared" si="0"/>
        <v>1</v>
      </c>
      <c r="F11" s="62"/>
      <c r="G11" s="58" t="s">
        <v>1</v>
      </c>
      <c r="H11" s="58">
        <f t="shared" si="1"/>
        <v>1</v>
      </c>
      <c r="I11" s="62"/>
      <c r="J11" s="58" t="s">
        <v>1</v>
      </c>
      <c r="K11" s="58">
        <f t="shared" si="2"/>
        <v>1</v>
      </c>
      <c r="L11" s="62"/>
      <c r="M11" s="58" t="s">
        <v>1</v>
      </c>
      <c r="N11" s="58">
        <f t="shared" si="3"/>
        <v>1</v>
      </c>
      <c r="O11" s="62"/>
      <c r="P11" s="58" t="s">
        <v>1</v>
      </c>
      <c r="Q11" s="58">
        <f t="shared" si="4"/>
        <v>1</v>
      </c>
      <c r="R11" s="62"/>
      <c r="S11" s="58" t="s">
        <v>1</v>
      </c>
      <c r="T11" s="58">
        <f t="shared" si="5"/>
        <v>1</v>
      </c>
      <c r="U11" s="62"/>
      <c r="V11" s="58" t="s">
        <v>1</v>
      </c>
      <c r="W11" s="58">
        <f t="shared" si="6"/>
        <v>1</v>
      </c>
      <c r="X11" s="62"/>
      <c r="Y11" s="58" t="s">
        <v>1</v>
      </c>
      <c r="Z11" s="58">
        <f t="shared" si="7"/>
        <v>1</v>
      </c>
      <c r="AA11" s="62"/>
      <c r="AB11" s="58" t="s">
        <v>1</v>
      </c>
      <c r="AC11" s="58">
        <f t="shared" si="8"/>
        <v>1</v>
      </c>
      <c r="AD11" s="62"/>
      <c r="AE11" s="58" t="s">
        <v>1</v>
      </c>
      <c r="AF11" s="58">
        <f t="shared" si="9"/>
        <v>1</v>
      </c>
      <c r="AG11" s="62"/>
      <c r="AH11" s="58" t="s">
        <v>1</v>
      </c>
      <c r="AI11" s="58">
        <f t="shared" si="10"/>
        <v>1</v>
      </c>
      <c r="AJ11" s="62"/>
      <c r="AK11" s="58" t="s">
        <v>1</v>
      </c>
      <c r="AL11" s="58">
        <f t="shared" si="11"/>
        <v>1</v>
      </c>
      <c r="AM11" s="62"/>
      <c r="AN11" s="58" t="s">
        <v>1</v>
      </c>
      <c r="AO11" s="58">
        <f t="shared" si="12"/>
        <v>1</v>
      </c>
      <c r="AP11" s="62"/>
      <c r="AQ11" s="58" t="s">
        <v>1</v>
      </c>
      <c r="AR11" s="58">
        <f t="shared" si="13"/>
        <v>1</v>
      </c>
      <c r="AS11" s="62"/>
      <c r="AT11" s="58" t="s">
        <v>1</v>
      </c>
      <c r="AU11" s="58">
        <f t="shared" si="14"/>
        <v>1</v>
      </c>
      <c r="AV11" s="62"/>
      <c r="AW11" s="58" t="s">
        <v>1</v>
      </c>
      <c r="AX11" s="58">
        <f t="shared" si="15"/>
        <v>1</v>
      </c>
      <c r="AY11" s="62"/>
    </row>
    <row r="12" spans="1:51" s="63" customFormat="1" ht="39.75" customHeight="1">
      <c r="A12" s="24"/>
      <c r="B12" s="253" t="s">
        <v>120</v>
      </c>
      <c r="C12" s="253"/>
      <c r="D12" s="27">
        <f>E12/7</f>
        <v>0.7857142857142857</v>
      </c>
      <c r="E12" s="27">
        <f>SUM(E5:E11)</f>
        <v>5.5</v>
      </c>
      <c r="F12" s="23" t="str">
        <f>+IF(AND($D$12&gt;=0,$D$12&lt;=0.33),"MALO",IF(AND($D$12&gt;0.33,$D$12&lt;=0.67),"REGULAR",IF(AND($D$12&gt;0.67,$D$12&lt;=1),"BUENO","NA")))</f>
        <v>BUENO</v>
      </c>
      <c r="G12" s="27">
        <f>H12/7</f>
        <v>0.7857142857142857</v>
      </c>
      <c r="H12" s="27">
        <f>SUM(H5:H11)</f>
        <v>5.5</v>
      </c>
      <c r="I12" s="23" t="str">
        <f>+IF(AND($G$12&gt;=0,$G$12&lt;=0.33),"MALO",IF(AND($G$12&gt;0.33,$G$12&lt;=0.67),"REGULAR",IF(AND($G$12&gt;0.67,$G$12&lt;=1),"BUENO","NA")))</f>
        <v>BUENO</v>
      </c>
      <c r="J12" s="27">
        <f>K12/7</f>
        <v>0.7857142857142857</v>
      </c>
      <c r="K12" s="27">
        <f>SUM(K5:K11)</f>
        <v>5.5</v>
      </c>
      <c r="L12" s="23" t="str">
        <f>+IF(AND($J$12&gt;=0,$J$12&lt;=0.33),"MALO",IF(AND($J$12&gt;0.33,$J$12&lt;=0.67),"REGULAR",IF(AND($J$12&gt;0.67,$J$12&lt;=1),"BUENO","NA")))</f>
        <v>BUENO</v>
      </c>
      <c r="M12" s="27">
        <f>N12/7</f>
        <v>0.7857142857142857</v>
      </c>
      <c r="N12" s="27">
        <f>SUM(N5:N11)</f>
        <v>5.5</v>
      </c>
      <c r="O12" s="23" t="str">
        <f>+IF(AND($M$12&gt;=0,$M$12&lt;=0.33),"MALO",IF(AND($M$12&gt;0.33,$M$12&lt;=0.67),"REGULAR",IF(AND($M$12&gt;0.67,$M$12&lt;=1),"BUENO","NA")))</f>
        <v>BUENO</v>
      </c>
      <c r="P12" s="27">
        <f>Q12/7</f>
        <v>0.7857142857142857</v>
      </c>
      <c r="Q12" s="27">
        <f>SUM(Q5:Q11)</f>
        <v>5.5</v>
      </c>
      <c r="R12" s="23" t="str">
        <f>+IF(AND($M$12&gt;=0,$M$12&lt;=0.33),"MALO",IF(AND($M$12&gt;0.33,$M$12&lt;=0.67),"REGULAR",IF(AND($M$12&gt;0.67,$M$12&lt;=1),"BUENO","NA")))</f>
        <v>BUENO</v>
      </c>
      <c r="S12" s="27">
        <f>T12/7</f>
        <v>0.6428571428571429</v>
      </c>
      <c r="T12" s="27">
        <f>SUM(T5:T11)</f>
        <v>4.5</v>
      </c>
      <c r="U12" s="23" t="str">
        <f>+IF(AND($S$12&gt;=0,$S$12&lt;=0.33),"MALO",IF(AND($S$12&gt;0.33,$S$12&lt;=0.67),"REGULAR",IF(AND($S$12&gt;0.67,$S$12&lt;=1),"BUENO","NA")))</f>
        <v>REGULAR</v>
      </c>
      <c r="V12" s="27">
        <f>W12/7</f>
        <v>0.7857142857142857</v>
      </c>
      <c r="W12" s="27">
        <f>SUM(W5:W11)</f>
        <v>5.5</v>
      </c>
      <c r="X12" s="23" t="str">
        <f>+IF(AND($V$12&gt;=0,$V$12&lt;=0.33),"MALO",IF(AND($V$12&gt;0.33,$V$12&lt;=0.67),"REGULAR",IF(AND($V$12&gt;0.67,$V$12&lt;=1),"BUENO","NA")))</f>
        <v>BUENO</v>
      </c>
      <c r="Y12" s="27">
        <f>Z12/7</f>
        <v>0.7857142857142857</v>
      </c>
      <c r="Z12" s="27">
        <f>SUM(Z5:Z11)</f>
        <v>5.5</v>
      </c>
      <c r="AA12" s="23" t="str">
        <f>+IF(AND($Y$12&gt;=0,$Y$12&lt;=0.33),"MALO",IF(AND($Y$12&gt;0.33,$Y$12&lt;=0.67),"REGULAR",IF(AND($Y$12&gt;0.67,$Y$12&lt;=1),"BUENO","NA")))</f>
        <v>BUENO</v>
      </c>
      <c r="AB12" s="27">
        <f>AC12/7</f>
        <v>0.7857142857142857</v>
      </c>
      <c r="AC12" s="27">
        <f>SUM(AC5:AC11)</f>
        <v>5.5</v>
      </c>
      <c r="AD12" s="23" t="str">
        <f>+IF(AND($AB$12&gt;=0,$AB$12&lt;=0.33),"MALO",IF(AND($AB$12&gt;0.33,$AB$12&lt;=0.67),"REGULAR",IF(AND($AB$12&gt;0.67,$AB$12&lt;=1),"BUENO","NA")))</f>
        <v>BUENO</v>
      </c>
      <c r="AE12" s="27">
        <f>AF12/7</f>
        <v>0.7857142857142857</v>
      </c>
      <c r="AF12" s="27">
        <f>SUM(AF5:AF11)</f>
        <v>5.5</v>
      </c>
      <c r="AG12" s="23" t="str">
        <f>+IF(AND($AE$12&gt;=0,$AE$12&lt;=0.33),"MALO",IF(AND($AE$12&gt;0.33,$AE$12&lt;=0.67),"REGULAR",IF(AND($AE$12&gt;0.67,$AE$12&lt;=1),"BUENO","NA")))</f>
        <v>BUENO</v>
      </c>
      <c r="AH12" s="27">
        <f>AI12/7</f>
        <v>0.7857142857142857</v>
      </c>
      <c r="AI12" s="27">
        <f>SUM(AI5:AI11)</f>
        <v>5.5</v>
      </c>
      <c r="AJ12" s="23" t="str">
        <f>+IF(AND($AK$12&gt;=0,$AK$12&lt;=0.33),"MALO",IF(AND($AK$12&gt;0.33,$AK$12&lt;=0.67),"REGULAR",IF(AND($AK$12&gt;0.67,$AK$12&lt;=1),"BUENO","NA")))</f>
        <v>BUENO</v>
      </c>
      <c r="AK12" s="27">
        <f>AL12/7</f>
        <v>0.7857142857142857</v>
      </c>
      <c r="AL12" s="27">
        <f>SUM(AL5:AL11)</f>
        <v>5.5</v>
      </c>
      <c r="AM12" s="23" t="str">
        <f>+IF(AND($AK$12&gt;=0,$AK$12&lt;=0.33),"MALO",IF(AND($AK$12&gt;0.33,$AK$12&lt;=0.67),"REGULAR",IF(AND($AK$12&gt;0.67,$AK$12&lt;=1),"BUENO","NA")))</f>
        <v>BUENO</v>
      </c>
      <c r="AN12" s="27">
        <f>AO12/7</f>
        <v>0.7857142857142857</v>
      </c>
      <c r="AO12" s="27">
        <f>SUM(AO5:AO11)</f>
        <v>5.5</v>
      </c>
      <c r="AP12" s="23" t="str">
        <f>+IF(AND($AK$12&gt;=0,$AK$12&lt;=0.33),"MALO",IF(AND($AK$12&gt;0.33,$AK$12&lt;=0.67),"REGULAR",IF(AND($AK$12&gt;0.67,$AK$12&lt;=1),"BUENO","NA")))</f>
        <v>BUENO</v>
      </c>
      <c r="AQ12" s="27">
        <f>AR12/7</f>
        <v>0.7857142857142857</v>
      </c>
      <c r="AR12" s="27">
        <f>SUM(AR5:AR11)</f>
        <v>5.5</v>
      </c>
      <c r="AS12" s="23" t="str">
        <f>+IF(AND($AQ$12&gt;=0,$AQ$12&lt;=0.33),"MALO",IF(AND($AQ$12&gt;0.33,$AQ$12&lt;=0.67),"REGULAR",IF(AND($AQ$12&gt;0.67,$AQ$12&lt;=1),"BUENO","NA")))</f>
        <v>BUENO</v>
      </c>
      <c r="AT12" s="27">
        <f>AU12/7</f>
        <v>0.7857142857142857</v>
      </c>
      <c r="AU12" s="27">
        <f>SUM(AU5:AU11)</f>
        <v>5.5</v>
      </c>
      <c r="AV12" s="23" t="str">
        <f>+IF(AND($AT$12&gt;=0,$AT$12&lt;=0.33),"MALO",IF(AND($AT$12&gt;0.33,$AT$12&lt;=0.67),"REGULAR",IF(AND($AT$12&gt;0.67,$AT$12&lt;=1),"BUENO","NA")))</f>
        <v>BUENO</v>
      </c>
      <c r="AW12" s="27">
        <f>AX12/7</f>
        <v>0.7857142857142857</v>
      </c>
      <c r="AX12" s="27">
        <f>SUM(AX5:AX11)</f>
        <v>5.5</v>
      </c>
      <c r="AY12" s="23" t="str">
        <f>+IF(AND($AW$12&gt;=0,$AW$12&lt;=0.33),"MALO",IF(AND($AW$12&gt;0.33,$AW$12&lt;=0.67),"REGULAR",IF(AND($AW$12&gt;0.67,$AW$12&lt;=1),"BUENO","NA")))</f>
        <v>BUENO</v>
      </c>
    </row>
    <row r="13" spans="1:51" ht="24.75" customHeight="1">
      <c r="A13" s="24"/>
      <c r="B13" s="69">
        <v>2</v>
      </c>
      <c r="C13" s="56" t="s">
        <v>27</v>
      </c>
      <c r="D13" s="22" t="s">
        <v>116</v>
      </c>
      <c r="E13" s="22" t="s">
        <v>117</v>
      </c>
      <c r="F13" s="22" t="s">
        <v>118</v>
      </c>
      <c r="G13" s="22" t="s">
        <v>116</v>
      </c>
      <c r="H13" s="22" t="s">
        <v>117</v>
      </c>
      <c r="I13" s="22" t="s">
        <v>118</v>
      </c>
      <c r="J13" s="22" t="s">
        <v>116</v>
      </c>
      <c r="K13" s="22" t="s">
        <v>117</v>
      </c>
      <c r="L13" s="22" t="s">
        <v>118</v>
      </c>
      <c r="M13" s="22" t="s">
        <v>116</v>
      </c>
      <c r="N13" s="22" t="s">
        <v>117</v>
      </c>
      <c r="O13" s="22" t="s">
        <v>118</v>
      </c>
      <c r="P13" s="22" t="s">
        <v>116</v>
      </c>
      <c r="Q13" s="22" t="s">
        <v>117</v>
      </c>
      <c r="R13" s="22" t="s">
        <v>118</v>
      </c>
      <c r="S13" s="22" t="s">
        <v>116</v>
      </c>
      <c r="T13" s="22" t="s">
        <v>117</v>
      </c>
      <c r="U13" s="22" t="s">
        <v>118</v>
      </c>
      <c r="V13" s="22" t="s">
        <v>116</v>
      </c>
      <c r="W13" s="22" t="s">
        <v>117</v>
      </c>
      <c r="X13" s="22" t="s">
        <v>118</v>
      </c>
      <c r="Y13" s="22" t="s">
        <v>116</v>
      </c>
      <c r="Z13" s="22" t="s">
        <v>117</v>
      </c>
      <c r="AA13" s="22" t="s">
        <v>118</v>
      </c>
      <c r="AB13" s="22" t="s">
        <v>116</v>
      </c>
      <c r="AC13" s="22" t="s">
        <v>117</v>
      </c>
      <c r="AD13" s="22" t="s">
        <v>118</v>
      </c>
      <c r="AE13" s="22" t="s">
        <v>116</v>
      </c>
      <c r="AF13" s="22" t="s">
        <v>117</v>
      </c>
      <c r="AG13" s="22" t="s">
        <v>118</v>
      </c>
      <c r="AH13" s="22" t="s">
        <v>116</v>
      </c>
      <c r="AI13" s="22" t="s">
        <v>117</v>
      </c>
      <c r="AJ13" s="22" t="s">
        <v>118</v>
      </c>
      <c r="AK13" s="22" t="s">
        <v>116</v>
      </c>
      <c r="AL13" s="22" t="s">
        <v>117</v>
      </c>
      <c r="AM13" s="22" t="s">
        <v>118</v>
      </c>
      <c r="AN13" s="22" t="s">
        <v>116</v>
      </c>
      <c r="AO13" s="22" t="s">
        <v>117</v>
      </c>
      <c r="AP13" s="22" t="s">
        <v>118</v>
      </c>
      <c r="AQ13" s="22" t="s">
        <v>116</v>
      </c>
      <c r="AR13" s="22" t="s">
        <v>117</v>
      </c>
      <c r="AS13" s="22" t="s">
        <v>118</v>
      </c>
      <c r="AT13" s="22" t="s">
        <v>116</v>
      </c>
      <c r="AU13" s="22" t="s">
        <v>117</v>
      </c>
      <c r="AV13" s="22" t="s">
        <v>118</v>
      </c>
      <c r="AW13" s="22" t="s">
        <v>116</v>
      </c>
      <c r="AX13" s="22" t="s">
        <v>117</v>
      </c>
      <c r="AY13" s="22" t="s">
        <v>118</v>
      </c>
    </row>
    <row r="14" spans="1:51" ht="58.5" customHeight="1">
      <c r="A14" s="24"/>
      <c r="B14" s="71" t="s">
        <v>13</v>
      </c>
      <c r="C14" s="65" t="s">
        <v>156</v>
      </c>
      <c r="D14" s="58" t="s">
        <v>1</v>
      </c>
      <c r="E14" s="58">
        <f aca="true" t="shared" si="16" ref="E14:E19">VLOOKUP(D14,$D$62:$E$64,2,0)</f>
        <v>1</v>
      </c>
      <c r="F14" s="62"/>
      <c r="G14" s="58" t="s">
        <v>1</v>
      </c>
      <c r="H14" s="58">
        <f aca="true" t="shared" si="17" ref="H14:H19">VLOOKUP(G14,$D$62:$E$64,2,0)</f>
        <v>1</v>
      </c>
      <c r="I14" s="62"/>
      <c r="J14" s="58" t="s">
        <v>1</v>
      </c>
      <c r="K14" s="58">
        <f aca="true" t="shared" si="18" ref="K14:K19">VLOOKUP(J14,$D$62:$E$64,2,0)</f>
        <v>1</v>
      </c>
      <c r="L14" s="62"/>
      <c r="M14" s="58" t="s">
        <v>1</v>
      </c>
      <c r="N14" s="58">
        <f aca="true" t="shared" si="19" ref="N14:N19">VLOOKUP(M14,$D$62:$E$64,2,0)</f>
        <v>1</v>
      </c>
      <c r="O14" s="62"/>
      <c r="P14" s="58" t="s">
        <v>1</v>
      </c>
      <c r="Q14" s="58">
        <f>VLOOKUP(P14,$D$62:$E$64,2,0)</f>
        <v>1</v>
      </c>
      <c r="R14" s="62"/>
      <c r="S14" s="58" t="s">
        <v>1</v>
      </c>
      <c r="T14" s="58">
        <f aca="true" t="shared" si="20" ref="T14:T19">VLOOKUP(S14,$D$62:$E$64,2,0)</f>
        <v>1</v>
      </c>
      <c r="U14" s="62"/>
      <c r="V14" s="58" t="s">
        <v>1</v>
      </c>
      <c r="W14" s="58">
        <f aca="true" t="shared" si="21" ref="W14:W19">VLOOKUP(V14,$D$62:$E$64,2,0)</f>
        <v>1</v>
      </c>
      <c r="X14" s="62"/>
      <c r="Y14" s="58" t="s">
        <v>1</v>
      </c>
      <c r="Z14" s="58">
        <f aca="true" t="shared" si="22" ref="Z14:Z19">VLOOKUP(Y14,$D$62:$E$64,2,0)</f>
        <v>1</v>
      </c>
      <c r="AA14" s="62"/>
      <c r="AB14" s="58" t="s">
        <v>1</v>
      </c>
      <c r="AC14" s="58">
        <f aca="true" t="shared" si="23" ref="AC14:AC19">VLOOKUP(AB14,$D$62:$E$64,2,0)</f>
        <v>1</v>
      </c>
      <c r="AD14" s="62"/>
      <c r="AE14" s="58" t="s">
        <v>1</v>
      </c>
      <c r="AF14" s="58">
        <f aca="true" t="shared" si="24" ref="AF14:AF19">VLOOKUP(AE14,$D$62:$E$64,2,0)</f>
        <v>1</v>
      </c>
      <c r="AG14" s="62"/>
      <c r="AH14" s="58" t="s">
        <v>1</v>
      </c>
      <c r="AI14" s="58">
        <f aca="true" t="shared" si="25" ref="AI14:AI19">VLOOKUP(AH14,$D$62:$E$64,2,0)</f>
        <v>1</v>
      </c>
      <c r="AJ14" s="62"/>
      <c r="AK14" s="58" t="s">
        <v>1</v>
      </c>
      <c r="AL14" s="58">
        <f>VLOOKUP(AK14,$D$62:$E$64,2,0)</f>
        <v>1</v>
      </c>
      <c r="AM14" s="62"/>
      <c r="AN14" s="58" t="s">
        <v>1</v>
      </c>
      <c r="AO14" s="58">
        <f>VLOOKUP(AN14,$D$62:$E$64,2,0)</f>
        <v>1</v>
      </c>
      <c r="AP14" s="62"/>
      <c r="AQ14" s="58" t="s">
        <v>1</v>
      </c>
      <c r="AR14" s="58">
        <f aca="true" t="shared" si="26" ref="AR14:AR19">VLOOKUP(AQ14,$D$62:$E$64,2,0)</f>
        <v>1</v>
      </c>
      <c r="AS14" s="62"/>
      <c r="AT14" s="58" t="s">
        <v>1</v>
      </c>
      <c r="AU14" s="58">
        <f aca="true" t="shared" si="27" ref="AU14:AU19">VLOOKUP(AT14,$D$62:$E$64,2,0)</f>
        <v>1</v>
      </c>
      <c r="AV14" s="62"/>
      <c r="AW14" s="58" t="s">
        <v>1</v>
      </c>
      <c r="AX14" s="58">
        <f aca="true" t="shared" si="28" ref="AX14:AX19">VLOOKUP(AW14,$D$62:$E$64,2,0)</f>
        <v>1</v>
      </c>
      <c r="AY14" s="62"/>
    </row>
    <row r="15" spans="1:51" ht="58.5" customHeight="1">
      <c r="A15" s="24"/>
      <c r="B15" s="71" t="s">
        <v>12</v>
      </c>
      <c r="C15" s="66" t="s">
        <v>124</v>
      </c>
      <c r="D15" s="58" t="s">
        <v>110</v>
      </c>
      <c r="E15" s="58">
        <f t="shared" si="16"/>
        <v>0.5</v>
      </c>
      <c r="F15" s="62"/>
      <c r="G15" s="58" t="s">
        <v>1</v>
      </c>
      <c r="H15" s="58">
        <f t="shared" si="17"/>
        <v>1</v>
      </c>
      <c r="I15" s="62"/>
      <c r="J15" s="58" t="s">
        <v>110</v>
      </c>
      <c r="K15" s="58">
        <f t="shared" si="18"/>
        <v>0.5</v>
      </c>
      <c r="L15" s="62"/>
      <c r="M15" s="58" t="s">
        <v>110</v>
      </c>
      <c r="N15" s="58">
        <f t="shared" si="19"/>
        <v>0.5</v>
      </c>
      <c r="O15" s="62"/>
      <c r="P15" s="58" t="s">
        <v>110</v>
      </c>
      <c r="Q15" s="58">
        <f>VLOOKUP(P15,$D$62:$E$64,2,0)</f>
        <v>0.5</v>
      </c>
      <c r="R15" s="62"/>
      <c r="S15" s="58" t="s">
        <v>110</v>
      </c>
      <c r="T15" s="58">
        <f t="shared" si="20"/>
        <v>0.5</v>
      </c>
      <c r="U15" s="62"/>
      <c r="V15" s="58" t="s">
        <v>1</v>
      </c>
      <c r="W15" s="58">
        <f t="shared" si="21"/>
        <v>1</v>
      </c>
      <c r="X15" s="62"/>
      <c r="Y15" s="58" t="s">
        <v>1</v>
      </c>
      <c r="Z15" s="58">
        <f t="shared" si="22"/>
        <v>1</v>
      </c>
      <c r="AA15" s="62"/>
      <c r="AB15" s="58" t="s">
        <v>1</v>
      </c>
      <c r="AC15" s="58">
        <f t="shared" si="23"/>
        <v>1</v>
      </c>
      <c r="AD15" s="62"/>
      <c r="AE15" s="58" t="s">
        <v>110</v>
      </c>
      <c r="AF15" s="58">
        <f t="shared" si="24"/>
        <v>0.5</v>
      </c>
      <c r="AG15" s="62"/>
      <c r="AH15" s="58" t="s">
        <v>1</v>
      </c>
      <c r="AI15" s="58">
        <f t="shared" si="25"/>
        <v>1</v>
      </c>
      <c r="AJ15" s="62"/>
      <c r="AK15" s="58" t="s">
        <v>1</v>
      </c>
      <c r="AL15" s="58">
        <f>VLOOKUP(AK15,$D$62:$E$64,2,0)</f>
        <v>1</v>
      </c>
      <c r="AM15" s="62"/>
      <c r="AN15" s="58" t="s">
        <v>1</v>
      </c>
      <c r="AO15" s="58">
        <f>VLOOKUP(AN15,$D$62:$E$64,2,0)</f>
        <v>1</v>
      </c>
      <c r="AP15" s="62"/>
      <c r="AQ15" s="58" t="s">
        <v>110</v>
      </c>
      <c r="AR15" s="58">
        <f t="shared" si="26"/>
        <v>0.5</v>
      </c>
      <c r="AS15" s="62"/>
      <c r="AT15" s="58" t="s">
        <v>110</v>
      </c>
      <c r="AU15" s="58">
        <f t="shared" si="27"/>
        <v>0.5</v>
      </c>
      <c r="AV15" s="62"/>
      <c r="AW15" s="58" t="s">
        <v>110</v>
      </c>
      <c r="AX15" s="58">
        <f t="shared" si="28"/>
        <v>0.5</v>
      </c>
      <c r="AY15" s="62"/>
    </row>
    <row r="16" spans="1:51" ht="68.25" customHeight="1">
      <c r="A16" s="24"/>
      <c r="B16" s="71" t="s">
        <v>15</v>
      </c>
      <c r="C16" s="66" t="s">
        <v>125</v>
      </c>
      <c r="D16" s="58" t="s">
        <v>110</v>
      </c>
      <c r="E16" s="58">
        <f t="shared" si="16"/>
        <v>0.5</v>
      </c>
      <c r="F16" s="62"/>
      <c r="G16" s="58" t="s">
        <v>110</v>
      </c>
      <c r="H16" s="58">
        <f t="shared" si="17"/>
        <v>0.5</v>
      </c>
      <c r="I16" s="62"/>
      <c r="J16" s="58" t="s">
        <v>110</v>
      </c>
      <c r="K16" s="58">
        <f t="shared" si="18"/>
        <v>0.5</v>
      </c>
      <c r="L16" s="62"/>
      <c r="M16" s="58" t="s">
        <v>110</v>
      </c>
      <c r="N16" s="58">
        <f t="shared" si="19"/>
        <v>0.5</v>
      </c>
      <c r="O16" s="62"/>
      <c r="P16" s="58" t="s">
        <v>110</v>
      </c>
      <c r="Q16" s="58">
        <f>VLOOKUP(P16,$D$62:$E$64,2,0)</f>
        <v>0.5</v>
      </c>
      <c r="R16" s="62"/>
      <c r="S16" s="58" t="s">
        <v>110</v>
      </c>
      <c r="T16" s="58">
        <f t="shared" si="20"/>
        <v>0.5</v>
      </c>
      <c r="U16" s="62"/>
      <c r="V16" s="58" t="s">
        <v>110</v>
      </c>
      <c r="W16" s="58">
        <f t="shared" si="21"/>
        <v>0.5</v>
      </c>
      <c r="X16" s="62"/>
      <c r="Y16" s="58" t="s">
        <v>110</v>
      </c>
      <c r="Z16" s="58">
        <f t="shared" si="22"/>
        <v>0.5</v>
      </c>
      <c r="AA16" s="62"/>
      <c r="AB16" s="58" t="s">
        <v>110</v>
      </c>
      <c r="AC16" s="58">
        <f t="shared" si="23"/>
        <v>0.5</v>
      </c>
      <c r="AD16" s="62"/>
      <c r="AE16" s="58" t="s">
        <v>110</v>
      </c>
      <c r="AF16" s="58">
        <f t="shared" si="24"/>
        <v>0.5</v>
      </c>
      <c r="AG16" s="62"/>
      <c r="AH16" s="58" t="s">
        <v>110</v>
      </c>
      <c r="AI16" s="58">
        <f t="shared" si="25"/>
        <v>0.5</v>
      </c>
      <c r="AJ16" s="62"/>
      <c r="AK16" s="58" t="s">
        <v>110</v>
      </c>
      <c r="AL16" s="58">
        <f>VLOOKUP(AK16,$D$62:$E$64,2,0)</f>
        <v>0.5</v>
      </c>
      <c r="AM16" s="62"/>
      <c r="AN16" s="58" t="s">
        <v>110</v>
      </c>
      <c r="AO16" s="58">
        <f>VLOOKUP(AN16,$D$62:$E$64,2,0)</f>
        <v>0.5</v>
      </c>
      <c r="AP16" s="62"/>
      <c r="AQ16" s="58" t="s">
        <v>110</v>
      </c>
      <c r="AR16" s="58">
        <f t="shared" si="26"/>
        <v>0.5</v>
      </c>
      <c r="AS16" s="62"/>
      <c r="AT16" s="58" t="s">
        <v>110</v>
      </c>
      <c r="AU16" s="58">
        <f t="shared" si="27"/>
        <v>0.5</v>
      </c>
      <c r="AV16" s="62"/>
      <c r="AW16" s="58" t="s">
        <v>110</v>
      </c>
      <c r="AX16" s="58">
        <f t="shared" si="28"/>
        <v>0.5</v>
      </c>
      <c r="AY16" s="62"/>
    </row>
    <row r="17" spans="1:51" ht="68.25" customHeight="1">
      <c r="A17" s="24"/>
      <c r="B17" s="71" t="s">
        <v>132</v>
      </c>
      <c r="C17" s="67" t="s">
        <v>60</v>
      </c>
      <c r="D17" s="58" t="s">
        <v>110</v>
      </c>
      <c r="E17" s="58">
        <f t="shared" si="16"/>
        <v>0.5</v>
      </c>
      <c r="F17" s="62"/>
      <c r="G17" s="58" t="s">
        <v>110</v>
      </c>
      <c r="H17" s="58">
        <f t="shared" si="17"/>
        <v>0.5</v>
      </c>
      <c r="I17" s="62"/>
      <c r="J17" s="58" t="s">
        <v>110</v>
      </c>
      <c r="K17" s="58">
        <f t="shared" si="18"/>
        <v>0.5</v>
      </c>
      <c r="L17" s="62"/>
      <c r="M17" s="58" t="s">
        <v>110</v>
      </c>
      <c r="N17" s="58">
        <f t="shared" si="19"/>
        <v>0.5</v>
      </c>
      <c r="O17" s="62"/>
      <c r="P17" s="58" t="s">
        <v>110</v>
      </c>
      <c r="Q17" s="58">
        <f>VLOOKUP(P17,$D$62:$E$64,2,0)</f>
        <v>0.5</v>
      </c>
      <c r="R17" s="62"/>
      <c r="S17" s="58" t="s">
        <v>110</v>
      </c>
      <c r="T17" s="58">
        <f t="shared" si="20"/>
        <v>0.5</v>
      </c>
      <c r="U17" s="62"/>
      <c r="V17" s="58" t="s">
        <v>110</v>
      </c>
      <c r="W17" s="58">
        <f t="shared" si="21"/>
        <v>0.5</v>
      </c>
      <c r="X17" s="62"/>
      <c r="Y17" s="58" t="s">
        <v>110</v>
      </c>
      <c r="Z17" s="58">
        <f t="shared" si="22"/>
        <v>0.5</v>
      </c>
      <c r="AA17" s="62"/>
      <c r="AB17" s="58" t="s">
        <v>110</v>
      </c>
      <c r="AC17" s="58">
        <f t="shared" si="23"/>
        <v>0.5</v>
      </c>
      <c r="AD17" s="62"/>
      <c r="AE17" s="58" t="s">
        <v>110</v>
      </c>
      <c r="AF17" s="58">
        <f t="shared" si="24"/>
        <v>0.5</v>
      </c>
      <c r="AG17" s="62"/>
      <c r="AH17" s="58" t="s">
        <v>110</v>
      </c>
      <c r="AI17" s="58">
        <f t="shared" si="25"/>
        <v>0.5</v>
      </c>
      <c r="AJ17" s="62"/>
      <c r="AK17" s="58" t="s">
        <v>110</v>
      </c>
      <c r="AL17" s="58">
        <f>VLOOKUP(AK17,$D$62:$E$64,2,0)</f>
        <v>0.5</v>
      </c>
      <c r="AM17" s="62"/>
      <c r="AN17" s="58" t="s">
        <v>110</v>
      </c>
      <c r="AO17" s="58">
        <f>VLOOKUP(AN17,$D$62:$E$64,2,0)</f>
        <v>0.5</v>
      </c>
      <c r="AP17" s="62"/>
      <c r="AQ17" s="58" t="s">
        <v>110</v>
      </c>
      <c r="AR17" s="58">
        <f t="shared" si="26"/>
        <v>0.5</v>
      </c>
      <c r="AS17" s="62"/>
      <c r="AT17" s="58" t="s">
        <v>110</v>
      </c>
      <c r="AU17" s="58">
        <f t="shared" si="27"/>
        <v>0.5</v>
      </c>
      <c r="AV17" s="62"/>
      <c r="AW17" s="58" t="s">
        <v>110</v>
      </c>
      <c r="AX17" s="58">
        <f t="shared" si="28"/>
        <v>0.5</v>
      </c>
      <c r="AY17" s="62"/>
    </row>
    <row r="18" spans="1:51" ht="58.5" customHeight="1">
      <c r="A18" s="24"/>
      <c r="B18" s="71" t="s">
        <v>133</v>
      </c>
      <c r="C18" s="66" t="s">
        <v>155</v>
      </c>
      <c r="D18" s="58" t="s">
        <v>110</v>
      </c>
      <c r="E18" s="58">
        <v>0.5</v>
      </c>
      <c r="F18" s="62"/>
      <c r="G18" s="58" t="s">
        <v>1</v>
      </c>
      <c r="H18" s="58">
        <v>1</v>
      </c>
      <c r="I18" s="62"/>
      <c r="J18" s="58" t="s">
        <v>110</v>
      </c>
      <c r="K18" s="58">
        <v>0.5</v>
      </c>
      <c r="L18" s="62"/>
      <c r="M18" s="58" t="s">
        <v>110</v>
      </c>
      <c r="N18" s="58">
        <v>0.5</v>
      </c>
      <c r="O18" s="62"/>
      <c r="P18" s="58" t="s">
        <v>110</v>
      </c>
      <c r="Q18" s="58">
        <v>0.5</v>
      </c>
      <c r="R18" s="62"/>
      <c r="S18" s="58" t="s">
        <v>110</v>
      </c>
      <c r="T18" s="58">
        <v>0.5</v>
      </c>
      <c r="U18" s="62"/>
      <c r="V18" s="58" t="s">
        <v>1</v>
      </c>
      <c r="W18" s="58">
        <v>1</v>
      </c>
      <c r="X18" s="62"/>
      <c r="Y18" s="58" t="s">
        <v>1</v>
      </c>
      <c r="Z18" s="58">
        <v>1</v>
      </c>
      <c r="AA18" s="62"/>
      <c r="AB18" s="58" t="s">
        <v>1</v>
      </c>
      <c r="AC18" s="58">
        <v>1</v>
      </c>
      <c r="AD18" s="62"/>
      <c r="AE18" s="58" t="s">
        <v>110</v>
      </c>
      <c r="AF18" s="58">
        <v>0.5</v>
      </c>
      <c r="AG18" s="62"/>
      <c r="AH18" s="58" t="s">
        <v>1</v>
      </c>
      <c r="AI18" s="58">
        <v>1</v>
      </c>
      <c r="AJ18" s="62"/>
      <c r="AK18" s="58" t="s">
        <v>1</v>
      </c>
      <c r="AL18" s="58">
        <v>1</v>
      </c>
      <c r="AM18" s="62"/>
      <c r="AN18" s="58" t="s">
        <v>1</v>
      </c>
      <c r="AO18" s="58">
        <v>1</v>
      </c>
      <c r="AP18" s="62"/>
      <c r="AQ18" s="58" t="s">
        <v>110</v>
      </c>
      <c r="AR18" s="58">
        <v>0.5</v>
      </c>
      <c r="AS18" s="62"/>
      <c r="AT18" s="58" t="s">
        <v>110</v>
      </c>
      <c r="AU18" s="58">
        <v>0.5</v>
      </c>
      <c r="AV18" s="62"/>
      <c r="AW18" s="58" t="s">
        <v>110</v>
      </c>
      <c r="AX18" s="58">
        <f t="shared" si="28"/>
        <v>0.5</v>
      </c>
      <c r="AY18" s="62"/>
    </row>
    <row r="19" spans="1:51" ht="72" customHeight="1">
      <c r="A19" s="24"/>
      <c r="B19" s="71" t="s">
        <v>134</v>
      </c>
      <c r="C19" s="65" t="s">
        <v>126</v>
      </c>
      <c r="D19" s="58" t="s">
        <v>110</v>
      </c>
      <c r="E19" s="58">
        <f t="shared" si="16"/>
        <v>0.5</v>
      </c>
      <c r="F19" s="62"/>
      <c r="G19" s="58" t="s">
        <v>1</v>
      </c>
      <c r="H19" s="58">
        <f t="shared" si="17"/>
        <v>1</v>
      </c>
      <c r="I19" s="62"/>
      <c r="J19" s="58" t="s">
        <v>110</v>
      </c>
      <c r="K19" s="58">
        <f t="shared" si="18"/>
        <v>0.5</v>
      </c>
      <c r="L19" s="62"/>
      <c r="M19" s="58" t="s">
        <v>110</v>
      </c>
      <c r="N19" s="58">
        <f t="shared" si="19"/>
        <v>0.5</v>
      </c>
      <c r="O19" s="62"/>
      <c r="P19" s="58" t="s">
        <v>110</v>
      </c>
      <c r="Q19" s="58">
        <f>VLOOKUP(P19,$D$62:$E$64,2,0)</f>
        <v>0.5</v>
      </c>
      <c r="R19" s="62"/>
      <c r="S19" s="58" t="s">
        <v>110</v>
      </c>
      <c r="T19" s="58">
        <f t="shared" si="20"/>
        <v>0.5</v>
      </c>
      <c r="U19" s="62"/>
      <c r="V19" s="58" t="s">
        <v>1</v>
      </c>
      <c r="W19" s="58">
        <f t="shared" si="21"/>
        <v>1</v>
      </c>
      <c r="X19" s="62"/>
      <c r="Y19" s="58" t="s">
        <v>1</v>
      </c>
      <c r="Z19" s="58">
        <f t="shared" si="22"/>
        <v>1</v>
      </c>
      <c r="AA19" s="62"/>
      <c r="AB19" s="58" t="s">
        <v>1</v>
      </c>
      <c r="AC19" s="58">
        <f t="shared" si="23"/>
        <v>1</v>
      </c>
      <c r="AD19" s="62"/>
      <c r="AE19" s="58" t="s">
        <v>110</v>
      </c>
      <c r="AF19" s="58">
        <f t="shared" si="24"/>
        <v>0.5</v>
      </c>
      <c r="AG19" s="62"/>
      <c r="AH19" s="58" t="s">
        <v>110</v>
      </c>
      <c r="AI19" s="58">
        <f t="shared" si="25"/>
        <v>0.5</v>
      </c>
      <c r="AJ19" s="62"/>
      <c r="AK19" s="58" t="s">
        <v>110</v>
      </c>
      <c r="AL19" s="58">
        <f>VLOOKUP(AK19,$D$62:$E$64,2,0)</f>
        <v>0.5</v>
      </c>
      <c r="AM19" s="62"/>
      <c r="AN19" s="58" t="s">
        <v>1</v>
      </c>
      <c r="AO19" s="58">
        <f>VLOOKUP(AN19,$D$62:$E$64,2,0)</f>
        <v>1</v>
      </c>
      <c r="AP19" s="62"/>
      <c r="AQ19" s="58" t="s">
        <v>110</v>
      </c>
      <c r="AR19" s="58">
        <f t="shared" si="26"/>
        <v>0.5</v>
      </c>
      <c r="AS19" s="62"/>
      <c r="AT19" s="58" t="s">
        <v>110</v>
      </c>
      <c r="AU19" s="58">
        <f t="shared" si="27"/>
        <v>0.5</v>
      </c>
      <c r="AV19" s="62"/>
      <c r="AW19" s="58" t="s">
        <v>110</v>
      </c>
      <c r="AX19" s="58">
        <f t="shared" si="28"/>
        <v>0.5</v>
      </c>
      <c r="AY19" s="62"/>
    </row>
    <row r="20" spans="1:51" ht="39.75" customHeight="1">
      <c r="A20" s="24"/>
      <c r="B20" s="253" t="s">
        <v>121</v>
      </c>
      <c r="C20" s="253"/>
      <c r="D20" s="27">
        <f>E20/6</f>
        <v>0.5833333333333334</v>
      </c>
      <c r="E20" s="27">
        <f>SUM(E14:E19)</f>
        <v>3.5</v>
      </c>
      <c r="F20" s="23" t="str">
        <f>+IF(AND($D$20&gt;=0,$D$20&lt;=0.33),"MALO",IF(AND($D$20&gt;0.33,$D$20&lt;=0.67),"REGULAR",IF(AND($D$20&gt;0.67,$D$20&lt;=1),"BUENO","NA")))</f>
        <v>REGULAR</v>
      </c>
      <c r="G20" s="27">
        <f>H20/6</f>
        <v>0.8333333333333334</v>
      </c>
      <c r="H20" s="27">
        <f>SUM(H14:H19)</f>
        <v>5</v>
      </c>
      <c r="I20" s="23" t="str">
        <f>+IF(AND($G$20&gt;=0,$G$20&lt;=0.33),"MALO",IF(AND($G$20&gt;0.33,$G$20&lt;=0.67),"REGULAR",IF(AND($G$20&gt;0.67,$G$20&lt;=1),"BUENO","NA")))</f>
        <v>BUENO</v>
      </c>
      <c r="J20" s="27">
        <f>K20/6</f>
        <v>0.5833333333333334</v>
      </c>
      <c r="K20" s="27">
        <f>SUM(K14:K19)</f>
        <v>3.5</v>
      </c>
      <c r="L20" s="23" t="str">
        <f>+IF(AND($J$20&gt;=0,$J$20&lt;=0.33),"MALO",IF(AND($J$20&gt;0.33,$J$20&lt;=0.67),"REGULAR",IF(AND($J$20&gt;0.67,$J$20&lt;=1),"BUENO","NA")))</f>
        <v>REGULAR</v>
      </c>
      <c r="M20" s="27">
        <f>N20/6</f>
        <v>0.5833333333333334</v>
      </c>
      <c r="N20" s="27">
        <f>SUM(N14:N19)</f>
        <v>3.5</v>
      </c>
      <c r="O20" s="23" t="str">
        <f>+IF(AND($M$20&gt;=0,$M$20&lt;=0.33),"MALO",IF(AND($M$20&gt;0.33,$M$20&lt;=0.67),"REGULAR",IF(AND($M$20&gt;0.67,$M$20&lt;=1),"BUENO","NA")))</f>
        <v>REGULAR</v>
      </c>
      <c r="P20" s="27">
        <f>Q20/6</f>
        <v>0.5833333333333334</v>
      </c>
      <c r="Q20" s="27">
        <f>SUM(Q14:Q19)</f>
        <v>3.5</v>
      </c>
      <c r="R20" s="23" t="str">
        <f>+IF(AND($M$20&gt;=0,$M$20&lt;=0.33),"MALO",IF(AND($M$20&gt;0.33,$M$20&lt;=0.67),"REGULAR",IF(AND($M$20&gt;0.67,$M$20&lt;=1),"BUENO","NA")))</f>
        <v>REGULAR</v>
      </c>
      <c r="S20" s="27">
        <f>T20/6</f>
        <v>0.5833333333333334</v>
      </c>
      <c r="T20" s="27">
        <f>SUM(T14:T19)</f>
        <v>3.5</v>
      </c>
      <c r="U20" s="23" t="str">
        <f>+IF(AND($S$20&gt;=0,$S$20&lt;=0.33),"MALO",IF(AND($S$20&gt;0.33,$S$20&lt;=0.67),"REGULAR",IF(AND($S$20&gt;0.67,$S$20&lt;=1),"BUENO","NA")))</f>
        <v>REGULAR</v>
      </c>
      <c r="V20" s="27">
        <f>W20/6</f>
        <v>0.8333333333333334</v>
      </c>
      <c r="W20" s="27">
        <f>SUM(W14:W19)</f>
        <v>5</v>
      </c>
      <c r="X20" s="23" t="str">
        <f>+IF(AND($V$20&gt;=0,$V$20&lt;=0.33),"MALO",IF(AND($V$20&gt;0.33,$V$20&lt;=0.67),"REGULAR",IF(AND($V$20&gt;0.67,$V$20&lt;=1),"BUENO","NA")))</f>
        <v>BUENO</v>
      </c>
      <c r="Y20" s="27">
        <f>Z20/6</f>
        <v>0.8333333333333334</v>
      </c>
      <c r="Z20" s="27">
        <f>SUM(Z14:Z19)</f>
        <v>5</v>
      </c>
      <c r="AA20" s="23" t="str">
        <f>+IF(AND($Y$20&gt;=0,$Y$20&lt;=0.33),"MALO",IF(AND($Y$20&gt;0.33,$Y$20&lt;=0.67),"REGULAR",IF(AND($Y$20&gt;0.67,$Y$20&lt;=1),"BUENO","NA")))</f>
        <v>BUENO</v>
      </c>
      <c r="AB20" s="27">
        <f>AC20/6</f>
        <v>0.8333333333333334</v>
      </c>
      <c r="AC20" s="27">
        <f>SUM(AC14:AC19)</f>
        <v>5</v>
      </c>
      <c r="AD20" s="23" t="str">
        <f>+IF(AND($AB$20&gt;=0,$AB$20&lt;=0.33),"MALO",IF(AND($AB$20&gt;0.33,$AB$20&lt;=0.67),"REGULAR",IF(AND($AB$20&gt;0.67,$AB$20&lt;=1),"BUENO","NA")))</f>
        <v>BUENO</v>
      </c>
      <c r="AE20" s="27">
        <f>AF20/6</f>
        <v>0.5833333333333334</v>
      </c>
      <c r="AF20" s="27">
        <f>SUM(AF14:AF19)</f>
        <v>3.5</v>
      </c>
      <c r="AG20" s="23" t="str">
        <f>+IF(AND($AE$20&gt;=0,$AE$20&lt;=0.33),"MALO",IF(AND($AE$20&gt;0.33,$AE$20&lt;=0.67),"REGULAR",IF(AND($AE$20&gt;0.67,$AE$20&lt;=1),"BUENO","NA")))</f>
        <v>REGULAR</v>
      </c>
      <c r="AH20" s="27">
        <f>AI20/6</f>
        <v>0.75</v>
      </c>
      <c r="AI20" s="27">
        <f>SUM(AI14:AI19)</f>
        <v>4.5</v>
      </c>
      <c r="AJ20" s="23" t="str">
        <f>+IF(AND($AK$20&gt;=0,$AK$20&lt;=0.33),"MALO",IF(AND($AK$20&gt;0.33,$AK$20&lt;=0.67),"REGULAR",IF(AND($AK$20&gt;0.67,$AK$20&lt;=1),"BUENO","NA")))</f>
        <v>BUENO</v>
      </c>
      <c r="AK20" s="27">
        <f>AL20/6</f>
        <v>0.75</v>
      </c>
      <c r="AL20" s="27">
        <f>SUM(AL14:AL19)</f>
        <v>4.5</v>
      </c>
      <c r="AM20" s="23" t="str">
        <f>+IF(AND($AK$20&gt;=0,$AK$20&lt;=0.33),"MALO",IF(AND($AK$20&gt;0.33,$AK$20&lt;=0.67),"REGULAR",IF(AND($AK$20&gt;0.67,$AK$20&lt;=1),"BUENO","NA")))</f>
        <v>BUENO</v>
      </c>
      <c r="AN20" s="27">
        <f>AO20/6</f>
        <v>0.8333333333333334</v>
      </c>
      <c r="AO20" s="27">
        <f>SUM(AO14:AO19)</f>
        <v>5</v>
      </c>
      <c r="AP20" s="23" t="str">
        <f>+IF(AND($AK$20&gt;=0,$AK$20&lt;=0.33),"MALO",IF(AND($AK$20&gt;0.33,$AK$20&lt;=0.67),"REGULAR",IF(AND($AK$20&gt;0.67,$AK$20&lt;=1),"BUENO","NA")))</f>
        <v>BUENO</v>
      </c>
      <c r="AQ20" s="27">
        <f>AR20/6</f>
        <v>0.5833333333333334</v>
      </c>
      <c r="AR20" s="27">
        <f>SUM(AR14:AR19)</f>
        <v>3.5</v>
      </c>
      <c r="AS20" s="23" t="str">
        <f>+IF(AND($AQ$20&gt;=0,$AQ$20&lt;=0.33),"MALO",IF(AND($AQ$20&gt;0.33,$AQ$20&lt;=0.67),"REGULAR",IF(AND($AQ$20&gt;0.67,$AQ$20&lt;=1),"BUENO","NA")))</f>
        <v>REGULAR</v>
      </c>
      <c r="AT20" s="27">
        <f>AU20/6</f>
        <v>0.5833333333333334</v>
      </c>
      <c r="AU20" s="27">
        <f>SUM(AU14:AU19)</f>
        <v>3.5</v>
      </c>
      <c r="AV20" s="23" t="str">
        <f>+IF(AND($AT$20&gt;=0,$AT$20&lt;=0.33),"MALO",IF(AND($AT$20&gt;0.33,$AT$20&lt;=0.67),"REGULAR",IF(AND($AT$20&gt;0.67,$AT$20&lt;=1),"BUENO","NA")))</f>
        <v>REGULAR</v>
      </c>
      <c r="AW20" s="27">
        <f>AX20/6</f>
        <v>0.5833333333333334</v>
      </c>
      <c r="AX20" s="27">
        <f>SUM(AX14:AX19)</f>
        <v>3.5</v>
      </c>
      <c r="AY20" s="23" t="str">
        <f>+IF(AND($AW$20&gt;=0,$AW$20&lt;=0.33),"MALO",IF(AND($AW$20&gt;0.33,$AW$20&lt;=0.67),"REGULAR",IF(AND($AW$20&gt;0.67,$AW$20&lt;=1),"BUENO","NA")))</f>
        <v>REGULAR</v>
      </c>
    </row>
    <row r="21" spans="1:51" ht="24.75" customHeight="1">
      <c r="A21" s="24"/>
      <c r="B21" s="69">
        <v>3</v>
      </c>
      <c r="C21" s="57" t="s">
        <v>9</v>
      </c>
      <c r="D21" s="22" t="s">
        <v>116</v>
      </c>
      <c r="E21" s="22" t="s">
        <v>117</v>
      </c>
      <c r="F21" s="22" t="s">
        <v>118</v>
      </c>
      <c r="G21" s="22" t="s">
        <v>116</v>
      </c>
      <c r="H21" s="22" t="s">
        <v>117</v>
      </c>
      <c r="I21" s="22" t="s">
        <v>118</v>
      </c>
      <c r="J21" s="22" t="s">
        <v>116</v>
      </c>
      <c r="K21" s="22" t="s">
        <v>117</v>
      </c>
      <c r="L21" s="22" t="s">
        <v>118</v>
      </c>
      <c r="M21" s="22" t="s">
        <v>116</v>
      </c>
      <c r="N21" s="22" t="s">
        <v>117</v>
      </c>
      <c r="O21" s="22" t="s">
        <v>118</v>
      </c>
      <c r="P21" s="22" t="s">
        <v>116</v>
      </c>
      <c r="Q21" s="22" t="s">
        <v>117</v>
      </c>
      <c r="R21" s="22" t="s">
        <v>118</v>
      </c>
      <c r="S21" s="22" t="s">
        <v>116</v>
      </c>
      <c r="T21" s="22" t="s">
        <v>117</v>
      </c>
      <c r="U21" s="22" t="s">
        <v>118</v>
      </c>
      <c r="V21" s="22" t="s">
        <v>116</v>
      </c>
      <c r="W21" s="22" t="s">
        <v>117</v>
      </c>
      <c r="X21" s="22" t="s">
        <v>118</v>
      </c>
      <c r="Y21" s="22" t="s">
        <v>116</v>
      </c>
      <c r="Z21" s="22" t="s">
        <v>117</v>
      </c>
      <c r="AA21" s="22" t="s">
        <v>118</v>
      </c>
      <c r="AB21" s="22" t="s">
        <v>116</v>
      </c>
      <c r="AC21" s="22" t="s">
        <v>117</v>
      </c>
      <c r="AD21" s="22" t="s">
        <v>118</v>
      </c>
      <c r="AE21" s="22" t="s">
        <v>116</v>
      </c>
      <c r="AF21" s="22" t="s">
        <v>117</v>
      </c>
      <c r="AG21" s="22" t="s">
        <v>118</v>
      </c>
      <c r="AH21" s="22" t="s">
        <v>116</v>
      </c>
      <c r="AI21" s="22" t="s">
        <v>117</v>
      </c>
      <c r="AJ21" s="22" t="s">
        <v>118</v>
      </c>
      <c r="AK21" s="22" t="s">
        <v>116</v>
      </c>
      <c r="AL21" s="22" t="s">
        <v>117</v>
      </c>
      <c r="AM21" s="22" t="s">
        <v>118</v>
      </c>
      <c r="AN21" s="22" t="s">
        <v>116</v>
      </c>
      <c r="AO21" s="22" t="s">
        <v>117</v>
      </c>
      <c r="AP21" s="22" t="s">
        <v>118</v>
      </c>
      <c r="AQ21" s="22" t="s">
        <v>116</v>
      </c>
      <c r="AR21" s="22" t="s">
        <v>117</v>
      </c>
      <c r="AS21" s="22" t="s">
        <v>118</v>
      </c>
      <c r="AT21" s="22" t="s">
        <v>116</v>
      </c>
      <c r="AU21" s="22" t="s">
        <v>117</v>
      </c>
      <c r="AV21" s="22" t="s">
        <v>118</v>
      </c>
      <c r="AW21" s="22" t="s">
        <v>116</v>
      </c>
      <c r="AX21" s="22" t="s">
        <v>117</v>
      </c>
      <c r="AY21" s="22" t="s">
        <v>118</v>
      </c>
    </row>
    <row r="22" spans="1:51" ht="51.75" customHeight="1">
      <c r="A22" s="24"/>
      <c r="B22" s="71" t="s">
        <v>16</v>
      </c>
      <c r="C22" s="65" t="s">
        <v>40</v>
      </c>
      <c r="D22" s="58" t="s">
        <v>1</v>
      </c>
      <c r="E22" s="58">
        <f aca="true" t="shared" si="29" ref="E22:E27">VLOOKUP(D22,$D$62:$E$64,2,0)</f>
        <v>1</v>
      </c>
      <c r="F22" s="62"/>
      <c r="G22" s="58" t="s">
        <v>1</v>
      </c>
      <c r="H22" s="58">
        <f aca="true" t="shared" si="30" ref="H22:H27">VLOOKUP(G22,$D$62:$E$64,2,0)</f>
        <v>1</v>
      </c>
      <c r="I22" s="62"/>
      <c r="J22" s="58" t="s">
        <v>1</v>
      </c>
      <c r="K22" s="58">
        <f aca="true" t="shared" si="31" ref="K22:K27">VLOOKUP(J22,$D$62:$E$64,2,0)</f>
        <v>1</v>
      </c>
      <c r="L22" s="62"/>
      <c r="M22" s="58" t="s">
        <v>1</v>
      </c>
      <c r="N22" s="58">
        <f aca="true" t="shared" si="32" ref="N22:N27">VLOOKUP(M22,$D$62:$E$64,2,0)</f>
        <v>1</v>
      </c>
      <c r="O22" s="62"/>
      <c r="P22" s="58" t="s">
        <v>1</v>
      </c>
      <c r="Q22" s="58">
        <f aca="true" t="shared" si="33" ref="Q22:Q27">VLOOKUP(P22,$D$62:$E$64,2,0)</f>
        <v>1</v>
      </c>
      <c r="R22" s="62"/>
      <c r="S22" s="58" t="s">
        <v>1</v>
      </c>
      <c r="T22" s="58">
        <f aca="true" t="shared" si="34" ref="T22:T27">VLOOKUP(S22,$D$62:$E$64,2,0)</f>
        <v>1</v>
      </c>
      <c r="U22" s="62"/>
      <c r="V22" s="58" t="s">
        <v>1</v>
      </c>
      <c r="W22" s="58">
        <f aca="true" t="shared" si="35" ref="W22:W27">VLOOKUP(V22,$D$62:$E$64,2,0)</f>
        <v>1</v>
      </c>
      <c r="X22" s="62"/>
      <c r="Y22" s="58" t="s">
        <v>1</v>
      </c>
      <c r="Z22" s="58">
        <f aca="true" t="shared" si="36" ref="Z22:Z27">VLOOKUP(Y22,$D$62:$E$64,2,0)</f>
        <v>1</v>
      </c>
      <c r="AA22" s="62"/>
      <c r="AB22" s="58" t="s">
        <v>1</v>
      </c>
      <c r="AC22" s="58">
        <f aca="true" t="shared" si="37" ref="AC22:AC27">VLOOKUP(AB22,$D$62:$E$64,2,0)</f>
        <v>1</v>
      </c>
      <c r="AD22" s="62"/>
      <c r="AE22" s="58" t="s">
        <v>1</v>
      </c>
      <c r="AF22" s="58">
        <f aca="true" t="shared" si="38" ref="AF22:AF27">VLOOKUP(AE22,$D$62:$E$64,2,0)</f>
        <v>1</v>
      </c>
      <c r="AG22" s="62"/>
      <c r="AH22" s="58" t="s">
        <v>1</v>
      </c>
      <c r="AI22" s="58">
        <f aca="true" t="shared" si="39" ref="AI22:AI27">VLOOKUP(AH22,$D$62:$E$64,2,0)</f>
        <v>1</v>
      </c>
      <c r="AJ22" s="62"/>
      <c r="AK22" s="58" t="s">
        <v>1</v>
      </c>
      <c r="AL22" s="58">
        <f aca="true" t="shared" si="40" ref="AL22:AL27">VLOOKUP(AK22,$D$62:$E$64,2,0)</f>
        <v>1</v>
      </c>
      <c r="AM22" s="62"/>
      <c r="AN22" s="58" t="s">
        <v>1</v>
      </c>
      <c r="AO22" s="58">
        <f aca="true" t="shared" si="41" ref="AO22:AO27">VLOOKUP(AN22,$D$62:$E$64,2,0)</f>
        <v>1</v>
      </c>
      <c r="AP22" s="62"/>
      <c r="AQ22" s="58" t="s">
        <v>1</v>
      </c>
      <c r="AR22" s="58">
        <f aca="true" t="shared" si="42" ref="AR22:AR27">VLOOKUP(AQ22,$D$62:$E$64,2,0)</f>
        <v>1</v>
      </c>
      <c r="AS22" s="62"/>
      <c r="AT22" s="58" t="s">
        <v>1</v>
      </c>
      <c r="AU22" s="58">
        <f aca="true" t="shared" si="43" ref="AU22:AU27">VLOOKUP(AT22,$D$62:$E$64,2,0)</f>
        <v>1</v>
      </c>
      <c r="AV22" s="62"/>
      <c r="AW22" s="58" t="s">
        <v>1</v>
      </c>
      <c r="AX22" s="58">
        <f aca="true" t="shared" si="44" ref="AX22:AX27">VLOOKUP(AW22,$D$62:$E$64,2,0)</f>
        <v>1</v>
      </c>
      <c r="AY22" s="62"/>
    </row>
    <row r="23" spans="1:51" ht="72.75" customHeight="1">
      <c r="A23" s="24"/>
      <c r="B23" s="71" t="s">
        <v>17</v>
      </c>
      <c r="C23" s="67" t="s">
        <v>127</v>
      </c>
      <c r="D23" s="58" t="s">
        <v>1</v>
      </c>
      <c r="E23" s="58">
        <f t="shared" si="29"/>
        <v>1</v>
      </c>
      <c r="F23" s="62"/>
      <c r="G23" s="58" t="s">
        <v>1</v>
      </c>
      <c r="H23" s="58">
        <f t="shared" si="30"/>
        <v>1</v>
      </c>
      <c r="I23" s="62"/>
      <c r="J23" s="58" t="s">
        <v>1</v>
      </c>
      <c r="K23" s="58">
        <f t="shared" si="31"/>
        <v>1</v>
      </c>
      <c r="L23" s="62"/>
      <c r="M23" s="58" t="s">
        <v>1</v>
      </c>
      <c r="N23" s="58">
        <f t="shared" si="32"/>
        <v>1</v>
      </c>
      <c r="O23" s="62"/>
      <c r="P23" s="58" t="s">
        <v>1</v>
      </c>
      <c r="Q23" s="58">
        <f t="shared" si="33"/>
        <v>1</v>
      </c>
      <c r="R23" s="62"/>
      <c r="S23" s="58" t="s">
        <v>1</v>
      </c>
      <c r="T23" s="58">
        <f t="shared" si="34"/>
        <v>1</v>
      </c>
      <c r="U23" s="62"/>
      <c r="V23" s="58" t="s">
        <v>1</v>
      </c>
      <c r="W23" s="58">
        <f t="shared" si="35"/>
        <v>1</v>
      </c>
      <c r="X23" s="62"/>
      <c r="Y23" s="58" t="s">
        <v>1</v>
      </c>
      <c r="Z23" s="58">
        <f t="shared" si="36"/>
        <v>1</v>
      </c>
      <c r="AA23" s="62"/>
      <c r="AB23" s="58" t="s">
        <v>1</v>
      </c>
      <c r="AC23" s="58">
        <f t="shared" si="37"/>
        <v>1</v>
      </c>
      <c r="AD23" s="62"/>
      <c r="AE23" s="58" t="s">
        <v>1</v>
      </c>
      <c r="AF23" s="58">
        <f t="shared" si="38"/>
        <v>1</v>
      </c>
      <c r="AG23" s="62"/>
      <c r="AH23" s="58" t="s">
        <v>1</v>
      </c>
      <c r="AI23" s="58">
        <f t="shared" si="39"/>
        <v>1</v>
      </c>
      <c r="AJ23" s="62"/>
      <c r="AK23" s="58" t="s">
        <v>1</v>
      </c>
      <c r="AL23" s="58">
        <f t="shared" si="40"/>
        <v>1</v>
      </c>
      <c r="AM23" s="62"/>
      <c r="AN23" s="58" t="s">
        <v>1</v>
      </c>
      <c r="AO23" s="58">
        <f t="shared" si="41"/>
        <v>1</v>
      </c>
      <c r="AP23" s="62"/>
      <c r="AQ23" s="58" t="s">
        <v>1</v>
      </c>
      <c r="AR23" s="58">
        <f t="shared" si="42"/>
        <v>1</v>
      </c>
      <c r="AS23" s="62"/>
      <c r="AT23" s="58" t="s">
        <v>1</v>
      </c>
      <c r="AU23" s="58">
        <f t="shared" si="43"/>
        <v>1</v>
      </c>
      <c r="AV23" s="62"/>
      <c r="AW23" s="58" t="s">
        <v>1</v>
      </c>
      <c r="AX23" s="58">
        <f t="shared" si="44"/>
        <v>1</v>
      </c>
      <c r="AY23" s="62"/>
    </row>
    <row r="24" spans="1:51" ht="72.75" customHeight="1">
      <c r="A24" s="24"/>
      <c r="B24" s="71" t="s">
        <v>18</v>
      </c>
      <c r="C24" s="67" t="s">
        <v>157</v>
      </c>
      <c r="D24" s="58" t="s">
        <v>1</v>
      </c>
      <c r="E24" s="58">
        <f t="shared" si="29"/>
        <v>1</v>
      </c>
      <c r="F24" s="62"/>
      <c r="G24" s="58" t="s">
        <v>1</v>
      </c>
      <c r="H24" s="58">
        <f t="shared" si="30"/>
        <v>1</v>
      </c>
      <c r="I24" s="62"/>
      <c r="J24" s="58" t="s">
        <v>1</v>
      </c>
      <c r="K24" s="58">
        <f t="shared" si="31"/>
        <v>1</v>
      </c>
      <c r="L24" s="62"/>
      <c r="M24" s="58" t="s">
        <v>1</v>
      </c>
      <c r="N24" s="58">
        <f t="shared" si="32"/>
        <v>1</v>
      </c>
      <c r="O24" s="62"/>
      <c r="P24" s="58" t="s">
        <v>1</v>
      </c>
      <c r="Q24" s="58">
        <f t="shared" si="33"/>
        <v>1</v>
      </c>
      <c r="R24" s="62"/>
      <c r="S24" s="58" t="s">
        <v>2</v>
      </c>
      <c r="T24" s="58">
        <f t="shared" si="34"/>
        <v>0</v>
      </c>
      <c r="U24" s="62"/>
      <c r="V24" s="58" t="s">
        <v>1</v>
      </c>
      <c r="W24" s="58">
        <f t="shared" si="35"/>
        <v>1</v>
      </c>
      <c r="X24" s="62"/>
      <c r="Y24" s="58" t="s">
        <v>1</v>
      </c>
      <c r="Z24" s="58">
        <f t="shared" si="36"/>
        <v>1</v>
      </c>
      <c r="AA24" s="62"/>
      <c r="AB24" s="58" t="s">
        <v>1</v>
      </c>
      <c r="AC24" s="58">
        <f t="shared" si="37"/>
        <v>1</v>
      </c>
      <c r="AD24" s="62"/>
      <c r="AE24" s="58" t="s">
        <v>1</v>
      </c>
      <c r="AF24" s="58">
        <f t="shared" si="38"/>
        <v>1</v>
      </c>
      <c r="AG24" s="62"/>
      <c r="AH24" s="58" t="s">
        <v>1</v>
      </c>
      <c r="AI24" s="58">
        <f t="shared" si="39"/>
        <v>1</v>
      </c>
      <c r="AJ24" s="62"/>
      <c r="AK24" s="58" t="s">
        <v>1</v>
      </c>
      <c r="AL24" s="58">
        <f t="shared" si="40"/>
        <v>1</v>
      </c>
      <c r="AM24" s="62"/>
      <c r="AN24" s="58" t="s">
        <v>1</v>
      </c>
      <c r="AO24" s="58">
        <f t="shared" si="41"/>
        <v>1</v>
      </c>
      <c r="AP24" s="62"/>
      <c r="AQ24" s="58" t="s">
        <v>1</v>
      </c>
      <c r="AR24" s="58">
        <f t="shared" si="42"/>
        <v>1</v>
      </c>
      <c r="AS24" s="62"/>
      <c r="AT24" s="58" t="s">
        <v>1</v>
      </c>
      <c r="AU24" s="58">
        <f t="shared" si="43"/>
        <v>1</v>
      </c>
      <c r="AV24" s="62"/>
      <c r="AW24" s="58" t="s">
        <v>1</v>
      </c>
      <c r="AX24" s="58">
        <f t="shared" si="44"/>
        <v>1</v>
      </c>
      <c r="AY24" s="62"/>
    </row>
    <row r="25" spans="1:51" ht="72.75" customHeight="1">
      <c r="A25" s="24"/>
      <c r="B25" s="71" t="s">
        <v>135</v>
      </c>
      <c r="C25" s="67" t="s">
        <v>131</v>
      </c>
      <c r="D25" s="58" t="s">
        <v>1</v>
      </c>
      <c r="E25" s="58">
        <f t="shared" si="29"/>
        <v>1</v>
      </c>
      <c r="F25" s="62"/>
      <c r="G25" s="58" t="s">
        <v>1</v>
      </c>
      <c r="H25" s="58">
        <f t="shared" si="30"/>
        <v>1</v>
      </c>
      <c r="I25" s="62"/>
      <c r="J25" s="58" t="s">
        <v>1</v>
      </c>
      <c r="K25" s="58">
        <f t="shared" si="31"/>
        <v>1</v>
      </c>
      <c r="L25" s="62"/>
      <c r="M25" s="58" t="s">
        <v>1</v>
      </c>
      <c r="N25" s="58">
        <f t="shared" si="32"/>
        <v>1</v>
      </c>
      <c r="O25" s="62"/>
      <c r="P25" s="58" t="s">
        <v>1</v>
      </c>
      <c r="Q25" s="58">
        <f t="shared" si="33"/>
        <v>1</v>
      </c>
      <c r="R25" s="62"/>
      <c r="S25" s="58" t="s">
        <v>110</v>
      </c>
      <c r="T25" s="58">
        <f t="shared" si="34"/>
        <v>0.5</v>
      </c>
      <c r="U25" s="62"/>
      <c r="V25" s="58" t="s">
        <v>1</v>
      </c>
      <c r="W25" s="58">
        <f t="shared" si="35"/>
        <v>1</v>
      </c>
      <c r="X25" s="62"/>
      <c r="Y25" s="58" t="s">
        <v>1</v>
      </c>
      <c r="Z25" s="58">
        <f t="shared" si="36"/>
        <v>1</v>
      </c>
      <c r="AA25" s="62"/>
      <c r="AB25" s="58" t="s">
        <v>1</v>
      </c>
      <c r="AC25" s="58">
        <f t="shared" si="37"/>
        <v>1</v>
      </c>
      <c r="AD25" s="62"/>
      <c r="AE25" s="58" t="s">
        <v>1</v>
      </c>
      <c r="AF25" s="58">
        <f t="shared" si="38"/>
        <v>1</v>
      </c>
      <c r="AG25" s="62"/>
      <c r="AH25" s="58" t="s">
        <v>1</v>
      </c>
      <c r="AI25" s="58">
        <f t="shared" si="39"/>
        <v>1</v>
      </c>
      <c r="AJ25" s="62"/>
      <c r="AK25" s="58" t="s">
        <v>1</v>
      </c>
      <c r="AL25" s="58">
        <f t="shared" si="40"/>
        <v>1</v>
      </c>
      <c r="AM25" s="62"/>
      <c r="AN25" s="58" t="s">
        <v>1</v>
      </c>
      <c r="AO25" s="58">
        <f t="shared" si="41"/>
        <v>1</v>
      </c>
      <c r="AP25" s="62"/>
      <c r="AQ25" s="58" t="s">
        <v>1</v>
      </c>
      <c r="AR25" s="58">
        <f t="shared" si="42"/>
        <v>1</v>
      </c>
      <c r="AS25" s="62"/>
      <c r="AT25" s="58" t="s">
        <v>1</v>
      </c>
      <c r="AU25" s="58">
        <f t="shared" si="43"/>
        <v>1</v>
      </c>
      <c r="AV25" s="62"/>
      <c r="AW25" s="58" t="s">
        <v>1</v>
      </c>
      <c r="AX25" s="58">
        <f t="shared" si="44"/>
        <v>1</v>
      </c>
      <c r="AY25" s="62"/>
    </row>
    <row r="26" spans="1:51" ht="60" customHeight="1">
      <c r="A26" s="24"/>
      <c r="B26" s="71" t="s">
        <v>136</v>
      </c>
      <c r="C26" s="67" t="s">
        <v>128</v>
      </c>
      <c r="D26" s="58" t="s">
        <v>1</v>
      </c>
      <c r="E26" s="58">
        <f t="shared" si="29"/>
        <v>1</v>
      </c>
      <c r="F26" s="62"/>
      <c r="G26" s="58" t="s">
        <v>1</v>
      </c>
      <c r="H26" s="58">
        <f t="shared" si="30"/>
        <v>1</v>
      </c>
      <c r="I26" s="62"/>
      <c r="J26" s="58" t="s">
        <v>1</v>
      </c>
      <c r="K26" s="58">
        <f t="shared" si="31"/>
        <v>1</v>
      </c>
      <c r="L26" s="62"/>
      <c r="M26" s="58" t="s">
        <v>1</v>
      </c>
      <c r="N26" s="58">
        <f t="shared" si="32"/>
        <v>1</v>
      </c>
      <c r="O26" s="62"/>
      <c r="P26" s="58" t="s">
        <v>1</v>
      </c>
      <c r="Q26" s="58">
        <f t="shared" si="33"/>
        <v>1</v>
      </c>
      <c r="R26" s="62"/>
      <c r="S26" s="58" t="s">
        <v>110</v>
      </c>
      <c r="T26" s="58">
        <f t="shared" si="34"/>
        <v>0.5</v>
      </c>
      <c r="U26" s="62"/>
      <c r="V26" s="58" t="s">
        <v>1</v>
      </c>
      <c r="W26" s="58">
        <f t="shared" si="35"/>
        <v>1</v>
      </c>
      <c r="X26" s="62"/>
      <c r="Y26" s="58" t="s">
        <v>1</v>
      </c>
      <c r="Z26" s="58">
        <f t="shared" si="36"/>
        <v>1</v>
      </c>
      <c r="AA26" s="62"/>
      <c r="AB26" s="58" t="s">
        <v>1</v>
      </c>
      <c r="AC26" s="58">
        <f t="shared" si="37"/>
        <v>1</v>
      </c>
      <c r="AD26" s="62"/>
      <c r="AE26" s="58" t="s">
        <v>1</v>
      </c>
      <c r="AF26" s="58">
        <f t="shared" si="38"/>
        <v>1</v>
      </c>
      <c r="AG26" s="62"/>
      <c r="AH26" s="58" t="s">
        <v>1</v>
      </c>
      <c r="AI26" s="58">
        <f t="shared" si="39"/>
        <v>1</v>
      </c>
      <c r="AJ26" s="62"/>
      <c r="AK26" s="58" t="s">
        <v>1</v>
      </c>
      <c r="AL26" s="58">
        <f t="shared" si="40"/>
        <v>1</v>
      </c>
      <c r="AM26" s="62"/>
      <c r="AN26" s="58" t="s">
        <v>1</v>
      </c>
      <c r="AO26" s="58">
        <f t="shared" si="41"/>
        <v>1</v>
      </c>
      <c r="AP26" s="62"/>
      <c r="AQ26" s="58" t="s">
        <v>1</v>
      </c>
      <c r="AR26" s="58">
        <f t="shared" si="42"/>
        <v>1</v>
      </c>
      <c r="AS26" s="62"/>
      <c r="AT26" s="58" t="s">
        <v>1</v>
      </c>
      <c r="AU26" s="58">
        <f t="shared" si="43"/>
        <v>1</v>
      </c>
      <c r="AV26" s="62"/>
      <c r="AW26" s="58" t="s">
        <v>1</v>
      </c>
      <c r="AX26" s="58">
        <f t="shared" si="44"/>
        <v>1</v>
      </c>
      <c r="AY26" s="62"/>
    </row>
    <row r="27" spans="1:51" ht="53.25" customHeight="1">
      <c r="A27" s="24"/>
      <c r="B27" s="71" t="s">
        <v>137</v>
      </c>
      <c r="C27" s="65" t="s">
        <v>79</v>
      </c>
      <c r="D27" s="58" t="s">
        <v>1</v>
      </c>
      <c r="E27" s="58">
        <f t="shared" si="29"/>
        <v>1</v>
      </c>
      <c r="F27" s="62"/>
      <c r="G27" s="58" t="s">
        <v>1</v>
      </c>
      <c r="H27" s="58">
        <f t="shared" si="30"/>
        <v>1</v>
      </c>
      <c r="I27" s="62"/>
      <c r="J27" s="58" t="s">
        <v>1</v>
      </c>
      <c r="K27" s="58">
        <f t="shared" si="31"/>
        <v>1</v>
      </c>
      <c r="L27" s="62"/>
      <c r="M27" s="58" t="s">
        <v>1</v>
      </c>
      <c r="N27" s="58">
        <f t="shared" si="32"/>
        <v>1</v>
      </c>
      <c r="O27" s="62"/>
      <c r="P27" s="58" t="s">
        <v>1</v>
      </c>
      <c r="Q27" s="58">
        <f t="shared" si="33"/>
        <v>1</v>
      </c>
      <c r="R27" s="62"/>
      <c r="S27" s="58" t="s">
        <v>1</v>
      </c>
      <c r="T27" s="58">
        <f t="shared" si="34"/>
        <v>1</v>
      </c>
      <c r="U27" s="62"/>
      <c r="V27" s="58" t="s">
        <v>1</v>
      </c>
      <c r="W27" s="58">
        <f t="shared" si="35"/>
        <v>1</v>
      </c>
      <c r="X27" s="62"/>
      <c r="Y27" s="58" t="s">
        <v>1</v>
      </c>
      <c r="Z27" s="58">
        <f t="shared" si="36"/>
        <v>1</v>
      </c>
      <c r="AA27" s="62"/>
      <c r="AB27" s="58" t="s">
        <v>1</v>
      </c>
      <c r="AC27" s="58">
        <f t="shared" si="37"/>
        <v>1</v>
      </c>
      <c r="AD27" s="62"/>
      <c r="AE27" s="58" t="s">
        <v>1</v>
      </c>
      <c r="AF27" s="58">
        <f t="shared" si="38"/>
        <v>1</v>
      </c>
      <c r="AG27" s="62"/>
      <c r="AH27" s="58" t="s">
        <v>1</v>
      </c>
      <c r="AI27" s="58">
        <f t="shared" si="39"/>
        <v>1</v>
      </c>
      <c r="AJ27" s="62"/>
      <c r="AK27" s="58" t="s">
        <v>1</v>
      </c>
      <c r="AL27" s="58">
        <f t="shared" si="40"/>
        <v>1</v>
      </c>
      <c r="AM27" s="62"/>
      <c r="AN27" s="58" t="s">
        <v>1</v>
      </c>
      <c r="AO27" s="58">
        <f t="shared" si="41"/>
        <v>1</v>
      </c>
      <c r="AP27" s="62"/>
      <c r="AQ27" s="58" t="s">
        <v>1</v>
      </c>
      <c r="AR27" s="58">
        <f t="shared" si="42"/>
        <v>1</v>
      </c>
      <c r="AS27" s="62"/>
      <c r="AT27" s="58" t="s">
        <v>1</v>
      </c>
      <c r="AU27" s="58">
        <f t="shared" si="43"/>
        <v>1</v>
      </c>
      <c r="AV27" s="62"/>
      <c r="AW27" s="58" t="s">
        <v>1</v>
      </c>
      <c r="AX27" s="58">
        <f t="shared" si="44"/>
        <v>1</v>
      </c>
      <c r="AY27" s="62"/>
    </row>
    <row r="28" spans="1:51" ht="39.75" customHeight="1">
      <c r="A28" s="24"/>
      <c r="B28" s="253" t="s">
        <v>122</v>
      </c>
      <c r="C28" s="253"/>
      <c r="D28" s="27">
        <f>E28/6</f>
        <v>1</v>
      </c>
      <c r="E28" s="27">
        <f>SUM(E22:E27)</f>
        <v>6</v>
      </c>
      <c r="F28" s="23" t="str">
        <f>+IF(AND($D$28&gt;=0,$D$28&lt;=0.33),"MALO",IF(AND($D$28&gt;0.33,$D$28&lt;=0.67),"REGULAR",IF(AND($D$28&gt;0.67,$D$28&lt;=1),"BUENO","NA")))</f>
        <v>BUENO</v>
      </c>
      <c r="G28" s="27">
        <f>H28/6</f>
        <v>1</v>
      </c>
      <c r="H28" s="27">
        <f>SUM(H22:H27)</f>
        <v>6</v>
      </c>
      <c r="I28" s="23" t="str">
        <f>+IF(AND($G$28&gt;=0,$G$28&lt;=0.33),"MALO",IF(AND($G$28&gt;0.33,$G$28&lt;=0.67),"REGULAR",IF(AND($G$28&gt;0.67,$G$28&lt;=1),"BUENO","NA")))</f>
        <v>BUENO</v>
      </c>
      <c r="J28" s="27">
        <f>K28/6</f>
        <v>1</v>
      </c>
      <c r="K28" s="27">
        <f>SUM(K22:K27)</f>
        <v>6</v>
      </c>
      <c r="L28" s="23" t="str">
        <f>+IF(AND($J$28&gt;=0,$J$28&lt;=0.33),"MALO",IF(AND($J$28&gt;0.33,$J$28&lt;=0.67),"REGULAR",IF(AND($J$28&gt;0.67,$J$28&lt;=1),"BUENO","NA")))</f>
        <v>BUENO</v>
      </c>
      <c r="M28" s="27">
        <f>N28/6</f>
        <v>1</v>
      </c>
      <c r="N28" s="27">
        <f>SUM(N22:N27)</f>
        <v>6</v>
      </c>
      <c r="O28" s="23" t="str">
        <f>+IF(AND($M$28&gt;=0,$M$28&lt;=0.33),"MALO",IF(AND($M$28&gt;0.33,$M$28&lt;=0.67),"REGULAR",IF(AND($M$28&gt;0.67,$M$28&lt;=1),"BUENO","NA")))</f>
        <v>BUENO</v>
      </c>
      <c r="P28" s="27">
        <f>Q28/6</f>
        <v>1</v>
      </c>
      <c r="Q28" s="27">
        <f>SUM(Q22:Q27)</f>
        <v>6</v>
      </c>
      <c r="R28" s="23" t="str">
        <f>+IF(AND($M$28&gt;=0,$M$28&lt;=0.33),"MALO",IF(AND($M$28&gt;0.33,$M$28&lt;=0.67),"REGULAR",IF(AND($M$28&gt;0.67,$M$28&lt;=1),"BUENO","NA")))</f>
        <v>BUENO</v>
      </c>
      <c r="S28" s="27">
        <f>T28/6</f>
        <v>0.6666666666666666</v>
      </c>
      <c r="T28" s="27">
        <f>SUM(T22:T27)</f>
        <v>4</v>
      </c>
      <c r="U28" s="23" t="str">
        <f>+IF(AND($S$28&gt;=0,$S$28&lt;=0.33),"MALO",IF(AND($S$28&gt;0.33,$S$28&lt;=0.67),"REGULAR",IF(AND($S$28&gt;0.67,$S$28&lt;=1),"BUENO","NA")))</f>
        <v>REGULAR</v>
      </c>
      <c r="V28" s="27">
        <f>W28/6</f>
        <v>1</v>
      </c>
      <c r="W28" s="27">
        <f>SUM(W22:W27)</f>
        <v>6</v>
      </c>
      <c r="X28" s="23" t="str">
        <f>+IF(AND($V$28&gt;=0,$V$28&lt;=0.33),"MALO",IF(AND($V$28&gt;0.33,$V$28&lt;=0.67),"REGULAR",IF(AND($V$28&gt;0.67,$V$28&lt;=1),"BUENO","NA")))</f>
        <v>BUENO</v>
      </c>
      <c r="Y28" s="27">
        <f>Z28/6</f>
        <v>1</v>
      </c>
      <c r="Z28" s="27">
        <f>SUM(Z22:Z27)</f>
        <v>6</v>
      </c>
      <c r="AA28" s="23" t="str">
        <f>+IF(AND($Y$28&gt;=0,$Y$28&lt;=0.33),"MALO",IF(AND($Y$28&gt;0.33,$Y$28&lt;=0.67),"REGULAR",IF(AND($Y$28&gt;0.67,$Y$28&lt;=1),"BUENO","NA")))</f>
        <v>BUENO</v>
      </c>
      <c r="AB28" s="27">
        <f>AC28/6</f>
        <v>1</v>
      </c>
      <c r="AC28" s="27">
        <f>SUM(AC22:AC27)</f>
        <v>6</v>
      </c>
      <c r="AD28" s="23" t="str">
        <f>+IF(AND($AB$28&gt;=0,$AB$28&lt;=0.33),"MALO",IF(AND($AB$28&gt;0.33,$AB$28&lt;=0.67),"REGULAR",IF(AND($AB$28&gt;0.67,$AB$28&lt;=1),"BUENO","NA")))</f>
        <v>BUENO</v>
      </c>
      <c r="AE28" s="27">
        <f>AF28/6</f>
        <v>1</v>
      </c>
      <c r="AF28" s="27">
        <f>SUM(AF22:AF27)</f>
        <v>6</v>
      </c>
      <c r="AG28" s="23" t="str">
        <f>+IF(AND($AE$28&gt;=0,$AE$28&lt;=0.33),"MALO",IF(AND($AE$28&gt;0.33,$AE$28&lt;=0.67),"REGULAR",IF(AND($AE$28&gt;0.67,$AE$28&lt;=1),"BUENO","NA")))</f>
        <v>BUENO</v>
      </c>
      <c r="AH28" s="27">
        <f>AI28/6</f>
        <v>1</v>
      </c>
      <c r="AI28" s="27">
        <f>SUM(AI22:AI27)</f>
        <v>6</v>
      </c>
      <c r="AJ28" s="23" t="str">
        <f>+IF(AND($AK$28&gt;=0,$AK$28&lt;=0.33),"MALO",IF(AND($AK$28&gt;0.33,$AK$28&lt;=0.67),"REGULAR",IF(AND($AK$28&gt;0.67,$AK$28&lt;=1),"BUENO","NA")))</f>
        <v>BUENO</v>
      </c>
      <c r="AK28" s="27">
        <f>AL28/6</f>
        <v>1</v>
      </c>
      <c r="AL28" s="27">
        <f>SUM(AL22:AL27)</f>
        <v>6</v>
      </c>
      <c r="AM28" s="23" t="str">
        <f>+IF(AND($AK$28&gt;=0,$AK$28&lt;=0.33),"MALO",IF(AND($AK$28&gt;0.33,$AK$28&lt;=0.67),"REGULAR",IF(AND($AK$28&gt;0.67,$AK$28&lt;=1),"BUENO","NA")))</f>
        <v>BUENO</v>
      </c>
      <c r="AN28" s="27">
        <f>AO28/6</f>
        <v>1</v>
      </c>
      <c r="AO28" s="27">
        <f>SUM(AO22:AO27)</f>
        <v>6</v>
      </c>
      <c r="AP28" s="23" t="str">
        <f>+IF(AND($AK$28&gt;=0,$AK$28&lt;=0.33),"MALO",IF(AND($AK$28&gt;0.33,$AK$28&lt;=0.67),"REGULAR",IF(AND($AK$28&gt;0.67,$AK$28&lt;=1),"BUENO","NA")))</f>
        <v>BUENO</v>
      </c>
      <c r="AQ28" s="27">
        <f>AR28/6</f>
        <v>1</v>
      </c>
      <c r="AR28" s="27">
        <f>SUM(AR22:AR27)</f>
        <v>6</v>
      </c>
      <c r="AS28" s="23" t="str">
        <f>+IF(AND($AQ$28&gt;=0,$AQ$28&lt;=0.33),"MALO",IF(AND($AQ$28&gt;0.33,$AQ$28&lt;=0.67),"REGULAR",IF(AND($AQ$28&gt;0.67,$AQ$28&lt;=1),"BUENO","NA")))</f>
        <v>BUENO</v>
      </c>
      <c r="AT28" s="27">
        <f>AU28/6</f>
        <v>1</v>
      </c>
      <c r="AU28" s="27">
        <f>SUM(AU22:AU27)</f>
        <v>6</v>
      </c>
      <c r="AV28" s="23" t="str">
        <f>+IF(AND($AT$28&gt;=0,$AT$28&lt;=0.33),"MALO",IF(AND($AT$28&gt;0.33,$AT$28&lt;=0.67),"REGULAR",IF(AND($AT$28&gt;0.67,$AT$28&lt;=1),"BUENO","NA")))</f>
        <v>BUENO</v>
      </c>
      <c r="AW28" s="27">
        <f>AX28/6</f>
        <v>1</v>
      </c>
      <c r="AX28" s="27">
        <f>SUM(AX22:AX27)</f>
        <v>6</v>
      </c>
      <c r="AY28" s="23" t="str">
        <f>+IF(AND($AW$28&gt;=0,$AW$28&lt;=0.33),"MALO",IF(AND($AW$28&gt;0.33,$AW$28&lt;=0.67),"REGULAR",IF(AND($AW$28&gt;0.67,$AW$28&lt;=1),"BUENO","NA")))</f>
        <v>BUENO</v>
      </c>
    </row>
    <row r="29" spans="1:51" s="26" customFormat="1" ht="16.5">
      <c r="A29" s="1"/>
      <c r="B29" s="72"/>
      <c r="C29" s="9"/>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row>
    <row r="30" spans="1:51" s="26" customFormat="1" ht="16.5">
      <c r="A30" s="1"/>
      <c r="B30" s="72"/>
      <c r="C30" s="12"/>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row>
    <row r="31" spans="2:51" s="26" customFormat="1" ht="24.75" customHeight="1">
      <c r="B31" s="72"/>
      <c r="C31" s="267" t="s">
        <v>143</v>
      </c>
      <c r="D31" s="266" t="s">
        <v>144</v>
      </c>
      <c r="E31" s="266"/>
      <c r="F31" s="266"/>
      <c r="G31" s="266"/>
      <c r="H31" s="266"/>
      <c r="I31" s="266"/>
      <c r="J31" s="266"/>
      <c r="K31" s="266"/>
      <c r="L31" s="266"/>
      <c r="M31" s="266"/>
      <c r="N31" s="266"/>
      <c r="O31" s="266"/>
      <c r="P31" s="266"/>
      <c r="Q31" s="266"/>
      <c r="R31" s="266"/>
      <c r="S31" s="266"/>
      <c r="T31" s="266"/>
      <c r="U31" s="266"/>
      <c r="V31" s="259" t="s">
        <v>145</v>
      </c>
      <c r="W31" s="259"/>
      <c r="X31" s="259"/>
      <c r="Y31" s="259"/>
      <c r="Z31" s="259"/>
      <c r="AA31" s="259"/>
      <c r="AB31" s="259"/>
      <c r="AC31" s="259"/>
      <c r="AD31" s="259"/>
      <c r="AE31" s="259"/>
      <c r="AF31" s="259"/>
      <c r="AG31" s="259"/>
      <c r="AH31" s="259"/>
      <c r="AI31" s="259"/>
      <c r="AJ31" s="259"/>
      <c r="AK31" s="259"/>
      <c r="AL31" s="259"/>
      <c r="AM31" s="259"/>
      <c r="AN31" s="136"/>
      <c r="AO31" s="136"/>
      <c r="AP31" s="136"/>
      <c r="AQ31" s="264" t="s">
        <v>146</v>
      </c>
      <c r="AR31" s="264"/>
      <c r="AS31" s="264"/>
      <c r="AT31" s="264"/>
      <c r="AU31" s="264"/>
      <c r="AV31" s="264"/>
      <c r="AW31" s="264"/>
      <c r="AX31" s="264"/>
      <c r="AY31" s="264"/>
    </row>
    <row r="32" spans="2:51" s="26" customFormat="1" ht="24.75" customHeight="1">
      <c r="B32" s="72"/>
      <c r="C32" s="267"/>
      <c r="D32" s="266" t="str">
        <f>D3</f>
        <v>Fenómenos de remoción de masa</v>
      </c>
      <c r="E32" s="266"/>
      <c r="F32" s="266"/>
      <c r="G32" s="266" t="str">
        <f>G3</f>
        <v>Movimientos sísmicos</v>
      </c>
      <c r="H32" s="266"/>
      <c r="I32" s="266"/>
      <c r="J32" s="266" t="str">
        <f>J3</f>
        <v>Granizadas</v>
      </c>
      <c r="K32" s="266"/>
      <c r="L32" s="266"/>
      <c r="M32" s="266" t="str">
        <f>M3</f>
        <v>Tormentas eléctricas</v>
      </c>
      <c r="N32" s="266"/>
      <c r="O32" s="266"/>
      <c r="P32" s="266" t="str">
        <f>P3</f>
        <v>Vientos fuertes </v>
      </c>
      <c r="Q32" s="266"/>
      <c r="R32" s="266"/>
      <c r="S32" s="266" t="str">
        <f>S3</f>
        <v>Pandemia COVID-19</v>
      </c>
      <c r="T32" s="266"/>
      <c r="U32" s="266"/>
      <c r="V32" s="259" t="str">
        <f>V3</f>
        <v>Incendios / Explosiones </v>
      </c>
      <c r="W32" s="259"/>
      <c r="X32" s="259"/>
      <c r="Y32" s="259" t="str">
        <f>Y3</f>
        <v>Derrames / fugas </v>
      </c>
      <c r="Z32" s="259"/>
      <c r="AA32" s="259"/>
      <c r="AB32" s="259" t="str">
        <f>AB3</f>
        <v>Fallas estructurales</v>
      </c>
      <c r="AC32" s="259"/>
      <c r="AD32" s="259"/>
      <c r="AE32" s="259" t="str">
        <f>AE3</f>
        <v>Fallas maquinarias  equipos</v>
      </c>
      <c r="AF32" s="259"/>
      <c r="AG32" s="259"/>
      <c r="AH32" s="259" t="str">
        <f>AH3</f>
        <v>Accidentes de Trabajo</v>
      </c>
      <c r="AI32" s="259"/>
      <c r="AJ32" s="259"/>
      <c r="AK32" s="259" t="str">
        <f>AK3</f>
        <v>Intoxicación alimenticia</v>
      </c>
      <c r="AL32" s="259"/>
      <c r="AM32" s="259"/>
      <c r="AN32" s="259" t="str">
        <f>AN3</f>
        <v>Inundaciones </v>
      </c>
      <c r="AO32" s="259"/>
      <c r="AP32" s="259"/>
      <c r="AQ32" s="264" t="str">
        <f>AQ3</f>
        <v>Accidentes de Transito </v>
      </c>
      <c r="AR32" s="264"/>
      <c r="AS32" s="264"/>
      <c r="AT32" s="264" t="str">
        <f>AT3</f>
        <v>Hurtos / Asaltos</v>
      </c>
      <c r="AU32" s="264"/>
      <c r="AV32" s="264"/>
      <c r="AW32" s="264" t="str">
        <f>AW3</f>
        <v>Atentados Terroristas</v>
      </c>
      <c r="AX32" s="264"/>
      <c r="AY32" s="264"/>
    </row>
    <row r="33" spans="2:51" s="26" customFormat="1" ht="24.75" customHeight="1">
      <c r="B33" s="72"/>
      <c r="C33" s="79" t="s">
        <v>139</v>
      </c>
      <c r="D33" s="87">
        <f>D12</f>
        <v>0.7857142857142857</v>
      </c>
      <c r="E33" s="80"/>
      <c r="F33" s="85" t="str">
        <f>F12</f>
        <v>BUENO</v>
      </c>
      <c r="G33" s="87">
        <f>G12</f>
        <v>0.7857142857142857</v>
      </c>
      <c r="H33" s="80"/>
      <c r="I33" s="85" t="str">
        <f>I12</f>
        <v>BUENO</v>
      </c>
      <c r="J33" s="87">
        <f>J12</f>
        <v>0.7857142857142857</v>
      </c>
      <c r="K33" s="80"/>
      <c r="L33" s="85" t="str">
        <f>L12</f>
        <v>BUENO</v>
      </c>
      <c r="M33" s="87">
        <f>M12</f>
        <v>0.7857142857142857</v>
      </c>
      <c r="N33" s="80"/>
      <c r="O33" s="85" t="str">
        <f>O12</f>
        <v>BUENO</v>
      </c>
      <c r="P33" s="87">
        <f>P12</f>
        <v>0.7857142857142857</v>
      </c>
      <c r="Q33" s="80"/>
      <c r="R33" s="85" t="str">
        <f>R12</f>
        <v>BUENO</v>
      </c>
      <c r="S33" s="87">
        <f>S12</f>
        <v>0.6428571428571429</v>
      </c>
      <c r="T33" s="80"/>
      <c r="U33" s="85" t="str">
        <f>U12</f>
        <v>REGULAR</v>
      </c>
      <c r="V33" s="87">
        <f>V12</f>
        <v>0.7857142857142857</v>
      </c>
      <c r="W33" s="80"/>
      <c r="X33" s="85" t="str">
        <f>X12</f>
        <v>BUENO</v>
      </c>
      <c r="Y33" s="87">
        <f>Y12</f>
        <v>0.7857142857142857</v>
      </c>
      <c r="Z33" s="80"/>
      <c r="AA33" s="85" t="str">
        <f>AA12</f>
        <v>BUENO</v>
      </c>
      <c r="AB33" s="87">
        <f>AB12</f>
        <v>0.7857142857142857</v>
      </c>
      <c r="AC33" s="80"/>
      <c r="AD33" s="85" t="str">
        <f>AD12</f>
        <v>BUENO</v>
      </c>
      <c r="AE33" s="87">
        <f>AE12</f>
        <v>0.7857142857142857</v>
      </c>
      <c r="AF33" s="80"/>
      <c r="AG33" s="85" t="str">
        <f>AG12</f>
        <v>BUENO</v>
      </c>
      <c r="AH33" s="87">
        <f>AH12</f>
        <v>0.7857142857142857</v>
      </c>
      <c r="AI33" s="80"/>
      <c r="AJ33" s="85" t="str">
        <f>AJ12</f>
        <v>BUENO</v>
      </c>
      <c r="AK33" s="87">
        <f>AK12</f>
        <v>0.7857142857142857</v>
      </c>
      <c r="AL33" s="80"/>
      <c r="AM33" s="85" t="str">
        <f>AM12</f>
        <v>BUENO</v>
      </c>
      <c r="AN33" s="87">
        <f>AN12</f>
        <v>0.7857142857142857</v>
      </c>
      <c r="AO33" s="80"/>
      <c r="AP33" s="85" t="str">
        <f>AP12</f>
        <v>BUENO</v>
      </c>
      <c r="AQ33" s="87">
        <f>AQ12</f>
        <v>0.7857142857142857</v>
      </c>
      <c r="AR33" s="80"/>
      <c r="AS33" s="85" t="str">
        <f>AS12</f>
        <v>BUENO</v>
      </c>
      <c r="AT33" s="87">
        <f>AT12</f>
        <v>0.7857142857142857</v>
      </c>
      <c r="AU33" s="80"/>
      <c r="AV33" s="85" t="str">
        <f>AV12</f>
        <v>BUENO</v>
      </c>
      <c r="AW33" s="87">
        <f>AW12</f>
        <v>0.7857142857142857</v>
      </c>
      <c r="AX33" s="80"/>
      <c r="AY33" s="85" t="str">
        <f>AY12</f>
        <v>BUENO</v>
      </c>
    </row>
    <row r="34" spans="2:51" s="26" customFormat="1" ht="24.75" customHeight="1">
      <c r="B34" s="72"/>
      <c r="C34" s="79" t="s">
        <v>140</v>
      </c>
      <c r="D34" s="87">
        <f>D20</f>
        <v>0.5833333333333334</v>
      </c>
      <c r="E34" s="80"/>
      <c r="F34" s="85" t="str">
        <f>F20</f>
        <v>REGULAR</v>
      </c>
      <c r="G34" s="87">
        <f>G20</f>
        <v>0.8333333333333334</v>
      </c>
      <c r="H34" s="80"/>
      <c r="I34" s="85" t="str">
        <f>I20</f>
        <v>BUENO</v>
      </c>
      <c r="J34" s="87">
        <f>J20</f>
        <v>0.5833333333333334</v>
      </c>
      <c r="K34" s="80"/>
      <c r="L34" s="85" t="str">
        <f>L20</f>
        <v>REGULAR</v>
      </c>
      <c r="M34" s="87">
        <f>M20</f>
        <v>0.5833333333333334</v>
      </c>
      <c r="N34" s="80"/>
      <c r="O34" s="85" t="str">
        <f>O20</f>
        <v>REGULAR</v>
      </c>
      <c r="P34" s="87">
        <f>P20</f>
        <v>0.5833333333333334</v>
      </c>
      <c r="Q34" s="80"/>
      <c r="R34" s="85" t="str">
        <f>R20</f>
        <v>REGULAR</v>
      </c>
      <c r="S34" s="87">
        <f>S20</f>
        <v>0.5833333333333334</v>
      </c>
      <c r="T34" s="80"/>
      <c r="U34" s="85" t="str">
        <f>U20</f>
        <v>REGULAR</v>
      </c>
      <c r="V34" s="87">
        <f>V20</f>
        <v>0.8333333333333334</v>
      </c>
      <c r="W34" s="80"/>
      <c r="X34" s="85" t="str">
        <f>X20</f>
        <v>BUENO</v>
      </c>
      <c r="Y34" s="87">
        <f>Y20</f>
        <v>0.8333333333333334</v>
      </c>
      <c r="Z34" s="80"/>
      <c r="AA34" s="85" t="str">
        <f>AA20</f>
        <v>BUENO</v>
      </c>
      <c r="AB34" s="87">
        <f>AB20</f>
        <v>0.8333333333333334</v>
      </c>
      <c r="AC34" s="80"/>
      <c r="AD34" s="85" t="str">
        <f>AD20</f>
        <v>BUENO</v>
      </c>
      <c r="AE34" s="87">
        <f>AE20</f>
        <v>0.5833333333333334</v>
      </c>
      <c r="AF34" s="80"/>
      <c r="AG34" s="85" t="str">
        <f>AG20</f>
        <v>REGULAR</v>
      </c>
      <c r="AH34" s="87">
        <f>AH20</f>
        <v>0.75</v>
      </c>
      <c r="AI34" s="80"/>
      <c r="AJ34" s="85" t="str">
        <f>AJ20</f>
        <v>BUENO</v>
      </c>
      <c r="AK34" s="87">
        <f>AK20</f>
        <v>0.75</v>
      </c>
      <c r="AL34" s="80"/>
      <c r="AM34" s="85" t="str">
        <f>AM20</f>
        <v>BUENO</v>
      </c>
      <c r="AN34" s="87">
        <f>AN20</f>
        <v>0.8333333333333334</v>
      </c>
      <c r="AO34" s="80"/>
      <c r="AP34" s="85" t="str">
        <f>AP20</f>
        <v>BUENO</v>
      </c>
      <c r="AQ34" s="87">
        <f>AQ20</f>
        <v>0.5833333333333334</v>
      </c>
      <c r="AR34" s="80"/>
      <c r="AS34" s="85" t="str">
        <f>AS20</f>
        <v>REGULAR</v>
      </c>
      <c r="AT34" s="87">
        <f>AT20</f>
        <v>0.5833333333333334</v>
      </c>
      <c r="AU34" s="80"/>
      <c r="AV34" s="85" t="str">
        <f>AV20</f>
        <v>REGULAR</v>
      </c>
      <c r="AW34" s="87">
        <f>AW20</f>
        <v>0.5833333333333334</v>
      </c>
      <c r="AX34" s="80"/>
      <c r="AY34" s="85" t="str">
        <f>AY20</f>
        <v>REGULAR</v>
      </c>
    </row>
    <row r="35" spans="2:51" s="26" customFormat="1" ht="24.75" customHeight="1">
      <c r="B35" s="72"/>
      <c r="C35" s="79" t="s">
        <v>141</v>
      </c>
      <c r="D35" s="87">
        <f>D28</f>
        <v>1</v>
      </c>
      <c r="E35" s="80"/>
      <c r="F35" s="85" t="str">
        <f>F28</f>
        <v>BUENO</v>
      </c>
      <c r="G35" s="87">
        <f>G28</f>
        <v>1</v>
      </c>
      <c r="H35" s="80"/>
      <c r="I35" s="85" t="str">
        <f>I28</f>
        <v>BUENO</v>
      </c>
      <c r="J35" s="87">
        <f>J28</f>
        <v>1</v>
      </c>
      <c r="K35" s="80"/>
      <c r="L35" s="85" t="str">
        <f>L28</f>
        <v>BUENO</v>
      </c>
      <c r="M35" s="87">
        <f>M28</f>
        <v>1</v>
      </c>
      <c r="N35" s="80"/>
      <c r="O35" s="85" t="str">
        <f>O28</f>
        <v>BUENO</v>
      </c>
      <c r="P35" s="87">
        <f>P28</f>
        <v>1</v>
      </c>
      <c r="Q35" s="80"/>
      <c r="R35" s="85" t="str">
        <f>R28</f>
        <v>BUENO</v>
      </c>
      <c r="S35" s="87">
        <f>S28</f>
        <v>0.6666666666666666</v>
      </c>
      <c r="T35" s="80"/>
      <c r="U35" s="85" t="str">
        <f>U28</f>
        <v>REGULAR</v>
      </c>
      <c r="V35" s="87">
        <f>V28</f>
        <v>1</v>
      </c>
      <c r="W35" s="80"/>
      <c r="X35" s="85" t="str">
        <f>X28</f>
        <v>BUENO</v>
      </c>
      <c r="Y35" s="87">
        <f>Y28</f>
        <v>1</v>
      </c>
      <c r="Z35" s="80"/>
      <c r="AA35" s="85" t="str">
        <f>AA28</f>
        <v>BUENO</v>
      </c>
      <c r="AB35" s="87">
        <f>AB28</f>
        <v>1</v>
      </c>
      <c r="AC35" s="80"/>
      <c r="AD35" s="85" t="str">
        <f>AD28</f>
        <v>BUENO</v>
      </c>
      <c r="AE35" s="87">
        <f>AE28</f>
        <v>1</v>
      </c>
      <c r="AF35" s="80"/>
      <c r="AG35" s="85" t="str">
        <f>AG28</f>
        <v>BUENO</v>
      </c>
      <c r="AH35" s="87">
        <f>AH28</f>
        <v>1</v>
      </c>
      <c r="AI35" s="80"/>
      <c r="AJ35" s="85" t="str">
        <f>AJ28</f>
        <v>BUENO</v>
      </c>
      <c r="AK35" s="87">
        <f>AK28</f>
        <v>1</v>
      </c>
      <c r="AL35" s="80"/>
      <c r="AM35" s="85" t="str">
        <f>AM28</f>
        <v>BUENO</v>
      </c>
      <c r="AN35" s="87">
        <f>AN28</f>
        <v>1</v>
      </c>
      <c r="AO35" s="80"/>
      <c r="AP35" s="85" t="str">
        <f>AP28</f>
        <v>BUENO</v>
      </c>
      <c r="AQ35" s="87">
        <f>AQ28</f>
        <v>1</v>
      </c>
      <c r="AR35" s="80"/>
      <c r="AS35" s="85" t="str">
        <f>AS28</f>
        <v>BUENO</v>
      </c>
      <c r="AT35" s="87">
        <f>AT28</f>
        <v>1</v>
      </c>
      <c r="AU35" s="80"/>
      <c r="AV35" s="85" t="str">
        <f>AV28</f>
        <v>BUENO</v>
      </c>
      <c r="AW35" s="87">
        <f>AW28</f>
        <v>1</v>
      </c>
      <c r="AX35" s="80"/>
      <c r="AY35" s="85" t="str">
        <f>AY28</f>
        <v>BUENO</v>
      </c>
    </row>
    <row r="36" spans="2:51" s="26" customFormat="1" ht="24.75" customHeight="1">
      <c r="B36" s="72"/>
      <c r="C36" s="79" t="s">
        <v>142</v>
      </c>
      <c r="D36" s="87">
        <f>SUM(D33:D35)</f>
        <v>2.369047619047619</v>
      </c>
      <c r="E36" s="80"/>
      <c r="F36" s="85" t="str">
        <f>+IF(AND($D$36&gt;=0,$D$36&lt;=1),"ALTA",IF(AND($D$36&gt;1.01,$D$36&lt;=2),"MEDIA",IF(AND($D$36&gt;2.01,$D$36&lt;=3),"BAJA","NA")))</f>
        <v>BAJA</v>
      </c>
      <c r="G36" s="87">
        <f>SUM(G33:G35)</f>
        <v>2.619047619047619</v>
      </c>
      <c r="H36" s="80"/>
      <c r="I36" s="85" t="str">
        <f>+IF(AND($G$36&gt;=0,$G$36&lt;=1),"ALTA",IF(AND($G$36&gt;1.01,$G$36&lt;=2),"MEDIA",IF(AND($G$36&gt;2.01,$G$36&lt;=3),"BAJA","NA")))</f>
        <v>BAJA</v>
      </c>
      <c r="J36" s="87">
        <f>SUM(J33:J35)</f>
        <v>2.369047619047619</v>
      </c>
      <c r="K36" s="80"/>
      <c r="L36" s="85" t="str">
        <f>+IF(AND($J$36&gt;=0,$J$36&lt;=1),"ALTA",IF(AND($J$36&gt;1.01,$J$36&lt;=2),"MEDIA",IF(AND($J$36&gt;2.01,$J$36&lt;=3),"BAJA","NA")))</f>
        <v>BAJA</v>
      </c>
      <c r="M36" s="87">
        <f>SUM(M33:M35)</f>
        <v>2.369047619047619</v>
      </c>
      <c r="N36" s="80"/>
      <c r="O36" s="85" t="str">
        <f>+IF(AND($M$36&gt;=0,$M$36&lt;=1),"ALTA",IF(AND($M$36&gt;1.01,$M$36&lt;=2),"MEDIA",IF(AND($M$36&gt;2.01,$M$36&lt;=3),"BAJA","NA")))</f>
        <v>BAJA</v>
      </c>
      <c r="P36" s="87">
        <f>SUM(P33:P35)</f>
        <v>2.369047619047619</v>
      </c>
      <c r="Q36" s="80"/>
      <c r="R36" s="85" t="str">
        <f>+IF(AND($P$36&gt;=0,$P$36&lt;=1),"ALTA",IF(AND($P$36&gt;1.01,$P$36&lt;=2),"MEDIA",IF(AND($P$36&gt;2.01,$P$36&lt;=3),"BAJA","NA")))</f>
        <v>BAJA</v>
      </c>
      <c r="S36" s="87">
        <f>SUM(S33:S35)</f>
        <v>1.8928571428571428</v>
      </c>
      <c r="T36" s="80"/>
      <c r="U36" s="85" t="str">
        <f>+IF(AND($S$36&gt;=0,$S$36&lt;=1),"ALTA",IF(AND($S$36&gt;1.01,$S$36&lt;=2),"MEDIA",IF(AND($S$36&gt;2.01,$S$36&lt;=3),"BAJA","NA")))</f>
        <v>MEDIA</v>
      </c>
      <c r="V36" s="87">
        <f>SUM(V33:V35)</f>
        <v>2.619047619047619</v>
      </c>
      <c r="W36" s="80"/>
      <c r="X36" s="85" t="str">
        <f>+IF(AND($V$36&gt;=0,$V$36&lt;=1),"ALTA",IF(AND($V$36&gt;1.01,$V$36&lt;=2),"MEDIA",IF(AND($V$36&gt;2.01,$V$36&lt;=3),"BAJA","NA")))</f>
        <v>BAJA</v>
      </c>
      <c r="Y36" s="87">
        <f>SUM(Y33:Y35)</f>
        <v>2.619047619047619</v>
      </c>
      <c r="Z36" s="80"/>
      <c r="AA36" s="85" t="str">
        <f>+IF(AND($Y$36&gt;=0,$Y$36&lt;=1),"ALTA",IF(AND($Y$36&gt;1.01,$Y$36&lt;=2),"MEDIA",IF(AND($Y$36&gt;2.01,$Y$36&lt;=3),"BAJA","NA")))</f>
        <v>BAJA</v>
      </c>
      <c r="AB36" s="87">
        <f>SUM(AB33:AB35)</f>
        <v>2.619047619047619</v>
      </c>
      <c r="AC36" s="80"/>
      <c r="AD36" s="85" t="str">
        <f>+IF(AND($AB$36&gt;=0,$AB$36&lt;=1),"ALTA",IF(AND($AB$36&gt;1.01,$AB$36&lt;=2),"MEDIA",IF(AND($AB$36&gt;2.01,$AB$36&lt;=3),"BAJA","NA")))</f>
        <v>BAJA</v>
      </c>
      <c r="AE36" s="87">
        <f>SUM(AE33:AE35)</f>
        <v>2.369047619047619</v>
      </c>
      <c r="AF36" s="80"/>
      <c r="AG36" s="85" t="str">
        <f>+IF(AND($AE$36&gt;=0,$AE$36&lt;=1),"ALTA",IF(AND($AE$36&gt;1.01,$AE$36&lt;=2),"MEDIA",IF(AND($AE$36&gt;2.01,$AE$36&lt;=3),"BAJA","NA")))</f>
        <v>BAJA</v>
      </c>
      <c r="AH36" s="87">
        <f>SUM(AH33:AH35)</f>
        <v>2.5357142857142856</v>
      </c>
      <c r="AI36" s="80"/>
      <c r="AJ36" s="85" t="str">
        <f>+IF(AND($AK$36&gt;=0,$AK$36&lt;=1),"ALTA",IF(AND($AK$36&gt;1.01,$AK$36&lt;=2),"MEDIA",IF(AND($AK$36&gt;2.01,$AK$36&lt;=3),"BAJA","NA")))</f>
        <v>BAJA</v>
      </c>
      <c r="AK36" s="87">
        <f>SUM(AK33:AK35)</f>
        <v>2.5357142857142856</v>
      </c>
      <c r="AL36" s="80"/>
      <c r="AM36" s="85" t="str">
        <f>+IF(AND($AK$36&gt;=0,$AK$36&lt;=1),"ALTA",IF(AND($AK$36&gt;1.01,$AK$36&lt;=2),"MEDIA",IF(AND($AK$36&gt;2.01,$AK$36&lt;=3),"BAJA","NA")))</f>
        <v>BAJA</v>
      </c>
      <c r="AN36" s="87">
        <f>SUM(AN33:AN35)</f>
        <v>2.619047619047619</v>
      </c>
      <c r="AO36" s="80"/>
      <c r="AP36" s="85" t="str">
        <f>+IF(AND($AK$36&gt;=0,$AK$36&lt;=1),"ALTA",IF(AND($AK$36&gt;1.01,$AK$36&lt;=2),"MEDIA",IF(AND($AK$36&gt;2.01,$AK$36&lt;=3),"BAJA","NA")))</f>
        <v>BAJA</v>
      </c>
      <c r="AQ36" s="87">
        <f>SUM(AQ33:AQ35)</f>
        <v>2.369047619047619</v>
      </c>
      <c r="AR36" s="80"/>
      <c r="AS36" s="85" t="str">
        <f>+IF(AND($AQ$36&gt;=0,$AQ$36&lt;=1),"ALTA",IF(AND($AQ$36&gt;1.01,$AQ$36&lt;=2),"MEDIA",IF(AND($AQ$36&gt;2.01,$AQ$36&lt;=3),"BAJA","NA")))</f>
        <v>BAJA</v>
      </c>
      <c r="AT36" s="87">
        <f>SUM(AT33:AT35)</f>
        <v>2.369047619047619</v>
      </c>
      <c r="AU36" s="80"/>
      <c r="AV36" s="85" t="str">
        <f>+IF(AND($AT$36&gt;=0,$AT$36&lt;=1),"ALTA",IF(AND($AT$36&gt;1.01,$AT$36&lt;=2),"MEDIA",IF(AND($AT$36&gt;2.01,$AT$36&lt;=3),"BAJA","NA")))</f>
        <v>BAJA</v>
      </c>
      <c r="AW36" s="87">
        <f>SUM(AW33:AW35)</f>
        <v>2.369047619047619</v>
      </c>
      <c r="AX36" s="80"/>
      <c r="AY36" s="85" t="str">
        <f>+IF(AND($AW$36&gt;=0,$AW$36&lt;=1),"ALTA",IF(AND($AW$36&gt;1.01,$AW$36&lt;=2),"MEDIA",IF(AND($AW$36&gt;2.01,$AW$36&lt;=3),"BAJA","NA")))</f>
        <v>BAJA</v>
      </c>
    </row>
    <row r="37" spans="2:51" s="26" customFormat="1" ht="16.5">
      <c r="B37" s="72"/>
      <c r="C37" s="13"/>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row>
    <row r="38" spans="2:51" s="26" customFormat="1" ht="16.5">
      <c r="B38" s="72"/>
      <c r="C38" s="13"/>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row>
    <row r="39" spans="2:51" s="26" customFormat="1" ht="30" customHeight="1">
      <c r="B39" s="72"/>
      <c r="C39" s="13"/>
      <c r="D39" s="1"/>
      <c r="E39" s="1"/>
      <c r="F39" s="1"/>
      <c r="G39" s="268" t="s">
        <v>147</v>
      </c>
      <c r="H39" s="268"/>
      <c r="I39" s="268"/>
      <c r="J39" s="268" t="s">
        <v>76</v>
      </c>
      <c r="K39" s="268"/>
      <c r="L39" s="268"/>
      <c r="M39" s="268" t="s">
        <v>148</v>
      </c>
      <c r="N39" s="268"/>
      <c r="O39" s="268"/>
      <c r="P39" s="268" t="s">
        <v>148</v>
      </c>
      <c r="Q39" s="268"/>
      <c r="R39" s="268"/>
      <c r="S39" s="1"/>
      <c r="T39" s="1"/>
      <c r="U39" s="1"/>
      <c r="V39" s="6" t="s">
        <v>78</v>
      </c>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row>
    <row r="40" spans="2:51" s="26" customFormat="1" ht="30" customHeight="1">
      <c r="B40" s="72"/>
      <c r="C40" s="13"/>
      <c r="D40" s="1"/>
      <c r="E40" s="1"/>
      <c r="F40" s="1"/>
      <c r="G40" s="272" t="s">
        <v>149</v>
      </c>
      <c r="H40" s="272"/>
      <c r="I40" s="272"/>
      <c r="J40" s="272" t="s">
        <v>55</v>
      </c>
      <c r="K40" s="272"/>
      <c r="L40" s="272"/>
      <c r="M40" s="273" t="s">
        <v>152</v>
      </c>
      <c r="N40" s="273"/>
      <c r="O40" s="273"/>
      <c r="P40" s="273" t="s">
        <v>152</v>
      </c>
      <c r="Q40" s="273"/>
      <c r="R40" s="273"/>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row>
    <row r="41" spans="2:51" s="26" customFormat="1" ht="30" customHeight="1">
      <c r="B41" s="72"/>
      <c r="C41" s="13"/>
      <c r="D41" s="1"/>
      <c r="E41" s="1"/>
      <c r="F41" s="1"/>
      <c r="G41" s="272" t="s">
        <v>150</v>
      </c>
      <c r="H41" s="272"/>
      <c r="I41" s="272"/>
      <c r="J41" s="272" t="s">
        <v>53</v>
      </c>
      <c r="K41" s="272"/>
      <c r="L41" s="272"/>
      <c r="M41" s="274" t="s">
        <v>153</v>
      </c>
      <c r="N41" s="274"/>
      <c r="O41" s="274"/>
      <c r="P41" s="274" t="s">
        <v>153</v>
      </c>
      <c r="Q41" s="274"/>
      <c r="R41" s="274"/>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2:51" s="26" customFormat="1" ht="30" customHeight="1">
      <c r="B42" s="72"/>
      <c r="C42" s="13"/>
      <c r="D42" s="1"/>
      <c r="E42" s="1"/>
      <c r="F42" s="1"/>
      <c r="G42" s="272" t="s">
        <v>151</v>
      </c>
      <c r="H42" s="272"/>
      <c r="I42" s="272"/>
      <c r="J42" s="272" t="s">
        <v>51</v>
      </c>
      <c r="K42" s="272"/>
      <c r="L42" s="272"/>
      <c r="M42" s="275" t="s">
        <v>154</v>
      </c>
      <c r="N42" s="275"/>
      <c r="O42" s="275"/>
      <c r="P42" s="275" t="s">
        <v>154</v>
      </c>
      <c r="Q42" s="275"/>
      <c r="R42" s="275"/>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2:51" s="26" customFormat="1" ht="16.5">
      <c r="B43" s="72"/>
      <c r="C43" s="13"/>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row>
    <row r="44" spans="2:51" s="26" customFormat="1" ht="16.5">
      <c r="B44" s="72"/>
      <c r="C44" s="13"/>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row>
    <row r="45" spans="2:51" s="26" customFormat="1" ht="16.5">
      <c r="B45" s="72"/>
      <c r="C45" s="13"/>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row>
    <row r="46" spans="2:51" s="26" customFormat="1" ht="16.5">
      <c r="B46" s="72"/>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row>
    <row r="47" spans="2:51" s="26" customFormat="1" ht="16.5">
      <c r="B47" s="72"/>
      <c r="C47" s="13"/>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row>
    <row r="48" spans="2:51" s="26" customFormat="1" ht="16.5">
      <c r="B48" s="72"/>
      <c r="C48" s="13"/>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2:51" s="26" customFormat="1" ht="16.5">
      <c r="B49" s="72"/>
      <c r="C49" s="13"/>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2:51" s="26" customFormat="1" ht="16.5">
      <c r="B50" s="72"/>
      <c r="C50" s="13"/>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2:51" s="26" customFormat="1" ht="16.5">
      <c r="B51" s="72"/>
      <c r="C51" s="13"/>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row r="52" spans="2:51" s="26" customFormat="1" ht="16.5">
      <c r="B52" s="72"/>
      <c r="C52" s="13"/>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row>
    <row r="53" spans="2:51" s="26" customFormat="1" ht="16.5">
      <c r="B53" s="72"/>
      <c r="C53" s="4"/>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row>
    <row r="54" spans="2:51" s="26" customFormat="1" ht="16.5">
      <c r="B54" s="72"/>
      <c r="C54" s="20"/>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row>
    <row r="55" spans="2:51" s="26" customFormat="1" ht="16.5">
      <c r="B55" s="72"/>
      <c r="C55" s="20"/>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2:51" s="26" customFormat="1" ht="16.5">
      <c r="B56" s="72"/>
      <c r="C56" s="20"/>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row>
    <row r="57" spans="2:51" s="26" customFormat="1" ht="16.5">
      <c r="B57" s="72"/>
      <c r="C57" s="20"/>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row>
    <row r="58" spans="2:51" s="26" customFormat="1" ht="16.5">
      <c r="B58" s="72"/>
      <c r="C58" s="20"/>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row>
    <row r="59" spans="2:51" s="84" customFormat="1" ht="16.5">
      <c r="B59" s="81"/>
      <c r="C59" s="82"/>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row>
    <row r="60" spans="2:51" s="26" customFormat="1" ht="16.5">
      <c r="B60" s="72"/>
      <c r="C60" s="2"/>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2:51" s="26" customFormat="1" ht="16.5">
      <c r="B61" s="72"/>
      <c r="C61" s="2"/>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2:51" s="59" customFormat="1" ht="16.5" hidden="1">
      <c r="B62" s="73"/>
      <c r="C62" s="60"/>
      <c r="D62" s="61" t="s">
        <v>1</v>
      </c>
      <c r="E62" s="61">
        <v>1</v>
      </c>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row>
    <row r="63" spans="2:51" s="59" customFormat="1" ht="16.5" hidden="1">
      <c r="B63" s="73"/>
      <c r="C63" s="60"/>
      <c r="D63" s="61" t="s">
        <v>110</v>
      </c>
      <c r="E63" s="61">
        <v>0.5</v>
      </c>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row>
    <row r="64" spans="2:51" s="59" customFormat="1" ht="16.5" hidden="1">
      <c r="B64" s="73"/>
      <c r="C64" s="60"/>
      <c r="D64" s="61" t="s">
        <v>2</v>
      </c>
      <c r="E64" s="61">
        <v>0</v>
      </c>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row>
    <row r="65" spans="2:51" s="26" customFormat="1" ht="16.5">
      <c r="B65" s="72"/>
      <c r="C65" s="2"/>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pans="2:51" s="26" customFormat="1" ht="16.5">
      <c r="B66" s="72"/>
      <c r="C66" s="2"/>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row>
    <row r="67" spans="2:51" s="26" customFormat="1" ht="16.5">
      <c r="B67" s="72"/>
      <c r="C67" s="2"/>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row>
    <row r="68" spans="2:51" s="26" customFormat="1" ht="16.5">
      <c r="B68" s="72"/>
      <c r="C68" s="2"/>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row>
    <row r="69" spans="2:51" s="26" customFormat="1" ht="16.5">
      <c r="B69" s="72"/>
      <c r="C69" s="2"/>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row>
    <row r="70" spans="2:51" s="26" customFormat="1" ht="16.5">
      <c r="B70" s="72"/>
      <c r="C70" s="4"/>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row>
    <row r="71" spans="2:51" s="26" customFormat="1" ht="16.5">
      <c r="B71" s="72"/>
      <c r="C71" s="4"/>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row>
    <row r="72" spans="2:51" s="26" customFormat="1" ht="16.5">
      <c r="B72" s="72"/>
      <c r="C72" s="4"/>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2:51" s="26" customFormat="1" ht="16.5">
      <c r="B73" s="72"/>
      <c r="C73" s="4"/>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2:51" s="26" customFormat="1" ht="16.5">
      <c r="B74" s="72"/>
      <c r="C74" s="4"/>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2:51" s="26" customFormat="1" ht="16.5">
      <c r="B75" s="72"/>
      <c r="C75" s="4"/>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2:51" s="26" customFormat="1" ht="16.5">
      <c r="B76" s="72"/>
      <c r="C76" s="4"/>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2:51" s="26" customFormat="1" ht="16.5">
      <c r="B77" s="72"/>
      <c r="C77" s="4"/>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2:51" s="26" customFormat="1" ht="16.5">
      <c r="B78" s="72"/>
      <c r="C78" s="4"/>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2:51" s="26" customFormat="1" ht="16.5">
      <c r="B79" s="72"/>
      <c r="C79" s="4"/>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2:51" s="26" customFormat="1" ht="16.5">
      <c r="B80" s="72"/>
      <c r="C80" s="4"/>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2:51" s="26" customFormat="1" ht="16.5">
      <c r="B81" s="72"/>
      <c r="C81" s="4"/>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2:51" s="26" customFormat="1" ht="16.5">
      <c r="B82" s="72"/>
      <c r="C82" s="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2:51" s="26" customFormat="1" ht="16.5">
      <c r="B83" s="72"/>
      <c r="C83" s="4"/>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2:51" s="26" customFormat="1" ht="16.5">
      <c r="B84" s="72"/>
      <c r="C84" s="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2:51" s="26" customFormat="1" ht="16.5">
      <c r="B85" s="72"/>
      <c r="C85" s="4"/>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2:51" s="26" customFormat="1" ht="16.5">
      <c r="B86" s="72"/>
      <c r="C86" s="4"/>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2:51" s="26" customFormat="1" ht="16.5">
      <c r="B87" s="72"/>
      <c r="C87" s="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2:51" s="26" customFormat="1" ht="16.5">
      <c r="B88" s="72"/>
      <c r="C88" s="4"/>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2:51" s="26" customFormat="1" ht="16.5">
      <c r="B89" s="72"/>
      <c r="C89" s="4"/>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2:51" s="26" customFormat="1" ht="16.5">
      <c r="B90" s="72"/>
      <c r="C90" s="4"/>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2:51" s="26" customFormat="1" ht="16.5">
      <c r="B91" s="72"/>
      <c r="C91" s="4"/>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51" s="26" customFormat="1" ht="16.5">
      <c r="B92" s="72"/>
      <c r="C92" s="4"/>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51" s="26" customFormat="1" ht="16.5">
      <c r="B93" s="72"/>
      <c r="C93" s="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2:51" s="26" customFormat="1" ht="16.5">
      <c r="B94" s="72"/>
      <c r="C94" s="4"/>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2:51" s="26" customFormat="1" ht="16.5">
      <c r="B95" s="72"/>
      <c r="C95" s="4"/>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2:51" s="26" customFormat="1" ht="16.5">
      <c r="B96" s="72"/>
      <c r="C96" s="4"/>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2:51" s="26" customFormat="1" ht="16.5">
      <c r="B97" s="72"/>
      <c r="C97" s="4"/>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2:51" s="26" customFormat="1" ht="16.5">
      <c r="B98" s="72"/>
      <c r="C98" s="4"/>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2:51" s="26" customFormat="1" ht="16.5">
      <c r="B99" s="72"/>
      <c r="C99" s="4"/>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2:51" s="26" customFormat="1" ht="16.5">
      <c r="B100" s="72"/>
      <c r="C100" s="4"/>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2:51" s="26" customFormat="1" ht="16.5">
      <c r="B101" s="72"/>
      <c r="C101" s="4"/>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2:51" s="26" customFormat="1" ht="16.5">
      <c r="B102" s="72"/>
      <c r="C102" s="4"/>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2:51" s="26" customFormat="1" ht="16.5">
      <c r="B103" s="72"/>
      <c r="C103" s="4"/>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2:51" s="26" customFormat="1" ht="16.5">
      <c r="B104" s="72"/>
      <c r="C104" s="4"/>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2:51" s="26" customFormat="1" ht="16.5">
      <c r="B105" s="72"/>
      <c r="C105" s="4"/>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2:51" s="26" customFormat="1" ht="16.5">
      <c r="B106" s="72"/>
      <c r="C106" s="4"/>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2:51" s="26" customFormat="1" ht="16.5">
      <c r="B107" s="72"/>
      <c r="C107" s="4"/>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2:51" s="26" customFormat="1" ht="16.5">
      <c r="B108" s="72"/>
      <c r="C108" s="4"/>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2:51" s="26" customFormat="1" ht="16.5">
      <c r="B109" s="72"/>
      <c r="C109" s="4"/>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2:51" s="26" customFormat="1" ht="16.5">
      <c r="B110" s="72"/>
      <c r="C110" s="4"/>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2:51" s="26" customFormat="1" ht="16.5">
      <c r="B111" s="72"/>
      <c r="C111" s="4"/>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2:51" s="26" customFormat="1" ht="16.5">
      <c r="B112" s="72"/>
      <c r="C112" s="4"/>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2:51" s="26" customFormat="1" ht="16.5">
      <c r="B113" s="72"/>
      <c r="C113" s="4"/>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2:51" s="26" customFormat="1" ht="16.5">
      <c r="B114" s="72"/>
      <c r="C114" s="4"/>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2:51" s="26" customFormat="1" ht="16.5">
      <c r="B115" s="72"/>
      <c r="C115" s="4"/>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2:51" s="26" customFormat="1" ht="16.5">
      <c r="B116" s="72"/>
      <c r="C116" s="4"/>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2:51" s="26" customFormat="1" ht="16.5">
      <c r="B117" s="72"/>
      <c r="C117" s="4"/>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2:51" s="26" customFormat="1" ht="16.5">
      <c r="B118" s="72"/>
      <c r="C118" s="4"/>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2:51" s="26" customFormat="1" ht="16.5">
      <c r="B119" s="72"/>
      <c r="C119" s="4"/>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2:51" s="26" customFormat="1" ht="16.5">
      <c r="B120" s="72"/>
      <c r="C120" s="4"/>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row r="121" spans="2:51" s="26" customFormat="1" ht="16.5">
      <c r="B121" s="72"/>
      <c r="C121" s="4"/>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row>
    <row r="122" spans="2:51" s="26" customFormat="1" ht="16.5">
      <c r="B122" s="72"/>
      <c r="C122" s="4"/>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row>
    <row r="123" spans="2:51" s="26" customFormat="1" ht="16.5">
      <c r="B123" s="72"/>
      <c r="C123" s="4"/>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row>
    <row r="124" spans="2:51" s="26" customFormat="1" ht="16.5">
      <c r="B124" s="72"/>
      <c r="C124" s="4"/>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row>
    <row r="125" spans="2:51" s="26" customFormat="1" ht="16.5">
      <c r="B125" s="72"/>
      <c r="C125" s="4"/>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row>
    <row r="126" spans="2:51" s="26" customFormat="1" ht="16.5">
      <c r="B126" s="72"/>
      <c r="C126" s="4"/>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row>
    <row r="127" spans="2:51" s="26" customFormat="1" ht="16.5">
      <c r="B127" s="72"/>
      <c r="C127" s="4"/>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row>
    <row r="128" spans="2:51" s="26" customFormat="1" ht="16.5">
      <c r="B128" s="72"/>
      <c r="C128" s="4"/>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row>
    <row r="129" spans="2:51" s="26" customFormat="1" ht="16.5">
      <c r="B129" s="74"/>
      <c r="C129" s="1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row>
    <row r="130" spans="2:51" s="26" customFormat="1" ht="16.5">
      <c r="B130" s="74"/>
      <c r="C130" s="1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row>
    <row r="131" spans="2:51" s="26" customFormat="1" ht="16.5">
      <c r="B131" s="74"/>
      <c r="C131" s="1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row>
    <row r="132" spans="2:51" s="26" customFormat="1" ht="16.5">
      <c r="B132" s="74"/>
      <c r="C132" s="1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row>
    <row r="133" spans="2:51" s="26" customFormat="1" ht="16.5">
      <c r="B133" s="74"/>
      <c r="C133" s="1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row>
    <row r="134" spans="2:3" s="26" customFormat="1" ht="16.5">
      <c r="B134" s="74"/>
      <c r="C134" s="13"/>
    </row>
    <row r="135" spans="2:116" s="26" customFormat="1" ht="16.5">
      <c r="B135" s="74"/>
      <c r="C135" s="13"/>
      <c r="DL135" s="13"/>
    </row>
    <row r="136" spans="2:116" s="26" customFormat="1" ht="16.5">
      <c r="B136" s="74"/>
      <c r="C136" s="13"/>
      <c r="DL136" s="13"/>
    </row>
    <row r="137" spans="2:116" s="26" customFormat="1" ht="16.5">
      <c r="B137" s="74"/>
      <c r="C137" s="13"/>
      <c r="DL137" s="13"/>
    </row>
    <row r="138" s="26" customFormat="1" ht="16.5">
      <c r="B138" s="74"/>
    </row>
    <row r="139" spans="4:51" ht="16.5">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row>
    <row r="140" spans="4:51" ht="16.5">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row>
    <row r="141" spans="4:51" ht="16.5">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row>
  </sheetData>
  <sheetProtection deleteRows="0" autoFilter="0" pivotTables="0"/>
  <mergeCells count="61">
    <mergeCell ref="P41:R41"/>
    <mergeCell ref="P42:R42"/>
    <mergeCell ref="AN3:AP3"/>
    <mergeCell ref="AN32:AP32"/>
    <mergeCell ref="AE32:AG32"/>
    <mergeCell ref="AK32:AM32"/>
    <mergeCell ref="AW32:AY32"/>
    <mergeCell ref="AH32:AJ32"/>
    <mergeCell ref="G42:I42"/>
    <mergeCell ref="J42:L42"/>
    <mergeCell ref="M42:O42"/>
    <mergeCell ref="G32:I32"/>
    <mergeCell ref="J32:L32"/>
    <mergeCell ref="P32:R32"/>
    <mergeCell ref="P39:R39"/>
    <mergeCell ref="P40:R40"/>
    <mergeCell ref="M32:O32"/>
    <mergeCell ref="G40:I40"/>
    <mergeCell ref="J40:L40"/>
    <mergeCell ref="M40:O40"/>
    <mergeCell ref="G41:I41"/>
    <mergeCell ref="J41:L41"/>
    <mergeCell ref="M41:O41"/>
    <mergeCell ref="D1:AY1"/>
    <mergeCell ref="D32:F32"/>
    <mergeCell ref="C31:C32"/>
    <mergeCell ref="D31:U31"/>
    <mergeCell ref="G39:I39"/>
    <mergeCell ref="J39:L39"/>
    <mergeCell ref="M39:O39"/>
    <mergeCell ref="S32:U32"/>
    <mergeCell ref="V32:X32"/>
    <mergeCell ref="V2:AM2"/>
    <mergeCell ref="AQ2:AY2"/>
    <mergeCell ref="AQ3:AS3"/>
    <mergeCell ref="AT3:AV3"/>
    <mergeCell ref="AW3:AY3"/>
    <mergeCell ref="V3:X3"/>
    <mergeCell ref="Y32:AA32"/>
    <mergeCell ref="AB32:AD32"/>
    <mergeCell ref="AQ31:AY31"/>
    <mergeCell ref="AQ32:AS32"/>
    <mergeCell ref="AT32:AV32"/>
    <mergeCell ref="M3:O3"/>
    <mergeCell ref="S3:U3"/>
    <mergeCell ref="V31:AM31"/>
    <mergeCell ref="AE3:AG3"/>
    <mergeCell ref="AK3:AM3"/>
    <mergeCell ref="AB3:AD3"/>
    <mergeCell ref="AH3:AJ3"/>
    <mergeCell ref="P3:R3"/>
    <mergeCell ref="D2:U2"/>
    <mergeCell ref="Y3:AA3"/>
    <mergeCell ref="B28:C28"/>
    <mergeCell ref="B12:C12"/>
    <mergeCell ref="C2:C3"/>
    <mergeCell ref="B2:B3"/>
    <mergeCell ref="B20:C20"/>
    <mergeCell ref="D3:F3"/>
    <mergeCell ref="G3:I3"/>
    <mergeCell ref="J3:L3"/>
  </mergeCells>
  <conditionalFormatting sqref="F12">
    <cfRule type="cellIs" priority="241" dxfId="466" operator="equal" stopIfTrue="1">
      <formula>"MALO"</formula>
    </cfRule>
    <cfRule type="cellIs" priority="242" dxfId="1" operator="equal" stopIfTrue="1">
      <formula>"REGULAR"</formula>
    </cfRule>
    <cfRule type="cellIs" priority="243" dxfId="467" operator="equal" stopIfTrue="1">
      <formula>"BUENO"</formula>
    </cfRule>
  </conditionalFormatting>
  <conditionalFormatting sqref="F20">
    <cfRule type="cellIs" priority="232" dxfId="466" operator="equal" stopIfTrue="1">
      <formula>"MALO"</formula>
    </cfRule>
    <cfRule type="cellIs" priority="233" dxfId="1" operator="equal" stopIfTrue="1">
      <formula>"REGULAR"</formula>
    </cfRule>
    <cfRule type="cellIs" priority="234" dxfId="467" operator="equal" stopIfTrue="1">
      <formula>"BUENO"</formula>
    </cfRule>
  </conditionalFormatting>
  <conditionalFormatting sqref="F28">
    <cfRule type="cellIs" priority="229" dxfId="466" operator="equal" stopIfTrue="1">
      <formula>"MALO"</formula>
    </cfRule>
    <cfRule type="cellIs" priority="230" dxfId="1" operator="equal" stopIfTrue="1">
      <formula>"REGULAR"</formula>
    </cfRule>
    <cfRule type="cellIs" priority="231" dxfId="467" operator="equal" stopIfTrue="1">
      <formula>"BUENO"</formula>
    </cfRule>
  </conditionalFormatting>
  <conditionalFormatting sqref="I12">
    <cfRule type="cellIs" priority="226" dxfId="466" operator="equal" stopIfTrue="1">
      <formula>"MALO"</formula>
    </cfRule>
    <cfRule type="cellIs" priority="227" dxfId="1" operator="equal" stopIfTrue="1">
      <formula>"REGULAR"</formula>
    </cfRule>
    <cfRule type="cellIs" priority="228" dxfId="467" operator="equal" stopIfTrue="1">
      <formula>"BUENO"</formula>
    </cfRule>
  </conditionalFormatting>
  <conditionalFormatting sqref="I20">
    <cfRule type="cellIs" priority="223" dxfId="466" operator="equal" stopIfTrue="1">
      <formula>"MALO"</formula>
    </cfRule>
    <cfRule type="cellIs" priority="224" dxfId="1" operator="equal" stopIfTrue="1">
      <formula>"REGULAR"</formula>
    </cfRule>
    <cfRule type="cellIs" priority="225" dxfId="467" operator="equal" stopIfTrue="1">
      <formula>"BUENO"</formula>
    </cfRule>
  </conditionalFormatting>
  <conditionalFormatting sqref="I28">
    <cfRule type="cellIs" priority="220" dxfId="466" operator="equal" stopIfTrue="1">
      <formula>"MALO"</formula>
    </cfRule>
    <cfRule type="cellIs" priority="221" dxfId="1" operator="equal" stopIfTrue="1">
      <formula>"REGULAR"</formula>
    </cfRule>
    <cfRule type="cellIs" priority="222" dxfId="467" operator="equal" stopIfTrue="1">
      <formula>"BUENO"</formula>
    </cfRule>
  </conditionalFormatting>
  <conditionalFormatting sqref="L12">
    <cfRule type="cellIs" priority="217" dxfId="466" operator="equal" stopIfTrue="1">
      <formula>"MALO"</formula>
    </cfRule>
    <cfRule type="cellIs" priority="218" dxfId="1" operator="equal" stopIfTrue="1">
      <formula>"REGULAR"</formula>
    </cfRule>
    <cfRule type="cellIs" priority="219" dxfId="467" operator="equal" stopIfTrue="1">
      <formula>"BUENO"</formula>
    </cfRule>
  </conditionalFormatting>
  <conditionalFormatting sqref="L20">
    <cfRule type="cellIs" priority="214" dxfId="466" operator="equal" stopIfTrue="1">
      <formula>"MALO"</formula>
    </cfRule>
    <cfRule type="cellIs" priority="215" dxfId="1" operator="equal" stopIfTrue="1">
      <formula>"REGULAR"</formula>
    </cfRule>
    <cfRule type="cellIs" priority="216" dxfId="467" operator="equal" stopIfTrue="1">
      <formula>"BUENO"</formula>
    </cfRule>
  </conditionalFormatting>
  <conditionalFormatting sqref="L28">
    <cfRule type="cellIs" priority="211" dxfId="466" operator="equal" stopIfTrue="1">
      <formula>"MALO"</formula>
    </cfRule>
    <cfRule type="cellIs" priority="212" dxfId="1" operator="equal" stopIfTrue="1">
      <formula>"REGULAR"</formula>
    </cfRule>
    <cfRule type="cellIs" priority="213" dxfId="467" operator="equal" stopIfTrue="1">
      <formula>"BUENO"</formula>
    </cfRule>
  </conditionalFormatting>
  <conditionalFormatting sqref="O12">
    <cfRule type="cellIs" priority="208" dxfId="466" operator="equal" stopIfTrue="1">
      <formula>"MALO"</formula>
    </cfRule>
    <cfRule type="cellIs" priority="209" dxfId="1" operator="equal" stopIfTrue="1">
      <formula>"REGULAR"</formula>
    </cfRule>
    <cfRule type="cellIs" priority="210" dxfId="467" operator="equal" stopIfTrue="1">
      <formula>"BUENO"</formula>
    </cfRule>
  </conditionalFormatting>
  <conditionalFormatting sqref="O20">
    <cfRule type="cellIs" priority="205" dxfId="466" operator="equal" stopIfTrue="1">
      <formula>"MALO"</formula>
    </cfRule>
    <cfRule type="cellIs" priority="206" dxfId="1" operator="equal" stopIfTrue="1">
      <formula>"REGULAR"</formula>
    </cfRule>
    <cfRule type="cellIs" priority="207" dxfId="467" operator="equal" stopIfTrue="1">
      <formula>"BUENO"</formula>
    </cfRule>
  </conditionalFormatting>
  <conditionalFormatting sqref="O28">
    <cfRule type="cellIs" priority="202" dxfId="466" operator="equal" stopIfTrue="1">
      <formula>"MALO"</formula>
    </cfRule>
    <cfRule type="cellIs" priority="203" dxfId="1" operator="equal" stopIfTrue="1">
      <formula>"REGULAR"</formula>
    </cfRule>
    <cfRule type="cellIs" priority="204" dxfId="467" operator="equal" stopIfTrue="1">
      <formula>"BUENO"</formula>
    </cfRule>
  </conditionalFormatting>
  <conditionalFormatting sqref="U12">
    <cfRule type="cellIs" priority="199" dxfId="466" operator="equal" stopIfTrue="1">
      <formula>"MALO"</formula>
    </cfRule>
    <cfRule type="cellIs" priority="200" dxfId="1" operator="equal" stopIfTrue="1">
      <formula>"REGULAR"</formula>
    </cfRule>
    <cfRule type="cellIs" priority="201" dxfId="467" operator="equal" stopIfTrue="1">
      <formula>"BUENO"</formula>
    </cfRule>
  </conditionalFormatting>
  <conditionalFormatting sqref="U20">
    <cfRule type="cellIs" priority="196" dxfId="466" operator="equal" stopIfTrue="1">
      <formula>"MALO"</formula>
    </cfRule>
    <cfRule type="cellIs" priority="197" dxfId="1" operator="equal" stopIfTrue="1">
      <formula>"REGULAR"</formula>
    </cfRule>
    <cfRule type="cellIs" priority="198" dxfId="467" operator="equal" stopIfTrue="1">
      <formula>"BUENO"</formula>
    </cfRule>
  </conditionalFormatting>
  <conditionalFormatting sqref="U28">
    <cfRule type="cellIs" priority="193" dxfId="466" operator="equal" stopIfTrue="1">
      <formula>"MALO"</formula>
    </cfRule>
    <cfRule type="cellIs" priority="194" dxfId="1" operator="equal" stopIfTrue="1">
      <formula>"REGULAR"</formula>
    </cfRule>
    <cfRule type="cellIs" priority="195" dxfId="467" operator="equal" stopIfTrue="1">
      <formula>"BUENO"</formula>
    </cfRule>
  </conditionalFormatting>
  <conditionalFormatting sqref="X12">
    <cfRule type="cellIs" priority="190" dxfId="466" operator="equal" stopIfTrue="1">
      <formula>"MALO"</formula>
    </cfRule>
    <cfRule type="cellIs" priority="191" dxfId="1" operator="equal" stopIfTrue="1">
      <formula>"REGULAR"</formula>
    </cfRule>
    <cfRule type="cellIs" priority="192" dxfId="467" operator="equal" stopIfTrue="1">
      <formula>"BUENO"</formula>
    </cfRule>
  </conditionalFormatting>
  <conditionalFormatting sqref="X20">
    <cfRule type="cellIs" priority="187" dxfId="466" operator="equal" stopIfTrue="1">
      <formula>"MALO"</formula>
    </cfRule>
    <cfRule type="cellIs" priority="188" dxfId="1" operator="equal" stopIfTrue="1">
      <formula>"REGULAR"</formula>
    </cfRule>
    <cfRule type="cellIs" priority="189" dxfId="467" operator="equal" stopIfTrue="1">
      <formula>"BUENO"</formula>
    </cfRule>
  </conditionalFormatting>
  <conditionalFormatting sqref="X28">
    <cfRule type="cellIs" priority="184" dxfId="466" operator="equal" stopIfTrue="1">
      <formula>"MALO"</formula>
    </cfRule>
    <cfRule type="cellIs" priority="185" dxfId="1" operator="equal" stopIfTrue="1">
      <formula>"REGULAR"</formula>
    </cfRule>
    <cfRule type="cellIs" priority="186" dxfId="467" operator="equal" stopIfTrue="1">
      <formula>"BUENO"</formula>
    </cfRule>
  </conditionalFormatting>
  <conditionalFormatting sqref="AA12">
    <cfRule type="cellIs" priority="181" dxfId="466" operator="equal" stopIfTrue="1">
      <formula>"MALO"</formula>
    </cfRule>
    <cfRule type="cellIs" priority="182" dxfId="1" operator="equal" stopIfTrue="1">
      <formula>"REGULAR"</formula>
    </cfRule>
    <cfRule type="cellIs" priority="183" dxfId="467" operator="equal" stopIfTrue="1">
      <formula>"BUENO"</formula>
    </cfRule>
  </conditionalFormatting>
  <conditionalFormatting sqref="AA20">
    <cfRule type="cellIs" priority="178" dxfId="466" operator="equal" stopIfTrue="1">
      <formula>"MALO"</formula>
    </cfRule>
    <cfRule type="cellIs" priority="179" dxfId="1" operator="equal" stopIfTrue="1">
      <formula>"REGULAR"</formula>
    </cfRule>
    <cfRule type="cellIs" priority="180" dxfId="467" operator="equal" stopIfTrue="1">
      <formula>"BUENO"</formula>
    </cfRule>
  </conditionalFormatting>
  <conditionalFormatting sqref="AA28">
    <cfRule type="cellIs" priority="175" dxfId="466" operator="equal" stopIfTrue="1">
      <formula>"MALO"</formula>
    </cfRule>
    <cfRule type="cellIs" priority="176" dxfId="1" operator="equal" stopIfTrue="1">
      <formula>"REGULAR"</formula>
    </cfRule>
    <cfRule type="cellIs" priority="177" dxfId="467" operator="equal" stopIfTrue="1">
      <formula>"BUENO"</formula>
    </cfRule>
  </conditionalFormatting>
  <conditionalFormatting sqref="AD12">
    <cfRule type="cellIs" priority="172" dxfId="466" operator="equal" stopIfTrue="1">
      <formula>"MALO"</formula>
    </cfRule>
    <cfRule type="cellIs" priority="173" dxfId="1" operator="equal" stopIfTrue="1">
      <formula>"REGULAR"</formula>
    </cfRule>
    <cfRule type="cellIs" priority="174" dxfId="467" operator="equal" stopIfTrue="1">
      <formula>"BUENO"</formula>
    </cfRule>
  </conditionalFormatting>
  <conditionalFormatting sqref="AD20">
    <cfRule type="cellIs" priority="169" dxfId="466" operator="equal" stopIfTrue="1">
      <formula>"MALO"</formula>
    </cfRule>
    <cfRule type="cellIs" priority="170" dxfId="1" operator="equal" stopIfTrue="1">
      <formula>"REGULAR"</formula>
    </cfRule>
    <cfRule type="cellIs" priority="171" dxfId="467" operator="equal" stopIfTrue="1">
      <formula>"BUENO"</formula>
    </cfRule>
  </conditionalFormatting>
  <conditionalFormatting sqref="AD28">
    <cfRule type="cellIs" priority="166" dxfId="466" operator="equal" stopIfTrue="1">
      <formula>"MALO"</formula>
    </cfRule>
    <cfRule type="cellIs" priority="167" dxfId="1" operator="equal" stopIfTrue="1">
      <formula>"REGULAR"</formula>
    </cfRule>
    <cfRule type="cellIs" priority="168" dxfId="467" operator="equal" stopIfTrue="1">
      <formula>"BUENO"</formula>
    </cfRule>
  </conditionalFormatting>
  <conditionalFormatting sqref="AG12">
    <cfRule type="cellIs" priority="163" dxfId="466" operator="equal" stopIfTrue="1">
      <formula>"MALO"</formula>
    </cfRule>
    <cfRule type="cellIs" priority="164" dxfId="1" operator="equal" stopIfTrue="1">
      <formula>"REGULAR"</formula>
    </cfRule>
    <cfRule type="cellIs" priority="165" dxfId="467" operator="equal" stopIfTrue="1">
      <formula>"BUENO"</formula>
    </cfRule>
  </conditionalFormatting>
  <conditionalFormatting sqref="AG20">
    <cfRule type="cellIs" priority="160" dxfId="466" operator="equal" stopIfTrue="1">
      <formula>"MALO"</formula>
    </cfRule>
    <cfRule type="cellIs" priority="161" dxfId="1" operator="equal" stopIfTrue="1">
      <formula>"REGULAR"</formula>
    </cfRule>
    <cfRule type="cellIs" priority="162" dxfId="467" operator="equal" stopIfTrue="1">
      <formula>"BUENO"</formula>
    </cfRule>
  </conditionalFormatting>
  <conditionalFormatting sqref="AG28">
    <cfRule type="cellIs" priority="157" dxfId="466" operator="equal" stopIfTrue="1">
      <formula>"MALO"</formula>
    </cfRule>
    <cfRule type="cellIs" priority="158" dxfId="1" operator="equal" stopIfTrue="1">
      <formula>"REGULAR"</formula>
    </cfRule>
    <cfRule type="cellIs" priority="159" dxfId="467" operator="equal" stopIfTrue="1">
      <formula>"BUENO"</formula>
    </cfRule>
  </conditionalFormatting>
  <conditionalFormatting sqref="AS12">
    <cfRule type="cellIs" priority="145" dxfId="466" operator="equal" stopIfTrue="1">
      <formula>"MALO"</formula>
    </cfRule>
    <cfRule type="cellIs" priority="146" dxfId="1" operator="equal" stopIfTrue="1">
      <formula>"REGULAR"</formula>
    </cfRule>
    <cfRule type="cellIs" priority="147" dxfId="467" operator="equal" stopIfTrue="1">
      <formula>"BUENO"</formula>
    </cfRule>
  </conditionalFormatting>
  <conditionalFormatting sqref="AS20">
    <cfRule type="cellIs" priority="142" dxfId="466" operator="equal" stopIfTrue="1">
      <formula>"MALO"</formula>
    </cfRule>
    <cfRule type="cellIs" priority="143" dxfId="1" operator="equal" stopIfTrue="1">
      <formula>"REGULAR"</formula>
    </cfRule>
    <cfRule type="cellIs" priority="144" dxfId="467" operator="equal" stopIfTrue="1">
      <formula>"BUENO"</formula>
    </cfRule>
  </conditionalFormatting>
  <conditionalFormatting sqref="AS28">
    <cfRule type="cellIs" priority="139" dxfId="466" operator="equal" stopIfTrue="1">
      <formula>"MALO"</formula>
    </cfRule>
    <cfRule type="cellIs" priority="140" dxfId="1" operator="equal" stopIfTrue="1">
      <formula>"REGULAR"</formula>
    </cfRule>
    <cfRule type="cellIs" priority="141" dxfId="467" operator="equal" stopIfTrue="1">
      <formula>"BUENO"</formula>
    </cfRule>
  </conditionalFormatting>
  <conditionalFormatting sqref="AV20">
    <cfRule type="cellIs" priority="124" dxfId="466" operator="equal" stopIfTrue="1">
      <formula>"MALO"</formula>
    </cfRule>
    <cfRule type="cellIs" priority="125" dxfId="1" operator="equal" stopIfTrue="1">
      <formula>"REGULAR"</formula>
    </cfRule>
    <cfRule type="cellIs" priority="126" dxfId="467" operator="equal" stopIfTrue="1">
      <formula>"BUENO"</formula>
    </cfRule>
  </conditionalFormatting>
  <conditionalFormatting sqref="AV28">
    <cfRule type="cellIs" priority="121" dxfId="466" operator="equal" stopIfTrue="1">
      <formula>"MALO"</formula>
    </cfRule>
    <cfRule type="cellIs" priority="122" dxfId="1" operator="equal" stopIfTrue="1">
      <formula>"REGULAR"</formula>
    </cfRule>
    <cfRule type="cellIs" priority="123" dxfId="467" operator="equal" stopIfTrue="1">
      <formula>"BUENO"</formula>
    </cfRule>
  </conditionalFormatting>
  <conditionalFormatting sqref="AV12">
    <cfRule type="cellIs" priority="127" dxfId="466" operator="equal" stopIfTrue="1">
      <formula>"MALO"</formula>
    </cfRule>
    <cfRule type="cellIs" priority="128" dxfId="1" operator="equal" stopIfTrue="1">
      <formula>"REGULAR"</formula>
    </cfRule>
    <cfRule type="cellIs" priority="129" dxfId="467" operator="equal" stopIfTrue="1">
      <formula>"BUENO"</formula>
    </cfRule>
  </conditionalFormatting>
  <conditionalFormatting sqref="AY12">
    <cfRule type="cellIs" priority="118" dxfId="466" operator="equal" stopIfTrue="1">
      <formula>"MALO"</formula>
    </cfRule>
    <cfRule type="cellIs" priority="119" dxfId="1" operator="equal" stopIfTrue="1">
      <formula>"REGULAR"</formula>
    </cfRule>
    <cfRule type="cellIs" priority="120" dxfId="467" operator="equal" stopIfTrue="1">
      <formula>"BUENO"</formula>
    </cfRule>
  </conditionalFormatting>
  <conditionalFormatting sqref="AY20">
    <cfRule type="cellIs" priority="115" dxfId="466" operator="equal" stopIfTrue="1">
      <formula>"MALO"</formula>
    </cfRule>
    <cfRule type="cellIs" priority="116" dxfId="1" operator="equal" stopIfTrue="1">
      <formula>"REGULAR"</formula>
    </cfRule>
    <cfRule type="cellIs" priority="117" dxfId="467" operator="equal" stopIfTrue="1">
      <formula>"BUENO"</formula>
    </cfRule>
  </conditionalFormatting>
  <conditionalFormatting sqref="AY28">
    <cfRule type="cellIs" priority="112" dxfId="466" operator="equal" stopIfTrue="1">
      <formula>"MALO"</formula>
    </cfRule>
    <cfRule type="cellIs" priority="113" dxfId="1" operator="equal" stopIfTrue="1">
      <formula>"REGULAR"</formula>
    </cfRule>
    <cfRule type="cellIs" priority="114" dxfId="467" operator="equal" stopIfTrue="1">
      <formula>"BUENO"</formula>
    </cfRule>
  </conditionalFormatting>
  <conditionalFormatting sqref="AJ12">
    <cfRule type="cellIs" priority="46" dxfId="466" operator="equal" stopIfTrue="1">
      <formula>"MALO"</formula>
    </cfRule>
    <cfRule type="cellIs" priority="47" dxfId="1" operator="equal" stopIfTrue="1">
      <formula>"REGULAR"</formula>
    </cfRule>
    <cfRule type="cellIs" priority="48" dxfId="467" operator="equal" stopIfTrue="1">
      <formula>"BUENO"</formula>
    </cfRule>
  </conditionalFormatting>
  <conditionalFormatting sqref="AJ20">
    <cfRule type="cellIs" priority="43" dxfId="466" operator="equal" stopIfTrue="1">
      <formula>"MALO"</formula>
    </cfRule>
    <cfRule type="cellIs" priority="44" dxfId="1" operator="equal" stopIfTrue="1">
      <formula>"REGULAR"</formula>
    </cfRule>
    <cfRule type="cellIs" priority="45" dxfId="467" operator="equal" stopIfTrue="1">
      <formula>"BUENO"</formula>
    </cfRule>
  </conditionalFormatting>
  <conditionalFormatting sqref="AJ28">
    <cfRule type="cellIs" priority="40" dxfId="466" operator="equal" stopIfTrue="1">
      <formula>"MALO"</formula>
    </cfRule>
    <cfRule type="cellIs" priority="41" dxfId="1" operator="equal" stopIfTrue="1">
      <formula>"REGULAR"</formula>
    </cfRule>
    <cfRule type="cellIs" priority="42" dxfId="467" operator="equal" stopIfTrue="1">
      <formula>"BUENO"</formula>
    </cfRule>
  </conditionalFormatting>
  <conditionalFormatting sqref="R12">
    <cfRule type="cellIs" priority="34" dxfId="466" operator="equal" stopIfTrue="1">
      <formula>"MALO"</formula>
    </cfRule>
    <cfRule type="cellIs" priority="35" dxfId="1" operator="equal" stopIfTrue="1">
      <formula>"REGULAR"</formula>
    </cfRule>
    <cfRule type="cellIs" priority="36" dxfId="467" operator="equal" stopIfTrue="1">
      <formula>"BUENO"</formula>
    </cfRule>
  </conditionalFormatting>
  <conditionalFormatting sqref="R20">
    <cfRule type="cellIs" priority="31" dxfId="466" operator="equal" stopIfTrue="1">
      <formula>"MALO"</formula>
    </cfRule>
    <cfRule type="cellIs" priority="32" dxfId="1" operator="equal" stopIfTrue="1">
      <formula>"REGULAR"</formula>
    </cfRule>
    <cfRule type="cellIs" priority="33" dxfId="467" operator="equal" stopIfTrue="1">
      <formula>"BUENO"</formula>
    </cfRule>
  </conditionalFormatting>
  <conditionalFormatting sqref="R28">
    <cfRule type="cellIs" priority="28" dxfId="466" operator="equal" stopIfTrue="1">
      <formula>"MALO"</formula>
    </cfRule>
    <cfRule type="cellIs" priority="29" dxfId="1" operator="equal" stopIfTrue="1">
      <formula>"REGULAR"</formula>
    </cfRule>
    <cfRule type="cellIs" priority="30" dxfId="467" operator="equal" stopIfTrue="1">
      <formula>"BUENO"</formula>
    </cfRule>
  </conditionalFormatting>
  <conditionalFormatting sqref="AP12">
    <cfRule type="cellIs" priority="22" dxfId="466" operator="equal" stopIfTrue="1">
      <formula>"MALO"</formula>
    </cfRule>
    <cfRule type="cellIs" priority="23" dxfId="1" operator="equal" stopIfTrue="1">
      <formula>"REGULAR"</formula>
    </cfRule>
    <cfRule type="cellIs" priority="24" dxfId="467" operator="equal" stopIfTrue="1">
      <formula>"BUENO"</formula>
    </cfRule>
  </conditionalFormatting>
  <conditionalFormatting sqref="AP20">
    <cfRule type="cellIs" priority="19" dxfId="466" operator="equal" stopIfTrue="1">
      <formula>"MALO"</formula>
    </cfRule>
    <cfRule type="cellIs" priority="20" dxfId="1" operator="equal" stopIfTrue="1">
      <formula>"REGULAR"</formula>
    </cfRule>
    <cfRule type="cellIs" priority="21" dxfId="467" operator="equal" stopIfTrue="1">
      <formula>"BUENO"</formula>
    </cfRule>
  </conditionalFormatting>
  <conditionalFormatting sqref="AP28">
    <cfRule type="cellIs" priority="16" dxfId="466" operator="equal" stopIfTrue="1">
      <formula>"MALO"</formula>
    </cfRule>
    <cfRule type="cellIs" priority="17" dxfId="1" operator="equal" stopIfTrue="1">
      <formula>"REGULAR"</formula>
    </cfRule>
    <cfRule type="cellIs" priority="18" dxfId="467" operator="equal" stopIfTrue="1">
      <formula>"BUENO"</formula>
    </cfRule>
  </conditionalFormatting>
  <conditionalFormatting sqref="AM28">
    <cfRule type="cellIs" priority="1" dxfId="466" operator="equal" stopIfTrue="1">
      <formula>"MALO"</formula>
    </cfRule>
    <cfRule type="cellIs" priority="2" dxfId="1" operator="equal" stopIfTrue="1">
      <formula>"REGULAR"</formula>
    </cfRule>
    <cfRule type="cellIs" priority="3" dxfId="467" operator="equal" stopIfTrue="1">
      <formula>"BUENO"</formula>
    </cfRule>
  </conditionalFormatting>
  <conditionalFormatting sqref="AM12">
    <cfRule type="cellIs" priority="7" dxfId="466" operator="equal" stopIfTrue="1">
      <formula>"MALO"</formula>
    </cfRule>
    <cfRule type="cellIs" priority="8" dxfId="1" operator="equal" stopIfTrue="1">
      <formula>"REGULAR"</formula>
    </cfRule>
    <cfRule type="cellIs" priority="9" dxfId="467" operator="equal" stopIfTrue="1">
      <formula>"BUENO"</formula>
    </cfRule>
  </conditionalFormatting>
  <conditionalFormatting sqref="AM20">
    <cfRule type="cellIs" priority="4" dxfId="466" operator="equal" stopIfTrue="1">
      <formula>"MALO"</formula>
    </cfRule>
    <cfRule type="cellIs" priority="5" dxfId="1" operator="equal" stopIfTrue="1">
      <formula>"REGULAR"</formula>
    </cfRule>
    <cfRule type="cellIs" priority="6" dxfId="467" operator="equal" stopIfTrue="1">
      <formula>"BUENO"</formula>
    </cfRule>
  </conditionalFormatting>
  <dataValidations count="2">
    <dataValidation type="list" allowBlank="1" showInputMessage="1" showErrorMessage="1" sqref="D5:D11 D14:D19 D22:D27 AT14:AT19 G22:G27 AT22:AT27 AE22:AE27 G14:G19 AW14:AW19 AW22:AW27 J14:J19 J22:J27 G5:G11 M14:M19 J5:J11 S14:S19 S22:S27 M22:M27 AQ5:AQ11 AH14:AH19 M5:M11 V14:V19 V22:V27 S5:S11 Y14:Y19 Y22:Y27 V5:V11 AB14:AB19 AB22:AB27 AB5:AB11 AN14:AN19 AN22:AN27 AH22:AH27 AE5:AE11 AQ14:AQ19 AQ22:AQ27 AH5:AH11 AN5:AN11 AT5:AT11 AE14:AE19 Y5:Y11 AW5:AW11 P14:P19 P22:P27 P5:P11 AK14:AK19 AK22:AK27 AK5:AK11">
      <formula1>$D$62:$D$64</formula1>
    </dataValidation>
    <dataValidation type="list" allowBlank="1" showInputMessage="1" showErrorMessage="1" sqref="K22:K27 AX22:AX27 AX14:AX19 AU14:AU19 AR22:AR27 AR14:AR19 AU22:AU27 AO22:AO27 AO14:AO19 AF22:AF27 AF14:AF19 Z22:Z27 AC14:AC19 Z14:Z19 W22:W27 W14:W19 AC22:AC27 T22:T27 T14:T19 N22:N27 N14:N19 H22:H27 K14:K19 H14:H19 E22:E27 E14:E19 AI22:AI27 AI14:AI19 Q22:Q27 Q14:Q19 AL22:AL27 AL14:AL19">
      <formula1>$C$29:$C$52</formula1>
    </dataValidation>
  </dataValidations>
  <printOptions/>
  <pageMargins left="0.31496062992125984" right="0.31496062992125984" top="0.35433070866141736" bottom="0.35433070866141736" header="0.31496062992125984" footer="0.31496062992125984"/>
  <pageSetup horizontalDpi="600" verticalDpi="600" orientation="landscape" paperSize="122" scale="23" r:id="rId4"/>
  <rowBreaks count="1" manualBreakCount="1">
    <brk id="53" max="255" man="1"/>
  </rowBreaks>
  <drawing r:id="rId3"/>
  <legacyDrawing r:id="rId2"/>
</worksheet>
</file>

<file path=xl/worksheets/sheet4.xml><?xml version="1.0" encoding="utf-8"?>
<worksheet xmlns="http://schemas.openxmlformats.org/spreadsheetml/2006/main" xmlns:r="http://schemas.openxmlformats.org/officeDocument/2006/relationships">
  <sheetPr codeName="Hoja9">
    <tabColor theme="0" tint="-0.04997999966144562"/>
  </sheetPr>
  <dimension ref="A1:DL145"/>
  <sheetViews>
    <sheetView zoomScale="32" zoomScaleNormal="32" zoomScalePageLayoutView="0" workbookViewId="0" topLeftCell="A19">
      <selection activeCell="R40" sqref="R40"/>
    </sheetView>
  </sheetViews>
  <sheetFormatPr defaultColWidth="11.421875" defaultRowHeight="15"/>
  <cols>
    <col min="1" max="1" width="2.7109375" style="25" customWidth="1"/>
    <col min="2" max="2" width="7.7109375" style="75" customWidth="1"/>
    <col min="3" max="3" width="50.7109375" style="25" customWidth="1"/>
    <col min="4" max="4" width="8.7109375" style="25" customWidth="1"/>
    <col min="5" max="5" width="8.7109375" style="25" hidden="1" customWidth="1"/>
    <col min="6" max="6" width="15.7109375" style="25" customWidth="1"/>
    <col min="7" max="7" width="8.7109375" style="25" customWidth="1"/>
    <col min="8" max="8" width="8.7109375" style="25" hidden="1" customWidth="1"/>
    <col min="9" max="9" width="15.7109375" style="25" customWidth="1"/>
    <col min="10" max="10" width="8.7109375" style="25" customWidth="1"/>
    <col min="11" max="11" width="8.7109375" style="25" hidden="1" customWidth="1"/>
    <col min="12" max="12" width="15.7109375" style="25" customWidth="1"/>
    <col min="13" max="13" width="8.7109375" style="25" customWidth="1"/>
    <col min="14" max="14" width="8.7109375" style="25" hidden="1" customWidth="1"/>
    <col min="15" max="15" width="15.7109375" style="25" customWidth="1"/>
    <col min="16" max="16" width="8.7109375" style="25" customWidth="1"/>
    <col min="17" max="17" width="8.7109375" style="25" hidden="1" customWidth="1"/>
    <col min="18" max="18" width="15.7109375" style="25" customWidth="1"/>
    <col min="19" max="19" width="8.7109375" style="25" customWidth="1"/>
    <col min="20" max="20" width="8.7109375" style="25" hidden="1" customWidth="1"/>
    <col min="21" max="21" width="15.7109375" style="25" customWidth="1"/>
    <col min="22" max="22" width="8.7109375" style="25" customWidth="1"/>
    <col min="23" max="23" width="8.7109375" style="25" hidden="1" customWidth="1"/>
    <col min="24" max="24" width="15.7109375" style="25" customWidth="1"/>
    <col min="25" max="25" width="8.7109375" style="25" customWidth="1"/>
    <col min="26" max="26" width="8.7109375" style="25" hidden="1" customWidth="1"/>
    <col min="27" max="27" width="15.7109375" style="25" customWidth="1"/>
    <col min="28" max="28" width="8.7109375" style="25" customWidth="1"/>
    <col min="29" max="29" width="8.7109375" style="25" hidden="1" customWidth="1"/>
    <col min="30" max="30" width="15.7109375" style="25" customWidth="1"/>
    <col min="31" max="31" width="14.57421875" style="25" customWidth="1"/>
    <col min="32" max="32" width="8.00390625" style="25" hidden="1" customWidth="1"/>
    <col min="33" max="33" width="14.57421875" style="25" customWidth="1"/>
    <col min="34" max="34" width="8.7109375" style="25" customWidth="1"/>
    <col min="35" max="35" width="8.7109375" style="25" hidden="1" customWidth="1"/>
    <col min="36" max="36" width="15.7109375" style="25" customWidth="1"/>
    <col min="37" max="37" width="8.7109375" style="25" customWidth="1"/>
    <col min="38" max="38" width="8.7109375" style="25" hidden="1" customWidth="1"/>
    <col min="39" max="39" width="15.7109375" style="25" customWidth="1"/>
    <col min="40" max="40" width="8.7109375" style="25" customWidth="1"/>
    <col min="41" max="41" width="8.7109375" style="25" hidden="1" customWidth="1"/>
    <col min="42" max="42" width="15.7109375" style="25" customWidth="1"/>
    <col min="43" max="43" width="8.7109375" style="25" customWidth="1"/>
    <col min="44" max="44" width="8.7109375" style="25" hidden="1" customWidth="1"/>
    <col min="45" max="45" width="15.7109375" style="25" customWidth="1"/>
    <col min="46" max="46" width="8.7109375" style="25" customWidth="1"/>
    <col min="47" max="47" width="8.7109375" style="25" hidden="1" customWidth="1"/>
    <col min="48" max="48" width="15.7109375" style="25" customWidth="1"/>
    <col min="49" max="49" width="8.7109375" style="25" customWidth="1"/>
    <col min="50" max="50" width="8.7109375" style="25" hidden="1" customWidth="1"/>
    <col min="51" max="51" width="15.7109375" style="25" customWidth="1"/>
    <col min="52" max="52" width="2.7109375" style="25" customWidth="1"/>
    <col min="53" max="53" width="10.7109375" style="25" customWidth="1"/>
    <col min="54" max="16384" width="11.421875" style="25" customWidth="1"/>
  </cols>
  <sheetData>
    <row r="1" spans="1:65" s="11" customFormat="1" ht="20.25" customHeight="1">
      <c r="A1" s="4"/>
      <c r="B1" s="68"/>
      <c r="C1" s="10"/>
      <c r="D1" s="265" t="s">
        <v>28</v>
      </c>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13"/>
      <c r="BA1" s="13"/>
      <c r="BB1" s="13"/>
      <c r="BC1" s="13"/>
      <c r="BD1" s="13"/>
      <c r="BE1" s="13"/>
      <c r="BF1" s="13"/>
      <c r="BG1" s="13"/>
      <c r="BH1" s="13"/>
      <c r="BI1" s="13"/>
      <c r="BJ1" s="13"/>
      <c r="BK1" s="13"/>
      <c r="BL1" s="13"/>
      <c r="BM1" s="13"/>
    </row>
    <row r="2" spans="1:65" s="77" customFormat="1" ht="24.75" customHeight="1">
      <c r="A2" s="4"/>
      <c r="B2" s="255" t="s">
        <v>3</v>
      </c>
      <c r="C2" s="254" t="s">
        <v>59</v>
      </c>
      <c r="D2" s="247" t="s">
        <v>144</v>
      </c>
      <c r="E2" s="248"/>
      <c r="F2" s="248"/>
      <c r="G2" s="248"/>
      <c r="H2" s="248"/>
      <c r="I2" s="248"/>
      <c r="J2" s="248"/>
      <c r="K2" s="248"/>
      <c r="L2" s="248"/>
      <c r="M2" s="248"/>
      <c r="N2" s="248"/>
      <c r="O2" s="248"/>
      <c r="P2" s="248"/>
      <c r="Q2" s="248"/>
      <c r="R2" s="248"/>
      <c r="S2" s="248"/>
      <c r="T2" s="248"/>
      <c r="U2" s="249"/>
      <c r="V2" s="269" t="s">
        <v>145</v>
      </c>
      <c r="W2" s="270"/>
      <c r="X2" s="270"/>
      <c r="Y2" s="270"/>
      <c r="Z2" s="270"/>
      <c r="AA2" s="270"/>
      <c r="AB2" s="270"/>
      <c r="AC2" s="270"/>
      <c r="AD2" s="270"/>
      <c r="AE2" s="270"/>
      <c r="AF2" s="270"/>
      <c r="AG2" s="270"/>
      <c r="AH2" s="270"/>
      <c r="AI2" s="270"/>
      <c r="AJ2" s="270"/>
      <c r="AK2" s="270"/>
      <c r="AL2" s="270"/>
      <c r="AM2" s="270"/>
      <c r="AN2" s="270"/>
      <c r="AO2" s="270"/>
      <c r="AP2" s="271"/>
      <c r="AQ2" s="260" t="s">
        <v>146</v>
      </c>
      <c r="AR2" s="260"/>
      <c r="AS2" s="260"/>
      <c r="AT2" s="260"/>
      <c r="AU2" s="260"/>
      <c r="AV2" s="260"/>
      <c r="AW2" s="260"/>
      <c r="AX2" s="260"/>
      <c r="AY2" s="260"/>
      <c r="AZ2" s="76"/>
      <c r="BA2" s="76"/>
      <c r="BB2" s="76"/>
      <c r="BC2" s="76"/>
      <c r="BD2" s="76"/>
      <c r="BE2" s="76"/>
      <c r="BF2" s="76"/>
      <c r="BG2" s="76"/>
      <c r="BH2" s="76"/>
      <c r="BI2" s="76"/>
      <c r="BJ2" s="76"/>
      <c r="BK2" s="76"/>
      <c r="BL2" s="76"/>
      <c r="BM2" s="76"/>
    </row>
    <row r="3" spans="1:51" s="78" customFormat="1" ht="24.75" customHeight="1">
      <c r="A3" s="24"/>
      <c r="B3" s="255"/>
      <c r="C3" s="254"/>
      <c r="D3" s="256" t="str">
        <f>'Clasificación de amenazas'!E4</f>
        <v>Fenómenos de remoción de masa</v>
      </c>
      <c r="E3" s="257"/>
      <c r="F3" s="258"/>
      <c r="G3" s="256" t="str">
        <f>'Clasificación de amenazas'!E5</f>
        <v>Movimientos sísmicos</v>
      </c>
      <c r="H3" s="257"/>
      <c r="I3" s="258"/>
      <c r="J3" s="256" t="str">
        <f>'Clasificación de amenazas'!E6</f>
        <v>Granizadas</v>
      </c>
      <c r="K3" s="257"/>
      <c r="L3" s="258"/>
      <c r="M3" s="256" t="str">
        <f>'Clasificación de amenazas'!E7</f>
        <v>Tormentas eléctricas</v>
      </c>
      <c r="N3" s="257"/>
      <c r="O3" s="258"/>
      <c r="P3" s="256" t="str">
        <f>'Clasificación de amenazas'!E8</f>
        <v>Vientos fuertes </v>
      </c>
      <c r="Q3" s="257"/>
      <c r="R3" s="258"/>
      <c r="S3" s="256" t="str">
        <f>'Clasificación de amenazas'!E9</f>
        <v>Pandemia COVID-19</v>
      </c>
      <c r="T3" s="257"/>
      <c r="U3" s="258"/>
      <c r="V3" s="250" t="str">
        <f>'Clasificación de amenazas'!E10</f>
        <v>Incendios / Explosiones </v>
      </c>
      <c r="W3" s="251"/>
      <c r="X3" s="252"/>
      <c r="Y3" s="250" t="str">
        <f>'Clasificación de amenazas'!E11</f>
        <v>Derrames / fugas </v>
      </c>
      <c r="Z3" s="251"/>
      <c r="AA3" s="252"/>
      <c r="AB3" s="250" t="str">
        <f>'Clasificación de amenazas'!E12</f>
        <v>Fallas estructurales</v>
      </c>
      <c r="AC3" s="251"/>
      <c r="AD3" s="252"/>
      <c r="AE3" s="250" t="str">
        <f>'Clasificación de amenazas'!E13</f>
        <v>Fallas maquinarias  equipos</v>
      </c>
      <c r="AF3" s="251"/>
      <c r="AG3" s="252"/>
      <c r="AH3" s="250" t="str">
        <f>'Clasificación de amenazas'!E14</f>
        <v>Accidentes de Trabajo</v>
      </c>
      <c r="AI3" s="251"/>
      <c r="AJ3" s="252"/>
      <c r="AK3" s="250" t="str">
        <f>'Clasificación de amenazas'!E15</f>
        <v>Intoxicación alimenticia</v>
      </c>
      <c r="AL3" s="251"/>
      <c r="AM3" s="252"/>
      <c r="AN3" s="250" t="str">
        <f>'Clasificación de amenazas'!E16</f>
        <v>Inundaciones </v>
      </c>
      <c r="AO3" s="251"/>
      <c r="AP3" s="252"/>
      <c r="AQ3" s="261" t="str">
        <f>'Clasificación de amenazas'!E17</f>
        <v>Accidentes de Transito </v>
      </c>
      <c r="AR3" s="262"/>
      <c r="AS3" s="263"/>
      <c r="AT3" s="261" t="str">
        <f>'Clasificación de amenazas'!E18</f>
        <v>Hurtos / Asaltos</v>
      </c>
      <c r="AU3" s="262"/>
      <c r="AV3" s="263"/>
      <c r="AW3" s="261" t="str">
        <f>'Portada '!D33</f>
        <v>Atentados Terroristas</v>
      </c>
      <c r="AX3" s="262"/>
      <c r="AY3" s="263"/>
    </row>
    <row r="4" spans="1:51" s="78" customFormat="1" ht="24.75" customHeight="1">
      <c r="A4" s="24"/>
      <c r="B4" s="69">
        <v>1</v>
      </c>
      <c r="C4" s="57" t="s">
        <v>5</v>
      </c>
      <c r="D4" s="22" t="s">
        <v>116</v>
      </c>
      <c r="E4" s="22" t="s">
        <v>117</v>
      </c>
      <c r="F4" s="22" t="s">
        <v>118</v>
      </c>
      <c r="G4" s="22" t="s">
        <v>116</v>
      </c>
      <c r="H4" s="22" t="s">
        <v>117</v>
      </c>
      <c r="I4" s="22" t="s">
        <v>118</v>
      </c>
      <c r="J4" s="22" t="s">
        <v>116</v>
      </c>
      <c r="K4" s="22" t="s">
        <v>117</v>
      </c>
      <c r="L4" s="22" t="s">
        <v>118</v>
      </c>
      <c r="M4" s="22" t="s">
        <v>116</v>
      </c>
      <c r="N4" s="22" t="s">
        <v>117</v>
      </c>
      <c r="O4" s="22" t="s">
        <v>118</v>
      </c>
      <c r="P4" s="22" t="s">
        <v>116</v>
      </c>
      <c r="Q4" s="22" t="s">
        <v>117</v>
      </c>
      <c r="R4" s="22" t="s">
        <v>118</v>
      </c>
      <c r="S4" s="22" t="s">
        <v>116</v>
      </c>
      <c r="T4" s="22" t="s">
        <v>117</v>
      </c>
      <c r="U4" s="22" t="s">
        <v>118</v>
      </c>
      <c r="V4" s="22" t="s">
        <v>116</v>
      </c>
      <c r="W4" s="22" t="s">
        <v>117</v>
      </c>
      <c r="X4" s="22" t="s">
        <v>118</v>
      </c>
      <c r="Y4" s="22" t="s">
        <v>116</v>
      </c>
      <c r="Z4" s="22" t="s">
        <v>117</v>
      </c>
      <c r="AA4" s="22" t="s">
        <v>118</v>
      </c>
      <c r="AB4" s="22" t="s">
        <v>116</v>
      </c>
      <c r="AC4" s="22" t="s">
        <v>117</v>
      </c>
      <c r="AD4" s="22" t="s">
        <v>118</v>
      </c>
      <c r="AE4" s="22" t="s">
        <v>116</v>
      </c>
      <c r="AF4" s="22" t="s">
        <v>117</v>
      </c>
      <c r="AG4" s="22" t="s">
        <v>118</v>
      </c>
      <c r="AH4" s="22" t="s">
        <v>116</v>
      </c>
      <c r="AI4" s="22" t="s">
        <v>117</v>
      </c>
      <c r="AJ4" s="22" t="s">
        <v>118</v>
      </c>
      <c r="AK4" s="22" t="s">
        <v>116</v>
      </c>
      <c r="AL4" s="22" t="s">
        <v>117</v>
      </c>
      <c r="AM4" s="22" t="s">
        <v>118</v>
      </c>
      <c r="AN4" s="22" t="s">
        <v>116</v>
      </c>
      <c r="AO4" s="22" t="s">
        <v>117</v>
      </c>
      <c r="AP4" s="22" t="s">
        <v>118</v>
      </c>
      <c r="AQ4" s="22" t="s">
        <v>116</v>
      </c>
      <c r="AR4" s="22" t="s">
        <v>117</v>
      </c>
      <c r="AS4" s="22" t="s">
        <v>118</v>
      </c>
      <c r="AT4" s="22" t="s">
        <v>116</v>
      </c>
      <c r="AU4" s="22" t="s">
        <v>117</v>
      </c>
      <c r="AV4" s="22" t="s">
        <v>118</v>
      </c>
      <c r="AW4" s="22" t="s">
        <v>116</v>
      </c>
      <c r="AX4" s="22" t="s">
        <v>117</v>
      </c>
      <c r="AY4" s="22" t="s">
        <v>118</v>
      </c>
    </row>
    <row r="5" spans="1:53" ht="50.25" customHeight="1">
      <c r="A5" s="24"/>
      <c r="B5" s="70" t="s">
        <v>10</v>
      </c>
      <c r="C5" s="64" t="s">
        <v>158</v>
      </c>
      <c r="D5" s="58" t="s">
        <v>1</v>
      </c>
      <c r="E5" s="58">
        <f>VLOOKUP(D5,$D$66:$E$68,2,0)</f>
        <v>1</v>
      </c>
      <c r="F5" s="62"/>
      <c r="G5" s="58" t="s">
        <v>1</v>
      </c>
      <c r="H5" s="58">
        <f>VLOOKUP(G5,$D$66:$E$68,2,0)</f>
        <v>1</v>
      </c>
      <c r="I5" s="62"/>
      <c r="J5" s="58" t="s">
        <v>1</v>
      </c>
      <c r="K5" s="58">
        <f>VLOOKUP(J5,$D$66:$E$68,2,0)</f>
        <v>1</v>
      </c>
      <c r="L5" s="62"/>
      <c r="M5" s="58" t="s">
        <v>1</v>
      </c>
      <c r="N5" s="58">
        <f>VLOOKUP(M5,$D$66:$E$68,2,0)</f>
        <v>1</v>
      </c>
      <c r="O5" s="62"/>
      <c r="P5" s="58" t="s">
        <v>1</v>
      </c>
      <c r="Q5" s="58">
        <f>VLOOKUP(P5,$D$66:$E$68,2,0)</f>
        <v>1</v>
      </c>
      <c r="R5" s="62"/>
      <c r="S5" s="58" t="s">
        <v>1</v>
      </c>
      <c r="T5" s="58">
        <f>VLOOKUP(S5,$D$66:$E$68,2,0)</f>
        <v>1</v>
      </c>
      <c r="U5" s="62"/>
      <c r="V5" s="58" t="s">
        <v>1</v>
      </c>
      <c r="W5" s="58">
        <f>VLOOKUP(V5,$D$66:$E$68,2,0)</f>
        <v>1</v>
      </c>
      <c r="X5" s="62"/>
      <c r="Y5" s="58" t="s">
        <v>1</v>
      </c>
      <c r="Z5" s="58">
        <f>VLOOKUP(Y5,$D$66:$E$68,2,0)</f>
        <v>1</v>
      </c>
      <c r="AA5" s="62"/>
      <c r="AB5" s="58" t="s">
        <v>1</v>
      </c>
      <c r="AC5" s="58">
        <f>VLOOKUP(AB5,$D$66:$E$68,2,0)</f>
        <v>1</v>
      </c>
      <c r="AD5" s="62"/>
      <c r="AE5" s="58" t="s">
        <v>1</v>
      </c>
      <c r="AF5" s="58">
        <f>VLOOKUP(AE5,$D$66:$E$68,2,0)</f>
        <v>1</v>
      </c>
      <c r="AG5" s="62"/>
      <c r="AH5" s="58" t="s">
        <v>1</v>
      </c>
      <c r="AI5" s="58">
        <f>VLOOKUP(AH5,$D$66:$E$68,2,0)</f>
        <v>1</v>
      </c>
      <c r="AJ5" s="62"/>
      <c r="AK5" s="58" t="s">
        <v>1</v>
      </c>
      <c r="AL5" s="58">
        <f>VLOOKUP(AK5,$D$66:$E$68,2,0)</f>
        <v>1</v>
      </c>
      <c r="AM5" s="62"/>
      <c r="AN5" s="58" t="s">
        <v>1</v>
      </c>
      <c r="AO5" s="58">
        <f>VLOOKUP(AN5,$D$66:$E$68,2,0)</f>
        <v>1</v>
      </c>
      <c r="AP5" s="62"/>
      <c r="AQ5" s="58" t="s">
        <v>1</v>
      </c>
      <c r="AR5" s="58">
        <f>VLOOKUP(AQ5,$D$66:$E$68,2,0)</f>
        <v>1</v>
      </c>
      <c r="AS5" s="62"/>
      <c r="AT5" s="58" t="s">
        <v>1</v>
      </c>
      <c r="AU5" s="58">
        <f>VLOOKUP(AT5,$D$66:$E$68,2,0)</f>
        <v>1</v>
      </c>
      <c r="AV5" s="62"/>
      <c r="AW5" s="58" t="s">
        <v>1</v>
      </c>
      <c r="AX5" s="58">
        <f>VLOOKUP(AW5,$D$66:$E$68,2,0)</f>
        <v>1</v>
      </c>
      <c r="AY5" s="62"/>
      <c r="BA5" s="6"/>
    </row>
    <row r="6" spans="1:53" ht="60" customHeight="1">
      <c r="A6" s="24"/>
      <c r="B6" s="70" t="s">
        <v>11</v>
      </c>
      <c r="C6" s="64" t="s">
        <v>159</v>
      </c>
      <c r="D6" s="58" t="s">
        <v>1</v>
      </c>
      <c r="E6" s="58">
        <f>VLOOKUP(D6,$D$66:$E$68,2,0)</f>
        <v>1</v>
      </c>
      <c r="F6" s="62"/>
      <c r="G6" s="58" t="s">
        <v>1</v>
      </c>
      <c r="H6" s="58">
        <f>VLOOKUP(G6,$D$66:$E$68,2,0)</f>
        <v>1</v>
      </c>
      <c r="I6" s="62"/>
      <c r="J6" s="58" t="s">
        <v>1</v>
      </c>
      <c r="K6" s="58">
        <f>VLOOKUP(J6,$D$66:$E$68,2,0)</f>
        <v>1</v>
      </c>
      <c r="L6" s="62"/>
      <c r="M6" s="58" t="s">
        <v>1</v>
      </c>
      <c r="N6" s="58">
        <f>VLOOKUP(M6,$D$66:$E$68,2,0)</f>
        <v>1</v>
      </c>
      <c r="O6" s="62"/>
      <c r="P6" s="58" t="s">
        <v>1</v>
      </c>
      <c r="Q6" s="58">
        <f>VLOOKUP(P6,$D$66:$E$68,2,0)</f>
        <v>1</v>
      </c>
      <c r="R6" s="62"/>
      <c r="S6" s="58" t="s">
        <v>1</v>
      </c>
      <c r="T6" s="58">
        <f>VLOOKUP(S6,$D$66:$E$68,2,0)</f>
        <v>1</v>
      </c>
      <c r="U6" s="62"/>
      <c r="V6" s="58" t="s">
        <v>1</v>
      </c>
      <c r="W6" s="58">
        <f>VLOOKUP(V6,$D$66:$E$68,2,0)</f>
        <v>1</v>
      </c>
      <c r="X6" s="62"/>
      <c r="Y6" s="58" t="s">
        <v>1</v>
      </c>
      <c r="Z6" s="58">
        <f>VLOOKUP(Y6,$D$66:$E$68,2,0)</f>
        <v>1</v>
      </c>
      <c r="AA6" s="62"/>
      <c r="AB6" s="58" t="s">
        <v>1</v>
      </c>
      <c r="AC6" s="58">
        <f>VLOOKUP(AB6,$D$66:$E$68,2,0)</f>
        <v>1</v>
      </c>
      <c r="AD6" s="62"/>
      <c r="AE6" s="58" t="s">
        <v>1</v>
      </c>
      <c r="AF6" s="58">
        <f>VLOOKUP(AE6,$D$66:$E$68,2,0)</f>
        <v>1</v>
      </c>
      <c r="AG6" s="62"/>
      <c r="AH6" s="58" t="s">
        <v>1</v>
      </c>
      <c r="AI6" s="58">
        <f>VLOOKUP(AH6,$D$66:$E$68,2,0)</f>
        <v>1</v>
      </c>
      <c r="AJ6" s="62"/>
      <c r="AK6" s="58" t="s">
        <v>1</v>
      </c>
      <c r="AL6" s="58">
        <f>VLOOKUP(AK6,$D$66:$E$68,2,0)</f>
        <v>1</v>
      </c>
      <c r="AM6" s="62"/>
      <c r="AN6" s="58" t="s">
        <v>1</v>
      </c>
      <c r="AO6" s="58">
        <f>VLOOKUP(AN6,$D$66:$E$68,2,0)</f>
        <v>1</v>
      </c>
      <c r="AP6" s="62"/>
      <c r="AQ6" s="58" t="s">
        <v>1</v>
      </c>
      <c r="AR6" s="58">
        <f>VLOOKUP(AQ6,$D$66:$E$68,2,0)</f>
        <v>1</v>
      </c>
      <c r="AS6" s="62"/>
      <c r="AT6" s="58" t="s">
        <v>1</v>
      </c>
      <c r="AU6" s="58">
        <f>VLOOKUP(AT6,$D$66:$E$68,2,0)</f>
        <v>1</v>
      </c>
      <c r="AV6" s="62"/>
      <c r="AW6" s="58" t="s">
        <v>1</v>
      </c>
      <c r="AX6" s="58">
        <f>VLOOKUP(AW6,$D$66:$E$68,2,0)</f>
        <v>1</v>
      </c>
      <c r="AY6" s="62"/>
      <c r="BA6" s="6" t="s">
        <v>78</v>
      </c>
    </row>
    <row r="7" spans="1:53" ht="70.5" customHeight="1">
      <c r="A7" s="24"/>
      <c r="B7" s="70" t="s">
        <v>14</v>
      </c>
      <c r="C7" s="64" t="s">
        <v>80</v>
      </c>
      <c r="D7" s="58" t="s">
        <v>110</v>
      </c>
      <c r="E7" s="58">
        <f>VLOOKUP(D7,$D$66:$E$68,2,0)</f>
        <v>0.5</v>
      </c>
      <c r="F7" s="62"/>
      <c r="G7" s="58" t="s">
        <v>110</v>
      </c>
      <c r="H7" s="58">
        <f>VLOOKUP(G7,$D$66:$E$68,2,0)</f>
        <v>0.5</v>
      </c>
      <c r="I7" s="62"/>
      <c r="J7" s="58" t="s">
        <v>110</v>
      </c>
      <c r="K7" s="58">
        <f>VLOOKUP(J7,$D$66:$E$68,2,0)</f>
        <v>0.5</v>
      </c>
      <c r="L7" s="62"/>
      <c r="M7" s="58" t="s">
        <v>110</v>
      </c>
      <c r="N7" s="58">
        <f>VLOOKUP(M7,$D$66:$E$68,2,0)</f>
        <v>0.5</v>
      </c>
      <c r="O7" s="62"/>
      <c r="P7" s="58" t="s">
        <v>110</v>
      </c>
      <c r="Q7" s="58">
        <f>VLOOKUP(P7,$D$66:$E$68,2,0)</f>
        <v>0.5</v>
      </c>
      <c r="R7" s="62"/>
      <c r="S7" s="58" t="s">
        <v>110</v>
      </c>
      <c r="T7" s="58">
        <f>VLOOKUP(S7,$D$66:$E$68,2,0)</f>
        <v>0.5</v>
      </c>
      <c r="U7" s="62"/>
      <c r="V7" s="58" t="s">
        <v>110</v>
      </c>
      <c r="W7" s="58">
        <f>VLOOKUP(V7,$D$66:$E$68,2,0)</f>
        <v>0.5</v>
      </c>
      <c r="X7" s="62"/>
      <c r="Y7" s="58" t="s">
        <v>110</v>
      </c>
      <c r="Z7" s="58">
        <f>VLOOKUP(Y7,$D$66:$E$68,2,0)</f>
        <v>0.5</v>
      </c>
      <c r="AA7" s="62"/>
      <c r="AB7" s="58" t="s">
        <v>110</v>
      </c>
      <c r="AC7" s="58">
        <f>VLOOKUP(AB7,$D$66:$E$68,2,0)</f>
        <v>0.5</v>
      </c>
      <c r="AD7" s="62"/>
      <c r="AE7" s="58" t="s">
        <v>110</v>
      </c>
      <c r="AF7" s="58">
        <f>VLOOKUP(AE7,$D$66:$E$68,2,0)</f>
        <v>0.5</v>
      </c>
      <c r="AG7" s="62"/>
      <c r="AH7" s="58" t="s">
        <v>110</v>
      </c>
      <c r="AI7" s="58">
        <f>VLOOKUP(AH7,$D$66:$E$68,2,0)</f>
        <v>0.5</v>
      </c>
      <c r="AJ7" s="62"/>
      <c r="AK7" s="58" t="s">
        <v>110</v>
      </c>
      <c r="AL7" s="58">
        <f>VLOOKUP(AK7,$D$66:$E$68,2,0)</f>
        <v>0.5</v>
      </c>
      <c r="AM7" s="62"/>
      <c r="AN7" s="58" t="s">
        <v>110</v>
      </c>
      <c r="AO7" s="58">
        <f>VLOOKUP(AN7,$D$66:$E$68,2,0)</f>
        <v>0.5</v>
      </c>
      <c r="AP7" s="62"/>
      <c r="AQ7" s="58" t="s">
        <v>110</v>
      </c>
      <c r="AR7" s="58">
        <f>VLOOKUP(AQ7,$D$66:$E$68,2,0)</f>
        <v>0.5</v>
      </c>
      <c r="AS7" s="62"/>
      <c r="AT7" s="58" t="s">
        <v>110</v>
      </c>
      <c r="AU7" s="58">
        <f>VLOOKUP(AT7,$D$66:$E$68,2,0)</f>
        <v>0.5</v>
      </c>
      <c r="AV7" s="62"/>
      <c r="AW7" s="58" t="s">
        <v>110</v>
      </c>
      <c r="AX7" s="58">
        <f>VLOOKUP(AW7,$D$66:$E$68,2,0)</f>
        <v>0.5</v>
      </c>
      <c r="AY7" s="62"/>
      <c r="BA7" s="7"/>
    </row>
    <row r="8" spans="1:51" s="63" customFormat="1" ht="39.75" customHeight="1">
      <c r="A8" s="24"/>
      <c r="B8" s="253" t="s">
        <v>186</v>
      </c>
      <c r="C8" s="253"/>
      <c r="D8" s="27">
        <f>E8/3</f>
        <v>0.8333333333333334</v>
      </c>
      <c r="E8" s="27">
        <f>SUM(E5:E7)</f>
        <v>2.5</v>
      </c>
      <c r="F8" s="23" t="str">
        <f>+IF(AND($D$8&gt;=0,$D$8&lt;=0.33),"MALO",IF(AND($D$8&gt;0.33,$D$8&lt;=0.67),"REGULAR",IF(AND($D$8&gt;0.67,$D$8&lt;=1),"BUENO","NA")))</f>
        <v>BUENO</v>
      </c>
      <c r="G8" s="27">
        <f>H8/3</f>
        <v>0.8333333333333334</v>
      </c>
      <c r="H8" s="27">
        <f>SUM(H5:H7)</f>
        <v>2.5</v>
      </c>
      <c r="I8" s="23" t="str">
        <f>+IF(AND($G$8&gt;=0,$G$8&lt;=0.33),"MALO",IF(AND($G$8&gt;0.33,$G$8&lt;=0.67),"REGULAR",IF(AND($G$8&gt;0.67,$G$8&lt;=1),"BUENO","NA")))</f>
        <v>BUENO</v>
      </c>
      <c r="J8" s="27">
        <f>K8/3</f>
        <v>0.8333333333333334</v>
      </c>
      <c r="K8" s="27">
        <f>SUM(K5:K7)</f>
        <v>2.5</v>
      </c>
      <c r="L8" s="23" t="str">
        <f>+IF(AND($J$8&gt;=0,$J$8&lt;=0.33),"MALO",IF(AND($J$8&gt;0.33,$J$8&lt;=0.67),"REGULAR",IF(AND($J$8&gt;0.67,$J$8&lt;=1),"BUENO","NA")))</f>
        <v>BUENO</v>
      </c>
      <c r="M8" s="27">
        <f>N8/3</f>
        <v>0.8333333333333334</v>
      </c>
      <c r="N8" s="27">
        <f>SUM(N5:N7)</f>
        <v>2.5</v>
      </c>
      <c r="O8" s="23" t="str">
        <f>+IF(AND($M$8&gt;=0,$M$8&lt;=0.33),"MALO",IF(AND($M$8&gt;0.33,$M$8&lt;=0.67),"REGULAR",IF(AND($M$8&gt;0.67,$M$8&lt;=1),"BUENO","NA")))</f>
        <v>BUENO</v>
      </c>
      <c r="P8" s="27">
        <f>Q8/3</f>
        <v>0.8333333333333334</v>
      </c>
      <c r="Q8" s="27">
        <f>SUM(Q5:Q7)</f>
        <v>2.5</v>
      </c>
      <c r="R8" s="23" t="str">
        <f>+IF(AND($M$8&gt;=0,$M$8&lt;=0.33),"MALO",IF(AND($M$8&gt;0.33,$M$8&lt;=0.67),"REGULAR",IF(AND($M$8&gt;0.67,$M$8&lt;=1),"BUENO","NA")))</f>
        <v>BUENO</v>
      </c>
      <c r="S8" s="27">
        <f>T8/3</f>
        <v>0.8333333333333334</v>
      </c>
      <c r="T8" s="27">
        <f>SUM(T5:T7)</f>
        <v>2.5</v>
      </c>
      <c r="U8" s="23" t="str">
        <f>+IF(AND($S$8&gt;=0,$S$8&lt;=0.33),"MALO",IF(AND($S$8&gt;0.33,$S$8&lt;=0.67),"REGULAR",IF(AND($S$8&gt;0.67,$S$8&lt;=1),"BUENO","NA")))</f>
        <v>BUENO</v>
      </c>
      <c r="V8" s="27">
        <f>W8/3</f>
        <v>0.8333333333333334</v>
      </c>
      <c r="W8" s="27">
        <f>SUM(W5:W7)</f>
        <v>2.5</v>
      </c>
      <c r="X8" s="23" t="str">
        <f>+IF(AND($V$8&gt;=0,$V$8&lt;=0.33),"MALO",IF(AND($V$8&gt;0.33,$V$8&lt;=0.67),"REGULAR",IF(AND($V$8&gt;0.67,$V$8&lt;=1),"BUENO","NA")))</f>
        <v>BUENO</v>
      </c>
      <c r="Y8" s="27">
        <f>Z8/3</f>
        <v>0.8333333333333334</v>
      </c>
      <c r="Z8" s="27">
        <f>SUM(Z5:Z7)</f>
        <v>2.5</v>
      </c>
      <c r="AA8" s="23" t="str">
        <f>+IF(AND($Y$8&gt;=0,$Y$8&lt;=0.33),"MALO",IF(AND($Y$8&gt;0.33,$Y$8&lt;=0.67),"REGULAR",IF(AND($Y$8&gt;0.67,$Y$8&lt;=1),"BUENO","NA")))</f>
        <v>BUENO</v>
      </c>
      <c r="AB8" s="27">
        <f>AC8/3</f>
        <v>0.8333333333333334</v>
      </c>
      <c r="AC8" s="27">
        <f>SUM(AC5:AC7)</f>
        <v>2.5</v>
      </c>
      <c r="AD8" s="23" t="str">
        <f>+IF(AND($AB$8&gt;=0,$AB$8&lt;=0.33),"MALO",IF(AND($AB$8&gt;0.33,$AB$8&lt;=0.67),"REGULAR",IF(AND($AB$8&gt;0.67,$AB$8&lt;=1),"BUENO","NA")))</f>
        <v>BUENO</v>
      </c>
      <c r="AE8" s="27">
        <f>AF8/3</f>
        <v>0.8333333333333334</v>
      </c>
      <c r="AF8" s="27">
        <f>SUM(AF5:AF7)</f>
        <v>2.5</v>
      </c>
      <c r="AG8" s="23" t="str">
        <f>+IF(AND($AH$8&gt;=0,$AH$8&lt;=0.33),"MALO",IF(AND($AH$8&gt;0.33,$AH$8&lt;=0.67),"REGULAR",IF(AND($AH$8&gt;0.67,$AH$8&lt;=1),"BUENO","NA")))</f>
        <v>BUENO</v>
      </c>
      <c r="AH8" s="27">
        <f>AI8/3</f>
        <v>0.8333333333333334</v>
      </c>
      <c r="AI8" s="27">
        <f>SUM(AI5:AI7)</f>
        <v>2.5</v>
      </c>
      <c r="AJ8" s="23" t="str">
        <f>+IF(AND($AH$8&gt;=0,$AH$8&lt;=0.33),"MALO",IF(AND($AH$8&gt;0.33,$AH$8&lt;=0.67),"REGULAR",IF(AND($AH$8&gt;0.67,$AH$8&lt;=1),"BUENO","NA")))</f>
        <v>BUENO</v>
      </c>
      <c r="AK8" s="27">
        <f>AL8/3</f>
        <v>0.8333333333333334</v>
      </c>
      <c r="AL8" s="27">
        <f>SUM(AL5:AL7)</f>
        <v>2.5</v>
      </c>
      <c r="AM8" s="23" t="str">
        <f>+IF(AND($AN$8&gt;=0,$AN$8&lt;=0.33),"MALO",IF(AND($AN$8&gt;0.33,$AN$8&lt;=0.67),"REGULAR",IF(AND($AN$8&gt;0.67,$AN$8&lt;=1),"BUENO","NA")))</f>
        <v>BUENO</v>
      </c>
      <c r="AN8" s="27">
        <f>AO8/3</f>
        <v>0.8333333333333334</v>
      </c>
      <c r="AO8" s="27">
        <f>SUM(AO5:AO7)</f>
        <v>2.5</v>
      </c>
      <c r="AP8" s="23" t="str">
        <f>+IF(AND($AN$8&gt;=0,$AN$8&lt;=0.33),"MALO",IF(AND($AN$8&gt;0.33,$AN$8&lt;=0.67),"REGULAR",IF(AND($AN$8&gt;0.67,$AN$8&lt;=1),"BUENO","NA")))</f>
        <v>BUENO</v>
      </c>
      <c r="AQ8" s="27">
        <f>AR8/3</f>
        <v>0.8333333333333334</v>
      </c>
      <c r="AR8" s="27">
        <f>SUM(AR5:AR7)</f>
        <v>2.5</v>
      </c>
      <c r="AS8" s="23" t="str">
        <f>+IF(AND($AQ$8&gt;=0,$AQ$8&lt;=0.33),"MALO",IF(AND($AQ$8&gt;0.33,$AQ$8&lt;=0.67),"REGULAR",IF(AND($AQ$8&gt;0.67,$AQ$8&lt;=1),"BUENO","NA")))</f>
        <v>BUENO</v>
      </c>
      <c r="AT8" s="27">
        <f>AU8/3</f>
        <v>0.8333333333333334</v>
      </c>
      <c r="AU8" s="27">
        <f>SUM(AU5:AU7)</f>
        <v>2.5</v>
      </c>
      <c r="AV8" s="23" t="str">
        <f>+IF(AND($AT$8&gt;=0,$AT$8&lt;=0.33),"MALO",IF(AND($AT$8&gt;0.33,$AT$8&lt;=0.67),"REGULAR",IF(AND($AT$8&gt;0.67,$AT$8&lt;=1),"BUENO","NA")))</f>
        <v>BUENO</v>
      </c>
      <c r="AW8" s="27">
        <f>AX8/3</f>
        <v>0.8333333333333334</v>
      </c>
      <c r="AX8" s="27">
        <f>SUM(AX5:AX7)</f>
        <v>2.5</v>
      </c>
      <c r="AY8" s="23" t="str">
        <f>+IF(AND($AW$8&gt;=0,$AW$8&lt;=0.33),"MALO",IF(AND($AW$8&gt;0.33,$AW$8&lt;=0.67),"REGULAR",IF(AND($AW$8&gt;0.67,$AW$8&lt;=1),"BUENO","NA")))</f>
        <v>BUENO</v>
      </c>
    </row>
    <row r="9" spans="1:51" ht="24.75" customHeight="1">
      <c r="A9" s="24"/>
      <c r="B9" s="69">
        <v>2</v>
      </c>
      <c r="C9" s="57" t="s">
        <v>29</v>
      </c>
      <c r="D9" s="22" t="s">
        <v>116</v>
      </c>
      <c r="E9" s="22" t="s">
        <v>117</v>
      </c>
      <c r="F9" s="22" t="s">
        <v>118</v>
      </c>
      <c r="G9" s="22" t="s">
        <v>116</v>
      </c>
      <c r="H9" s="22" t="s">
        <v>117</v>
      </c>
      <c r="I9" s="22" t="s">
        <v>118</v>
      </c>
      <c r="J9" s="22" t="s">
        <v>116</v>
      </c>
      <c r="K9" s="22" t="s">
        <v>117</v>
      </c>
      <c r="L9" s="22" t="s">
        <v>118</v>
      </c>
      <c r="M9" s="22" t="s">
        <v>116</v>
      </c>
      <c r="N9" s="22" t="s">
        <v>117</v>
      </c>
      <c r="O9" s="22" t="s">
        <v>118</v>
      </c>
      <c r="P9" s="22" t="s">
        <v>116</v>
      </c>
      <c r="Q9" s="22" t="s">
        <v>117</v>
      </c>
      <c r="R9" s="22" t="s">
        <v>118</v>
      </c>
      <c r="S9" s="22" t="s">
        <v>116</v>
      </c>
      <c r="T9" s="22" t="s">
        <v>117</v>
      </c>
      <c r="U9" s="22" t="s">
        <v>118</v>
      </c>
      <c r="V9" s="22" t="s">
        <v>116</v>
      </c>
      <c r="W9" s="22" t="s">
        <v>117</v>
      </c>
      <c r="X9" s="22" t="s">
        <v>118</v>
      </c>
      <c r="Y9" s="22" t="s">
        <v>116</v>
      </c>
      <c r="Z9" s="22" t="s">
        <v>117</v>
      </c>
      <c r="AA9" s="22" t="s">
        <v>118</v>
      </c>
      <c r="AB9" s="22" t="s">
        <v>116</v>
      </c>
      <c r="AC9" s="22" t="s">
        <v>117</v>
      </c>
      <c r="AD9" s="22" t="s">
        <v>118</v>
      </c>
      <c r="AE9" s="22" t="s">
        <v>116</v>
      </c>
      <c r="AF9" s="22" t="s">
        <v>117</v>
      </c>
      <c r="AG9" s="22" t="s">
        <v>118</v>
      </c>
      <c r="AH9" s="22" t="s">
        <v>116</v>
      </c>
      <c r="AI9" s="22" t="s">
        <v>117</v>
      </c>
      <c r="AJ9" s="22" t="s">
        <v>118</v>
      </c>
      <c r="AK9" s="22" t="s">
        <v>116</v>
      </c>
      <c r="AL9" s="22" t="s">
        <v>117</v>
      </c>
      <c r="AM9" s="22" t="s">
        <v>118</v>
      </c>
      <c r="AN9" s="22" t="s">
        <v>116</v>
      </c>
      <c r="AO9" s="22" t="s">
        <v>117</v>
      </c>
      <c r="AP9" s="22" t="s">
        <v>118</v>
      </c>
      <c r="AQ9" s="22" t="s">
        <v>116</v>
      </c>
      <c r="AR9" s="22" t="s">
        <v>117</v>
      </c>
      <c r="AS9" s="22" t="s">
        <v>118</v>
      </c>
      <c r="AT9" s="22" t="s">
        <v>116</v>
      </c>
      <c r="AU9" s="22" t="s">
        <v>117</v>
      </c>
      <c r="AV9" s="22" t="s">
        <v>118</v>
      </c>
      <c r="AW9" s="22" t="s">
        <v>116</v>
      </c>
      <c r="AX9" s="22" t="s">
        <v>117</v>
      </c>
      <c r="AY9" s="22" t="s">
        <v>118</v>
      </c>
    </row>
    <row r="10" spans="1:51" ht="58.5" customHeight="1">
      <c r="A10" s="24"/>
      <c r="B10" s="71" t="s">
        <v>13</v>
      </c>
      <c r="C10" s="65" t="s">
        <v>36</v>
      </c>
      <c r="D10" s="58" t="s">
        <v>1</v>
      </c>
      <c r="E10" s="58">
        <f aca="true" t="shared" si="0" ref="E10:E23">VLOOKUP(D10,$D$66:$E$68,2,0)</f>
        <v>1</v>
      </c>
      <c r="F10" s="62"/>
      <c r="G10" s="58" t="s">
        <v>1</v>
      </c>
      <c r="H10" s="58">
        <f aca="true" t="shared" si="1" ref="H10:H23">VLOOKUP(G10,$D$66:$E$68,2,0)</f>
        <v>1</v>
      </c>
      <c r="I10" s="62"/>
      <c r="J10" s="58" t="s">
        <v>1</v>
      </c>
      <c r="K10" s="58">
        <f aca="true" t="shared" si="2" ref="K10:K23">VLOOKUP(J10,$D$66:$E$68,2,0)</f>
        <v>1</v>
      </c>
      <c r="L10" s="62"/>
      <c r="M10" s="58" t="s">
        <v>1</v>
      </c>
      <c r="N10" s="58">
        <f aca="true" t="shared" si="3" ref="N10:N23">VLOOKUP(M10,$D$66:$E$68,2,0)</f>
        <v>1</v>
      </c>
      <c r="O10" s="62"/>
      <c r="P10" s="58" t="s">
        <v>1</v>
      </c>
      <c r="Q10" s="58">
        <f aca="true" t="shared" si="4" ref="Q10:Q23">VLOOKUP(P10,$D$66:$E$68,2,0)</f>
        <v>1</v>
      </c>
      <c r="R10" s="62"/>
      <c r="S10" s="58" t="s">
        <v>1</v>
      </c>
      <c r="T10" s="58">
        <f aca="true" t="shared" si="5" ref="T10:T23">VLOOKUP(S10,$D$66:$E$68,2,0)</f>
        <v>1</v>
      </c>
      <c r="U10" s="62"/>
      <c r="V10" s="58" t="s">
        <v>1</v>
      </c>
      <c r="W10" s="58">
        <f aca="true" t="shared" si="6" ref="W10:W23">VLOOKUP(V10,$D$66:$E$68,2,0)</f>
        <v>1</v>
      </c>
      <c r="X10" s="62"/>
      <c r="Y10" s="58" t="s">
        <v>1</v>
      </c>
      <c r="Z10" s="58">
        <f aca="true" t="shared" si="7" ref="Z10:Z23">VLOOKUP(Y10,$D$66:$E$68,2,0)</f>
        <v>1</v>
      </c>
      <c r="AA10" s="62"/>
      <c r="AB10" s="58" t="s">
        <v>1</v>
      </c>
      <c r="AC10" s="58">
        <f aca="true" t="shared" si="8" ref="AC10:AC23">VLOOKUP(AB10,$D$66:$E$68,2,0)</f>
        <v>1</v>
      </c>
      <c r="AD10" s="62"/>
      <c r="AE10" s="58" t="s">
        <v>1</v>
      </c>
      <c r="AF10" s="58">
        <f aca="true" t="shared" si="9" ref="AF10:AF23">VLOOKUP(AE10,$D$66:$E$68,2,0)</f>
        <v>1</v>
      </c>
      <c r="AG10" s="62"/>
      <c r="AH10" s="58" t="s">
        <v>1</v>
      </c>
      <c r="AI10" s="58">
        <f aca="true" t="shared" si="10" ref="AI10:AI23">VLOOKUP(AH10,$D$66:$E$68,2,0)</f>
        <v>1</v>
      </c>
      <c r="AJ10" s="62"/>
      <c r="AK10" s="58" t="s">
        <v>1</v>
      </c>
      <c r="AL10" s="58">
        <f aca="true" t="shared" si="11" ref="AL10:AL23">VLOOKUP(AK10,$D$66:$E$68,2,0)</f>
        <v>1</v>
      </c>
      <c r="AM10" s="62"/>
      <c r="AN10" s="58" t="s">
        <v>1</v>
      </c>
      <c r="AO10" s="58">
        <f aca="true" t="shared" si="12" ref="AO10:AO23">VLOOKUP(AN10,$D$66:$E$68,2,0)</f>
        <v>1</v>
      </c>
      <c r="AP10" s="62"/>
      <c r="AQ10" s="58" t="s">
        <v>1</v>
      </c>
      <c r="AR10" s="58">
        <f aca="true" t="shared" si="13" ref="AR10:AR23">VLOOKUP(AQ10,$D$66:$E$68,2,0)</f>
        <v>1</v>
      </c>
      <c r="AS10" s="62"/>
      <c r="AT10" s="58" t="s">
        <v>1</v>
      </c>
      <c r="AU10" s="58">
        <f aca="true" t="shared" si="14" ref="AU10:AU23">VLOOKUP(AT10,$D$66:$E$68,2,0)</f>
        <v>1</v>
      </c>
      <c r="AV10" s="62"/>
      <c r="AW10" s="58" t="s">
        <v>1</v>
      </c>
      <c r="AX10" s="58">
        <f aca="true" t="shared" si="15" ref="AX10:AX23">VLOOKUP(AW10,$D$66:$E$68,2,0)</f>
        <v>1</v>
      </c>
      <c r="AY10" s="62"/>
    </row>
    <row r="11" spans="1:51" ht="58.5" customHeight="1">
      <c r="A11" s="24"/>
      <c r="B11" s="71" t="s">
        <v>12</v>
      </c>
      <c r="C11" s="66" t="s">
        <v>58</v>
      </c>
      <c r="D11" s="58" t="s">
        <v>2</v>
      </c>
      <c r="E11" s="58">
        <f t="shared" si="0"/>
        <v>0</v>
      </c>
      <c r="F11" s="62"/>
      <c r="G11" s="58" t="s">
        <v>2</v>
      </c>
      <c r="H11" s="58">
        <f t="shared" si="1"/>
        <v>0</v>
      </c>
      <c r="I11" s="62"/>
      <c r="J11" s="58" t="s">
        <v>2</v>
      </c>
      <c r="K11" s="58">
        <f t="shared" si="2"/>
        <v>0</v>
      </c>
      <c r="L11" s="62"/>
      <c r="M11" s="58" t="s">
        <v>2</v>
      </c>
      <c r="N11" s="58">
        <f t="shared" si="3"/>
        <v>0</v>
      </c>
      <c r="O11" s="62"/>
      <c r="P11" s="58" t="s">
        <v>2</v>
      </c>
      <c r="Q11" s="58">
        <f t="shared" si="4"/>
        <v>0</v>
      </c>
      <c r="R11" s="62"/>
      <c r="S11" s="58" t="s">
        <v>2</v>
      </c>
      <c r="T11" s="58">
        <f t="shared" si="5"/>
        <v>0</v>
      </c>
      <c r="U11" s="62"/>
      <c r="V11" s="58" t="s">
        <v>2</v>
      </c>
      <c r="W11" s="58">
        <f t="shared" si="6"/>
        <v>0</v>
      </c>
      <c r="X11" s="62"/>
      <c r="Y11" s="58" t="s">
        <v>2</v>
      </c>
      <c r="Z11" s="58">
        <f t="shared" si="7"/>
        <v>0</v>
      </c>
      <c r="AA11" s="62"/>
      <c r="AB11" s="58" t="s">
        <v>2</v>
      </c>
      <c r="AC11" s="58">
        <f t="shared" si="8"/>
        <v>0</v>
      </c>
      <c r="AD11" s="62"/>
      <c r="AE11" s="58" t="s">
        <v>2</v>
      </c>
      <c r="AF11" s="58">
        <f t="shared" si="9"/>
        <v>0</v>
      </c>
      <c r="AG11" s="62"/>
      <c r="AH11" s="58" t="s">
        <v>2</v>
      </c>
      <c r="AI11" s="58">
        <f t="shared" si="10"/>
        <v>0</v>
      </c>
      <c r="AJ11" s="62"/>
      <c r="AK11" s="58" t="s">
        <v>2</v>
      </c>
      <c r="AL11" s="58">
        <f t="shared" si="11"/>
        <v>0</v>
      </c>
      <c r="AM11" s="62"/>
      <c r="AN11" s="58" t="s">
        <v>2</v>
      </c>
      <c r="AO11" s="58">
        <f t="shared" si="12"/>
        <v>0</v>
      </c>
      <c r="AP11" s="62"/>
      <c r="AQ11" s="58" t="s">
        <v>2</v>
      </c>
      <c r="AR11" s="58">
        <f t="shared" si="13"/>
        <v>0</v>
      </c>
      <c r="AS11" s="62"/>
      <c r="AT11" s="58" t="s">
        <v>2</v>
      </c>
      <c r="AU11" s="58">
        <f t="shared" si="14"/>
        <v>0</v>
      </c>
      <c r="AV11" s="62"/>
      <c r="AW11" s="58" t="s">
        <v>2</v>
      </c>
      <c r="AX11" s="58">
        <f t="shared" si="15"/>
        <v>0</v>
      </c>
      <c r="AY11" s="62"/>
    </row>
    <row r="12" spans="1:51" ht="58.5" customHeight="1">
      <c r="A12" s="24"/>
      <c r="B12" s="71" t="s">
        <v>15</v>
      </c>
      <c r="C12" s="66" t="s">
        <v>165</v>
      </c>
      <c r="D12" s="58" t="s">
        <v>110</v>
      </c>
      <c r="E12" s="58">
        <f t="shared" si="0"/>
        <v>0.5</v>
      </c>
      <c r="F12" s="62" t="s">
        <v>243</v>
      </c>
      <c r="G12" s="58" t="s">
        <v>110</v>
      </c>
      <c r="H12" s="58">
        <f t="shared" si="1"/>
        <v>0.5</v>
      </c>
      <c r="I12" s="62"/>
      <c r="J12" s="58" t="s">
        <v>110</v>
      </c>
      <c r="K12" s="58">
        <f t="shared" si="2"/>
        <v>0.5</v>
      </c>
      <c r="L12" s="62"/>
      <c r="M12" s="58" t="s">
        <v>110</v>
      </c>
      <c r="N12" s="58">
        <f t="shared" si="3"/>
        <v>0.5</v>
      </c>
      <c r="O12" s="62"/>
      <c r="P12" s="58" t="s">
        <v>110</v>
      </c>
      <c r="Q12" s="58">
        <f t="shared" si="4"/>
        <v>0.5</v>
      </c>
      <c r="R12" s="62"/>
      <c r="S12" s="58" t="s">
        <v>110</v>
      </c>
      <c r="T12" s="58">
        <f t="shared" si="5"/>
        <v>0.5</v>
      </c>
      <c r="U12" s="62"/>
      <c r="V12" s="58" t="s">
        <v>110</v>
      </c>
      <c r="W12" s="58">
        <f t="shared" si="6"/>
        <v>0.5</v>
      </c>
      <c r="X12" s="62"/>
      <c r="Y12" s="58" t="s">
        <v>110</v>
      </c>
      <c r="Z12" s="58">
        <f t="shared" si="7"/>
        <v>0.5</v>
      </c>
      <c r="AA12" s="62"/>
      <c r="AB12" s="58" t="s">
        <v>110</v>
      </c>
      <c r="AC12" s="58">
        <f t="shared" si="8"/>
        <v>0.5</v>
      </c>
      <c r="AD12" s="62"/>
      <c r="AE12" s="58" t="s">
        <v>110</v>
      </c>
      <c r="AF12" s="58">
        <f t="shared" si="9"/>
        <v>0.5</v>
      </c>
      <c r="AG12" s="62"/>
      <c r="AH12" s="58" t="s">
        <v>110</v>
      </c>
      <c r="AI12" s="58">
        <f t="shared" si="10"/>
        <v>0.5</v>
      </c>
      <c r="AJ12" s="62"/>
      <c r="AK12" s="58" t="s">
        <v>110</v>
      </c>
      <c r="AL12" s="58">
        <f t="shared" si="11"/>
        <v>0.5</v>
      </c>
      <c r="AM12" s="62"/>
      <c r="AN12" s="58" t="s">
        <v>110</v>
      </c>
      <c r="AO12" s="58">
        <f t="shared" si="12"/>
        <v>0.5</v>
      </c>
      <c r="AP12" s="62"/>
      <c r="AQ12" s="58" t="s">
        <v>110</v>
      </c>
      <c r="AR12" s="58">
        <f t="shared" si="13"/>
        <v>0.5</v>
      </c>
      <c r="AS12" s="62"/>
      <c r="AT12" s="58" t="s">
        <v>110</v>
      </c>
      <c r="AU12" s="58">
        <f t="shared" si="14"/>
        <v>0.5</v>
      </c>
      <c r="AV12" s="62"/>
      <c r="AW12" s="58" t="s">
        <v>110</v>
      </c>
      <c r="AX12" s="58">
        <f t="shared" si="15"/>
        <v>0.5</v>
      </c>
      <c r="AY12" s="62"/>
    </row>
    <row r="13" spans="1:51" ht="58.5" customHeight="1">
      <c r="A13" s="24"/>
      <c r="B13" s="71" t="s">
        <v>132</v>
      </c>
      <c r="C13" s="66" t="s">
        <v>166</v>
      </c>
      <c r="D13" s="58" t="s">
        <v>110</v>
      </c>
      <c r="E13" s="58">
        <f t="shared" si="0"/>
        <v>0.5</v>
      </c>
      <c r="F13" s="62"/>
      <c r="G13" s="58" t="s">
        <v>110</v>
      </c>
      <c r="H13" s="58">
        <f t="shared" si="1"/>
        <v>0.5</v>
      </c>
      <c r="I13" s="62"/>
      <c r="J13" s="58" t="s">
        <v>110</v>
      </c>
      <c r="K13" s="58">
        <f t="shared" si="2"/>
        <v>0.5</v>
      </c>
      <c r="L13" s="62"/>
      <c r="M13" s="58" t="s">
        <v>110</v>
      </c>
      <c r="N13" s="58">
        <f t="shared" si="3"/>
        <v>0.5</v>
      </c>
      <c r="O13" s="62"/>
      <c r="P13" s="58" t="s">
        <v>110</v>
      </c>
      <c r="Q13" s="58">
        <f t="shared" si="4"/>
        <v>0.5</v>
      </c>
      <c r="R13" s="62"/>
      <c r="S13" s="58" t="s">
        <v>110</v>
      </c>
      <c r="T13" s="58">
        <f t="shared" si="5"/>
        <v>0.5</v>
      </c>
      <c r="U13" s="62"/>
      <c r="V13" s="58" t="s">
        <v>110</v>
      </c>
      <c r="W13" s="58">
        <f t="shared" si="6"/>
        <v>0.5</v>
      </c>
      <c r="X13" s="62"/>
      <c r="Y13" s="58" t="s">
        <v>110</v>
      </c>
      <c r="Z13" s="58">
        <f t="shared" si="7"/>
        <v>0.5</v>
      </c>
      <c r="AA13" s="62"/>
      <c r="AB13" s="58" t="s">
        <v>110</v>
      </c>
      <c r="AC13" s="58">
        <f t="shared" si="8"/>
        <v>0.5</v>
      </c>
      <c r="AD13" s="62"/>
      <c r="AE13" s="58" t="s">
        <v>110</v>
      </c>
      <c r="AF13" s="58">
        <f t="shared" si="9"/>
        <v>0.5</v>
      </c>
      <c r="AG13" s="62"/>
      <c r="AH13" s="58" t="s">
        <v>110</v>
      </c>
      <c r="AI13" s="58">
        <f t="shared" si="10"/>
        <v>0.5</v>
      </c>
      <c r="AJ13" s="62"/>
      <c r="AK13" s="58" t="s">
        <v>110</v>
      </c>
      <c r="AL13" s="58">
        <f t="shared" si="11"/>
        <v>0.5</v>
      </c>
      <c r="AM13" s="62"/>
      <c r="AN13" s="58" t="s">
        <v>110</v>
      </c>
      <c r="AO13" s="58">
        <f t="shared" si="12"/>
        <v>0.5</v>
      </c>
      <c r="AP13" s="62"/>
      <c r="AQ13" s="58" t="s">
        <v>110</v>
      </c>
      <c r="AR13" s="58">
        <f t="shared" si="13"/>
        <v>0.5</v>
      </c>
      <c r="AS13" s="62"/>
      <c r="AT13" s="58" t="s">
        <v>110</v>
      </c>
      <c r="AU13" s="58">
        <f t="shared" si="14"/>
        <v>0.5</v>
      </c>
      <c r="AV13" s="62"/>
      <c r="AW13" s="58" t="s">
        <v>110</v>
      </c>
      <c r="AX13" s="58">
        <f t="shared" si="15"/>
        <v>0.5</v>
      </c>
      <c r="AY13" s="62"/>
    </row>
    <row r="14" spans="1:51" ht="58.5" customHeight="1">
      <c r="A14" s="24"/>
      <c r="B14" s="71" t="s">
        <v>133</v>
      </c>
      <c r="C14" s="66" t="s">
        <v>167</v>
      </c>
      <c r="D14" s="58" t="s">
        <v>1</v>
      </c>
      <c r="E14" s="58">
        <f t="shared" si="0"/>
        <v>1</v>
      </c>
      <c r="F14" s="62"/>
      <c r="G14" s="58" t="s">
        <v>1</v>
      </c>
      <c r="H14" s="58">
        <f t="shared" si="1"/>
        <v>1</v>
      </c>
      <c r="I14" s="62"/>
      <c r="J14" s="58" t="s">
        <v>1</v>
      </c>
      <c r="K14" s="58">
        <f t="shared" si="2"/>
        <v>1</v>
      </c>
      <c r="L14" s="62"/>
      <c r="M14" s="58" t="s">
        <v>1</v>
      </c>
      <c r="N14" s="58">
        <f t="shared" si="3"/>
        <v>1</v>
      </c>
      <c r="O14" s="62"/>
      <c r="P14" s="58" t="s">
        <v>1</v>
      </c>
      <c r="Q14" s="58">
        <f t="shared" si="4"/>
        <v>1</v>
      </c>
      <c r="R14" s="62"/>
      <c r="S14" s="58" t="s">
        <v>1</v>
      </c>
      <c r="T14" s="58">
        <f t="shared" si="5"/>
        <v>1</v>
      </c>
      <c r="U14" s="62"/>
      <c r="V14" s="58" t="s">
        <v>1</v>
      </c>
      <c r="W14" s="58">
        <f t="shared" si="6"/>
        <v>1</v>
      </c>
      <c r="X14" s="62"/>
      <c r="Y14" s="58" t="s">
        <v>1</v>
      </c>
      <c r="Z14" s="58">
        <f t="shared" si="7"/>
        <v>1</v>
      </c>
      <c r="AA14" s="62"/>
      <c r="AB14" s="58" t="s">
        <v>1</v>
      </c>
      <c r="AC14" s="58">
        <f t="shared" si="8"/>
        <v>1</v>
      </c>
      <c r="AD14" s="62"/>
      <c r="AE14" s="58" t="s">
        <v>1</v>
      </c>
      <c r="AF14" s="58">
        <f t="shared" si="9"/>
        <v>1</v>
      </c>
      <c r="AG14" s="62"/>
      <c r="AH14" s="58" t="s">
        <v>1</v>
      </c>
      <c r="AI14" s="58">
        <f t="shared" si="10"/>
        <v>1</v>
      </c>
      <c r="AJ14" s="62"/>
      <c r="AK14" s="58" t="s">
        <v>1</v>
      </c>
      <c r="AL14" s="58">
        <f t="shared" si="11"/>
        <v>1</v>
      </c>
      <c r="AM14" s="62"/>
      <c r="AN14" s="58" t="s">
        <v>1</v>
      </c>
      <c r="AO14" s="58">
        <f t="shared" si="12"/>
        <v>1</v>
      </c>
      <c r="AP14" s="62"/>
      <c r="AQ14" s="58" t="s">
        <v>1</v>
      </c>
      <c r="AR14" s="58">
        <f t="shared" si="13"/>
        <v>1</v>
      </c>
      <c r="AS14" s="62"/>
      <c r="AT14" s="58" t="s">
        <v>1</v>
      </c>
      <c r="AU14" s="58">
        <f t="shared" si="14"/>
        <v>1</v>
      </c>
      <c r="AV14" s="62"/>
      <c r="AW14" s="58" t="s">
        <v>1</v>
      </c>
      <c r="AX14" s="58">
        <f t="shared" si="15"/>
        <v>1</v>
      </c>
      <c r="AY14" s="62"/>
    </row>
    <row r="15" spans="1:51" ht="58.5" customHeight="1">
      <c r="A15" s="24"/>
      <c r="B15" s="71" t="s">
        <v>134</v>
      </c>
      <c r="C15" s="66" t="s">
        <v>168</v>
      </c>
      <c r="D15" s="58" t="s">
        <v>1</v>
      </c>
      <c r="E15" s="58">
        <f t="shared" si="0"/>
        <v>1</v>
      </c>
      <c r="F15" s="62"/>
      <c r="G15" s="58" t="s">
        <v>1</v>
      </c>
      <c r="H15" s="58">
        <f t="shared" si="1"/>
        <v>1</v>
      </c>
      <c r="I15" s="62"/>
      <c r="J15" s="58" t="s">
        <v>1</v>
      </c>
      <c r="K15" s="58">
        <f t="shared" si="2"/>
        <v>1</v>
      </c>
      <c r="L15" s="62"/>
      <c r="M15" s="58" t="s">
        <v>1</v>
      </c>
      <c r="N15" s="58">
        <f t="shared" si="3"/>
        <v>1</v>
      </c>
      <c r="O15" s="62"/>
      <c r="P15" s="58" t="s">
        <v>1</v>
      </c>
      <c r="Q15" s="58">
        <f t="shared" si="4"/>
        <v>1</v>
      </c>
      <c r="R15" s="62"/>
      <c r="S15" s="58" t="s">
        <v>1</v>
      </c>
      <c r="T15" s="58">
        <f t="shared" si="5"/>
        <v>1</v>
      </c>
      <c r="U15" s="62"/>
      <c r="V15" s="58" t="s">
        <v>1</v>
      </c>
      <c r="W15" s="58">
        <f t="shared" si="6"/>
        <v>1</v>
      </c>
      <c r="X15" s="62"/>
      <c r="Y15" s="58" t="s">
        <v>1</v>
      </c>
      <c r="Z15" s="58">
        <f t="shared" si="7"/>
        <v>1</v>
      </c>
      <c r="AA15" s="62"/>
      <c r="AB15" s="58" t="s">
        <v>1</v>
      </c>
      <c r="AC15" s="58">
        <f t="shared" si="8"/>
        <v>1</v>
      </c>
      <c r="AD15" s="62"/>
      <c r="AE15" s="58" t="s">
        <v>1</v>
      </c>
      <c r="AF15" s="58">
        <f t="shared" si="9"/>
        <v>1</v>
      </c>
      <c r="AG15" s="62"/>
      <c r="AH15" s="58" t="s">
        <v>1</v>
      </c>
      <c r="AI15" s="58">
        <f t="shared" si="10"/>
        <v>1</v>
      </c>
      <c r="AJ15" s="62"/>
      <c r="AK15" s="58" t="s">
        <v>1</v>
      </c>
      <c r="AL15" s="58">
        <f t="shared" si="11"/>
        <v>1</v>
      </c>
      <c r="AM15" s="62"/>
      <c r="AN15" s="58" t="s">
        <v>1</v>
      </c>
      <c r="AO15" s="58">
        <f t="shared" si="12"/>
        <v>1</v>
      </c>
      <c r="AP15" s="62"/>
      <c r="AQ15" s="58" t="s">
        <v>1</v>
      </c>
      <c r="AR15" s="58">
        <f t="shared" si="13"/>
        <v>1</v>
      </c>
      <c r="AS15" s="62"/>
      <c r="AT15" s="58" t="s">
        <v>1</v>
      </c>
      <c r="AU15" s="58">
        <f t="shared" si="14"/>
        <v>1</v>
      </c>
      <c r="AV15" s="62"/>
      <c r="AW15" s="58" t="s">
        <v>1</v>
      </c>
      <c r="AX15" s="58">
        <f t="shared" si="15"/>
        <v>1</v>
      </c>
      <c r="AY15" s="62"/>
    </row>
    <row r="16" spans="1:51" ht="58.5" customHeight="1">
      <c r="A16" s="24"/>
      <c r="B16" s="71" t="s">
        <v>173</v>
      </c>
      <c r="C16" s="66" t="s">
        <v>169</v>
      </c>
      <c r="D16" s="58" t="s">
        <v>110</v>
      </c>
      <c r="E16" s="58">
        <f t="shared" si="0"/>
        <v>0.5</v>
      </c>
      <c r="F16" s="62" t="s">
        <v>243</v>
      </c>
      <c r="G16" s="58" t="s">
        <v>110</v>
      </c>
      <c r="H16" s="58">
        <f t="shared" si="1"/>
        <v>0.5</v>
      </c>
      <c r="I16" s="62"/>
      <c r="J16" s="58" t="s">
        <v>110</v>
      </c>
      <c r="K16" s="58">
        <f t="shared" si="2"/>
        <v>0.5</v>
      </c>
      <c r="L16" s="62"/>
      <c r="M16" s="58" t="s">
        <v>110</v>
      </c>
      <c r="N16" s="58">
        <f t="shared" si="3"/>
        <v>0.5</v>
      </c>
      <c r="O16" s="62"/>
      <c r="P16" s="58" t="s">
        <v>110</v>
      </c>
      <c r="Q16" s="58">
        <f t="shared" si="4"/>
        <v>0.5</v>
      </c>
      <c r="R16" s="62"/>
      <c r="S16" s="58" t="s">
        <v>110</v>
      </c>
      <c r="T16" s="58">
        <f t="shared" si="5"/>
        <v>0.5</v>
      </c>
      <c r="U16" s="62"/>
      <c r="V16" s="58" t="s">
        <v>110</v>
      </c>
      <c r="W16" s="58">
        <f t="shared" si="6"/>
        <v>0.5</v>
      </c>
      <c r="X16" s="62"/>
      <c r="Y16" s="58" t="s">
        <v>110</v>
      </c>
      <c r="Z16" s="58">
        <f t="shared" si="7"/>
        <v>0.5</v>
      </c>
      <c r="AA16" s="62"/>
      <c r="AB16" s="58" t="s">
        <v>110</v>
      </c>
      <c r="AC16" s="58">
        <f t="shared" si="8"/>
        <v>0.5</v>
      </c>
      <c r="AD16" s="62"/>
      <c r="AE16" s="58" t="s">
        <v>110</v>
      </c>
      <c r="AF16" s="58">
        <f t="shared" si="9"/>
        <v>0.5</v>
      </c>
      <c r="AG16" s="62"/>
      <c r="AH16" s="58" t="s">
        <v>110</v>
      </c>
      <c r="AI16" s="58">
        <f t="shared" si="10"/>
        <v>0.5</v>
      </c>
      <c r="AJ16" s="62"/>
      <c r="AK16" s="58" t="s">
        <v>110</v>
      </c>
      <c r="AL16" s="58">
        <f t="shared" si="11"/>
        <v>0.5</v>
      </c>
      <c r="AM16" s="62"/>
      <c r="AN16" s="58" t="s">
        <v>110</v>
      </c>
      <c r="AO16" s="58">
        <f t="shared" si="12"/>
        <v>0.5</v>
      </c>
      <c r="AP16" s="62"/>
      <c r="AQ16" s="58" t="s">
        <v>110</v>
      </c>
      <c r="AR16" s="58">
        <f t="shared" si="13"/>
        <v>0.5</v>
      </c>
      <c r="AS16" s="62"/>
      <c r="AT16" s="58" t="s">
        <v>110</v>
      </c>
      <c r="AU16" s="58">
        <f t="shared" si="14"/>
        <v>0.5</v>
      </c>
      <c r="AV16" s="62"/>
      <c r="AW16" s="58" t="s">
        <v>110</v>
      </c>
      <c r="AX16" s="58">
        <f t="shared" si="15"/>
        <v>0.5</v>
      </c>
      <c r="AY16" s="62"/>
    </row>
    <row r="17" spans="1:51" ht="58.5" customHeight="1">
      <c r="A17" s="24"/>
      <c r="B17" s="71" t="s">
        <v>174</v>
      </c>
      <c r="C17" s="66" t="s">
        <v>170</v>
      </c>
      <c r="D17" s="58" t="s">
        <v>110</v>
      </c>
      <c r="E17" s="58">
        <f t="shared" si="0"/>
        <v>0.5</v>
      </c>
      <c r="F17" s="62"/>
      <c r="G17" s="58" t="s">
        <v>110</v>
      </c>
      <c r="H17" s="58">
        <f t="shared" si="1"/>
        <v>0.5</v>
      </c>
      <c r="I17" s="62"/>
      <c r="J17" s="58" t="s">
        <v>110</v>
      </c>
      <c r="K17" s="58">
        <f t="shared" si="2"/>
        <v>0.5</v>
      </c>
      <c r="L17" s="62"/>
      <c r="M17" s="58" t="s">
        <v>110</v>
      </c>
      <c r="N17" s="58">
        <f t="shared" si="3"/>
        <v>0.5</v>
      </c>
      <c r="O17" s="62"/>
      <c r="P17" s="58" t="s">
        <v>110</v>
      </c>
      <c r="Q17" s="58">
        <f t="shared" si="4"/>
        <v>0.5</v>
      </c>
      <c r="R17" s="62"/>
      <c r="S17" s="58" t="s">
        <v>110</v>
      </c>
      <c r="T17" s="58">
        <f t="shared" si="5"/>
        <v>0.5</v>
      </c>
      <c r="U17" s="62"/>
      <c r="V17" s="58" t="s">
        <v>110</v>
      </c>
      <c r="W17" s="58">
        <f t="shared" si="6"/>
        <v>0.5</v>
      </c>
      <c r="X17" s="62"/>
      <c r="Y17" s="58" t="s">
        <v>110</v>
      </c>
      <c r="Z17" s="58">
        <f t="shared" si="7"/>
        <v>0.5</v>
      </c>
      <c r="AA17" s="62"/>
      <c r="AB17" s="58" t="s">
        <v>110</v>
      </c>
      <c r="AC17" s="58">
        <f t="shared" si="8"/>
        <v>0.5</v>
      </c>
      <c r="AD17" s="62"/>
      <c r="AE17" s="58" t="s">
        <v>110</v>
      </c>
      <c r="AF17" s="58">
        <f t="shared" si="9"/>
        <v>0.5</v>
      </c>
      <c r="AG17" s="62"/>
      <c r="AH17" s="58" t="s">
        <v>110</v>
      </c>
      <c r="AI17" s="58">
        <f t="shared" si="10"/>
        <v>0.5</v>
      </c>
      <c r="AJ17" s="62"/>
      <c r="AK17" s="58" t="s">
        <v>110</v>
      </c>
      <c r="AL17" s="58">
        <f t="shared" si="11"/>
        <v>0.5</v>
      </c>
      <c r="AM17" s="62"/>
      <c r="AN17" s="58" t="s">
        <v>110</v>
      </c>
      <c r="AO17" s="58">
        <f t="shared" si="12"/>
        <v>0.5</v>
      </c>
      <c r="AP17" s="62"/>
      <c r="AQ17" s="58" t="s">
        <v>110</v>
      </c>
      <c r="AR17" s="58">
        <f t="shared" si="13"/>
        <v>0.5</v>
      </c>
      <c r="AS17" s="62"/>
      <c r="AT17" s="58" t="s">
        <v>110</v>
      </c>
      <c r="AU17" s="58">
        <f t="shared" si="14"/>
        <v>0.5</v>
      </c>
      <c r="AV17" s="62"/>
      <c r="AW17" s="58" t="s">
        <v>110</v>
      </c>
      <c r="AX17" s="58">
        <f t="shared" si="15"/>
        <v>0.5</v>
      </c>
      <c r="AY17" s="62"/>
    </row>
    <row r="18" spans="1:51" ht="68.25" customHeight="1">
      <c r="A18" s="24"/>
      <c r="B18" s="71" t="s">
        <v>175</v>
      </c>
      <c r="C18" s="66" t="s">
        <v>162</v>
      </c>
      <c r="D18" s="58" t="s">
        <v>110</v>
      </c>
      <c r="E18" s="58">
        <f t="shared" si="0"/>
        <v>0.5</v>
      </c>
      <c r="F18" s="62"/>
      <c r="G18" s="58" t="s">
        <v>110</v>
      </c>
      <c r="H18" s="58">
        <f t="shared" si="1"/>
        <v>0.5</v>
      </c>
      <c r="I18" s="62"/>
      <c r="J18" s="58" t="s">
        <v>110</v>
      </c>
      <c r="K18" s="58">
        <f t="shared" si="2"/>
        <v>0.5</v>
      </c>
      <c r="L18" s="62"/>
      <c r="M18" s="58" t="s">
        <v>110</v>
      </c>
      <c r="N18" s="58">
        <f t="shared" si="3"/>
        <v>0.5</v>
      </c>
      <c r="O18" s="62"/>
      <c r="P18" s="58" t="s">
        <v>110</v>
      </c>
      <c r="Q18" s="58">
        <f t="shared" si="4"/>
        <v>0.5</v>
      </c>
      <c r="R18" s="62"/>
      <c r="S18" s="58" t="s">
        <v>110</v>
      </c>
      <c r="T18" s="58">
        <f t="shared" si="5"/>
        <v>0.5</v>
      </c>
      <c r="U18" s="62"/>
      <c r="V18" s="58" t="s">
        <v>110</v>
      </c>
      <c r="W18" s="58">
        <f t="shared" si="6"/>
        <v>0.5</v>
      </c>
      <c r="X18" s="62"/>
      <c r="Y18" s="58" t="s">
        <v>110</v>
      </c>
      <c r="Z18" s="58">
        <f t="shared" si="7"/>
        <v>0.5</v>
      </c>
      <c r="AA18" s="62"/>
      <c r="AB18" s="58" t="s">
        <v>110</v>
      </c>
      <c r="AC18" s="58">
        <f t="shared" si="8"/>
        <v>0.5</v>
      </c>
      <c r="AD18" s="62"/>
      <c r="AE18" s="58" t="s">
        <v>110</v>
      </c>
      <c r="AF18" s="58">
        <f t="shared" si="9"/>
        <v>0.5</v>
      </c>
      <c r="AG18" s="62"/>
      <c r="AH18" s="58" t="s">
        <v>110</v>
      </c>
      <c r="AI18" s="58">
        <f t="shared" si="10"/>
        <v>0.5</v>
      </c>
      <c r="AJ18" s="62"/>
      <c r="AK18" s="58" t="s">
        <v>110</v>
      </c>
      <c r="AL18" s="58">
        <f t="shared" si="11"/>
        <v>0.5</v>
      </c>
      <c r="AM18" s="62"/>
      <c r="AN18" s="58" t="s">
        <v>110</v>
      </c>
      <c r="AO18" s="58">
        <f t="shared" si="12"/>
        <v>0.5</v>
      </c>
      <c r="AP18" s="62"/>
      <c r="AQ18" s="58" t="s">
        <v>110</v>
      </c>
      <c r="AR18" s="58">
        <f t="shared" si="13"/>
        <v>0.5</v>
      </c>
      <c r="AS18" s="62"/>
      <c r="AT18" s="58" t="s">
        <v>110</v>
      </c>
      <c r="AU18" s="58">
        <f t="shared" si="14"/>
        <v>0.5</v>
      </c>
      <c r="AV18" s="62"/>
      <c r="AW18" s="58" t="s">
        <v>110</v>
      </c>
      <c r="AX18" s="58">
        <f t="shared" si="15"/>
        <v>0.5</v>
      </c>
      <c r="AY18" s="62"/>
    </row>
    <row r="19" spans="1:51" ht="68.25" customHeight="1">
      <c r="A19" s="24"/>
      <c r="B19" s="71" t="s">
        <v>176</v>
      </c>
      <c r="C19" s="66" t="s">
        <v>163</v>
      </c>
      <c r="D19" s="58" t="s">
        <v>110</v>
      </c>
      <c r="E19" s="58">
        <f t="shared" si="0"/>
        <v>0.5</v>
      </c>
      <c r="F19" s="62"/>
      <c r="G19" s="58" t="s">
        <v>110</v>
      </c>
      <c r="H19" s="58">
        <f t="shared" si="1"/>
        <v>0.5</v>
      </c>
      <c r="I19" s="62"/>
      <c r="J19" s="58" t="s">
        <v>110</v>
      </c>
      <c r="K19" s="58">
        <f t="shared" si="2"/>
        <v>0.5</v>
      </c>
      <c r="L19" s="62"/>
      <c r="M19" s="58" t="s">
        <v>110</v>
      </c>
      <c r="N19" s="58">
        <f t="shared" si="3"/>
        <v>0.5</v>
      </c>
      <c r="O19" s="62"/>
      <c r="P19" s="58" t="s">
        <v>110</v>
      </c>
      <c r="Q19" s="58">
        <f t="shared" si="4"/>
        <v>0.5</v>
      </c>
      <c r="R19" s="62"/>
      <c r="S19" s="58" t="s">
        <v>110</v>
      </c>
      <c r="T19" s="58">
        <f t="shared" si="5"/>
        <v>0.5</v>
      </c>
      <c r="U19" s="62"/>
      <c r="V19" s="58" t="s">
        <v>110</v>
      </c>
      <c r="W19" s="58">
        <f t="shared" si="6"/>
        <v>0.5</v>
      </c>
      <c r="X19" s="62"/>
      <c r="Y19" s="58" t="s">
        <v>110</v>
      </c>
      <c r="Z19" s="58">
        <f t="shared" si="7"/>
        <v>0.5</v>
      </c>
      <c r="AA19" s="62"/>
      <c r="AB19" s="58" t="s">
        <v>110</v>
      </c>
      <c r="AC19" s="58">
        <f t="shared" si="8"/>
        <v>0.5</v>
      </c>
      <c r="AD19" s="62"/>
      <c r="AE19" s="58" t="s">
        <v>110</v>
      </c>
      <c r="AF19" s="58">
        <f t="shared" si="9"/>
        <v>0.5</v>
      </c>
      <c r="AG19" s="62"/>
      <c r="AH19" s="58" t="s">
        <v>110</v>
      </c>
      <c r="AI19" s="58">
        <f t="shared" si="10"/>
        <v>0.5</v>
      </c>
      <c r="AJ19" s="62"/>
      <c r="AK19" s="58" t="s">
        <v>110</v>
      </c>
      <c r="AL19" s="58">
        <f t="shared" si="11"/>
        <v>0.5</v>
      </c>
      <c r="AM19" s="62"/>
      <c r="AN19" s="58" t="s">
        <v>110</v>
      </c>
      <c r="AO19" s="58">
        <f t="shared" si="12"/>
        <v>0.5</v>
      </c>
      <c r="AP19" s="62"/>
      <c r="AQ19" s="58" t="s">
        <v>110</v>
      </c>
      <c r="AR19" s="58">
        <f t="shared" si="13"/>
        <v>0.5</v>
      </c>
      <c r="AS19" s="62"/>
      <c r="AT19" s="58" t="s">
        <v>110</v>
      </c>
      <c r="AU19" s="58">
        <f t="shared" si="14"/>
        <v>0.5</v>
      </c>
      <c r="AV19" s="62"/>
      <c r="AW19" s="58" t="s">
        <v>110</v>
      </c>
      <c r="AX19" s="58">
        <f t="shared" si="15"/>
        <v>0.5</v>
      </c>
      <c r="AY19" s="62"/>
    </row>
    <row r="20" spans="1:51" ht="68.25" customHeight="1">
      <c r="A20" s="24"/>
      <c r="B20" s="71" t="s">
        <v>177</v>
      </c>
      <c r="C20" s="66" t="s">
        <v>164</v>
      </c>
      <c r="D20" s="58" t="s">
        <v>110</v>
      </c>
      <c r="E20" s="58">
        <f t="shared" si="0"/>
        <v>0.5</v>
      </c>
      <c r="F20" s="62"/>
      <c r="G20" s="58" t="s">
        <v>110</v>
      </c>
      <c r="H20" s="58">
        <f t="shared" si="1"/>
        <v>0.5</v>
      </c>
      <c r="I20" s="62"/>
      <c r="J20" s="58" t="s">
        <v>110</v>
      </c>
      <c r="K20" s="58">
        <f t="shared" si="2"/>
        <v>0.5</v>
      </c>
      <c r="L20" s="62"/>
      <c r="M20" s="58" t="s">
        <v>110</v>
      </c>
      <c r="N20" s="58">
        <f t="shared" si="3"/>
        <v>0.5</v>
      </c>
      <c r="O20" s="62"/>
      <c r="P20" s="58" t="s">
        <v>110</v>
      </c>
      <c r="Q20" s="58">
        <f t="shared" si="4"/>
        <v>0.5</v>
      </c>
      <c r="R20" s="62"/>
      <c r="S20" s="58" t="s">
        <v>110</v>
      </c>
      <c r="T20" s="58">
        <f t="shared" si="5"/>
        <v>0.5</v>
      </c>
      <c r="U20" s="62"/>
      <c r="V20" s="58" t="s">
        <v>110</v>
      </c>
      <c r="W20" s="58">
        <f t="shared" si="6"/>
        <v>0.5</v>
      </c>
      <c r="X20" s="62"/>
      <c r="Y20" s="58" t="s">
        <v>110</v>
      </c>
      <c r="Z20" s="58">
        <f t="shared" si="7"/>
        <v>0.5</v>
      </c>
      <c r="AA20" s="62"/>
      <c r="AB20" s="58" t="s">
        <v>110</v>
      </c>
      <c r="AC20" s="58">
        <f t="shared" si="8"/>
        <v>0.5</v>
      </c>
      <c r="AD20" s="62"/>
      <c r="AE20" s="58" t="s">
        <v>110</v>
      </c>
      <c r="AF20" s="58">
        <f t="shared" si="9"/>
        <v>0.5</v>
      </c>
      <c r="AG20" s="62"/>
      <c r="AH20" s="58" t="s">
        <v>110</v>
      </c>
      <c r="AI20" s="58">
        <f t="shared" si="10"/>
        <v>0.5</v>
      </c>
      <c r="AJ20" s="62"/>
      <c r="AK20" s="58" t="s">
        <v>110</v>
      </c>
      <c r="AL20" s="58">
        <f t="shared" si="11"/>
        <v>0.5</v>
      </c>
      <c r="AM20" s="62"/>
      <c r="AN20" s="58" t="s">
        <v>110</v>
      </c>
      <c r="AO20" s="58">
        <f t="shared" si="12"/>
        <v>0.5</v>
      </c>
      <c r="AP20" s="62"/>
      <c r="AQ20" s="58" t="s">
        <v>110</v>
      </c>
      <c r="AR20" s="58">
        <f t="shared" si="13"/>
        <v>0.5</v>
      </c>
      <c r="AS20" s="62"/>
      <c r="AT20" s="58" t="s">
        <v>110</v>
      </c>
      <c r="AU20" s="58">
        <f t="shared" si="14"/>
        <v>0.5</v>
      </c>
      <c r="AV20" s="62"/>
      <c r="AW20" s="58" t="s">
        <v>110</v>
      </c>
      <c r="AX20" s="58">
        <f t="shared" si="15"/>
        <v>0.5</v>
      </c>
      <c r="AY20" s="62"/>
    </row>
    <row r="21" spans="1:51" ht="68.25" customHeight="1">
      <c r="A21" s="24"/>
      <c r="B21" s="71" t="s">
        <v>178</v>
      </c>
      <c r="C21" s="67" t="s">
        <v>171</v>
      </c>
      <c r="D21" s="58" t="s">
        <v>110</v>
      </c>
      <c r="E21" s="58">
        <f t="shared" si="0"/>
        <v>0.5</v>
      </c>
      <c r="F21" s="62"/>
      <c r="G21" s="58" t="s">
        <v>110</v>
      </c>
      <c r="H21" s="58">
        <f t="shared" si="1"/>
        <v>0.5</v>
      </c>
      <c r="I21" s="62"/>
      <c r="J21" s="58" t="s">
        <v>110</v>
      </c>
      <c r="K21" s="58">
        <f t="shared" si="2"/>
        <v>0.5</v>
      </c>
      <c r="L21" s="62"/>
      <c r="M21" s="58" t="s">
        <v>110</v>
      </c>
      <c r="N21" s="58">
        <f t="shared" si="3"/>
        <v>0.5</v>
      </c>
      <c r="O21" s="62"/>
      <c r="P21" s="58" t="s">
        <v>110</v>
      </c>
      <c r="Q21" s="58">
        <f t="shared" si="4"/>
        <v>0.5</v>
      </c>
      <c r="R21" s="62"/>
      <c r="S21" s="58" t="s">
        <v>110</v>
      </c>
      <c r="T21" s="58">
        <f t="shared" si="5"/>
        <v>0.5</v>
      </c>
      <c r="U21" s="62"/>
      <c r="V21" s="58" t="s">
        <v>110</v>
      </c>
      <c r="W21" s="58">
        <f t="shared" si="6"/>
        <v>0.5</v>
      </c>
      <c r="X21" s="62"/>
      <c r="Y21" s="58" t="s">
        <v>110</v>
      </c>
      <c r="Z21" s="58">
        <f t="shared" si="7"/>
        <v>0.5</v>
      </c>
      <c r="AA21" s="62"/>
      <c r="AB21" s="58" t="s">
        <v>110</v>
      </c>
      <c r="AC21" s="58">
        <f t="shared" si="8"/>
        <v>0.5</v>
      </c>
      <c r="AD21" s="62"/>
      <c r="AE21" s="58" t="s">
        <v>110</v>
      </c>
      <c r="AF21" s="58">
        <f t="shared" si="9"/>
        <v>0.5</v>
      </c>
      <c r="AG21" s="62"/>
      <c r="AH21" s="58" t="s">
        <v>110</v>
      </c>
      <c r="AI21" s="58">
        <f t="shared" si="10"/>
        <v>0.5</v>
      </c>
      <c r="AJ21" s="62"/>
      <c r="AK21" s="58" t="s">
        <v>110</v>
      </c>
      <c r="AL21" s="58">
        <f t="shared" si="11"/>
        <v>0.5</v>
      </c>
      <c r="AM21" s="62"/>
      <c r="AN21" s="58" t="s">
        <v>110</v>
      </c>
      <c r="AO21" s="58">
        <f t="shared" si="12"/>
        <v>0.5</v>
      </c>
      <c r="AP21" s="62"/>
      <c r="AQ21" s="58" t="s">
        <v>110</v>
      </c>
      <c r="AR21" s="58">
        <f t="shared" si="13"/>
        <v>0.5</v>
      </c>
      <c r="AS21" s="62"/>
      <c r="AT21" s="58" t="s">
        <v>110</v>
      </c>
      <c r="AU21" s="58">
        <f t="shared" si="14"/>
        <v>0.5</v>
      </c>
      <c r="AV21" s="62"/>
      <c r="AW21" s="58" t="s">
        <v>110</v>
      </c>
      <c r="AX21" s="58">
        <f t="shared" si="15"/>
        <v>0.5</v>
      </c>
      <c r="AY21" s="62"/>
    </row>
    <row r="22" spans="1:51" ht="58.5" customHeight="1">
      <c r="A22" s="24"/>
      <c r="B22" s="71" t="s">
        <v>179</v>
      </c>
      <c r="C22" s="66" t="s">
        <v>81</v>
      </c>
      <c r="D22" s="58" t="s">
        <v>1</v>
      </c>
      <c r="E22" s="58">
        <f t="shared" si="0"/>
        <v>1</v>
      </c>
      <c r="F22" s="62"/>
      <c r="G22" s="58" t="s">
        <v>1</v>
      </c>
      <c r="H22" s="58">
        <f t="shared" si="1"/>
        <v>1</v>
      </c>
      <c r="I22" s="62"/>
      <c r="J22" s="58" t="s">
        <v>1</v>
      </c>
      <c r="K22" s="58">
        <f t="shared" si="2"/>
        <v>1</v>
      </c>
      <c r="L22" s="62"/>
      <c r="M22" s="58" t="s">
        <v>1</v>
      </c>
      <c r="N22" s="58">
        <f t="shared" si="3"/>
        <v>1</v>
      </c>
      <c r="O22" s="62"/>
      <c r="P22" s="58" t="s">
        <v>1</v>
      </c>
      <c r="Q22" s="58">
        <f t="shared" si="4"/>
        <v>1</v>
      </c>
      <c r="R22" s="62"/>
      <c r="S22" s="58" t="s">
        <v>1</v>
      </c>
      <c r="T22" s="58">
        <f t="shared" si="5"/>
        <v>1</v>
      </c>
      <c r="U22" s="62"/>
      <c r="V22" s="58" t="s">
        <v>1</v>
      </c>
      <c r="W22" s="58">
        <f t="shared" si="6"/>
        <v>1</v>
      </c>
      <c r="X22" s="62"/>
      <c r="Y22" s="58" t="s">
        <v>1</v>
      </c>
      <c r="Z22" s="58">
        <f t="shared" si="7"/>
        <v>1</v>
      </c>
      <c r="AA22" s="62"/>
      <c r="AB22" s="58" t="s">
        <v>1</v>
      </c>
      <c r="AC22" s="58">
        <f t="shared" si="8"/>
        <v>1</v>
      </c>
      <c r="AD22" s="62"/>
      <c r="AE22" s="58" t="s">
        <v>1</v>
      </c>
      <c r="AF22" s="58">
        <f t="shared" si="9"/>
        <v>1</v>
      </c>
      <c r="AG22" s="62"/>
      <c r="AH22" s="58" t="s">
        <v>1</v>
      </c>
      <c r="AI22" s="58">
        <f t="shared" si="10"/>
        <v>1</v>
      </c>
      <c r="AJ22" s="62"/>
      <c r="AK22" s="58" t="s">
        <v>1</v>
      </c>
      <c r="AL22" s="58">
        <f t="shared" si="11"/>
        <v>1</v>
      </c>
      <c r="AM22" s="62"/>
      <c r="AN22" s="58" t="s">
        <v>1</v>
      </c>
      <c r="AO22" s="58">
        <f t="shared" si="12"/>
        <v>1</v>
      </c>
      <c r="AP22" s="62"/>
      <c r="AQ22" s="58" t="s">
        <v>1</v>
      </c>
      <c r="AR22" s="58">
        <f t="shared" si="13"/>
        <v>1</v>
      </c>
      <c r="AS22" s="62"/>
      <c r="AT22" s="58" t="s">
        <v>1</v>
      </c>
      <c r="AU22" s="58">
        <f t="shared" si="14"/>
        <v>1</v>
      </c>
      <c r="AV22" s="62"/>
      <c r="AW22" s="58" t="s">
        <v>1</v>
      </c>
      <c r="AX22" s="58">
        <f t="shared" si="15"/>
        <v>1</v>
      </c>
      <c r="AY22" s="62"/>
    </row>
    <row r="23" spans="1:51" ht="72" customHeight="1">
      <c r="A23" s="24"/>
      <c r="B23" s="71" t="s">
        <v>180</v>
      </c>
      <c r="C23" s="65" t="s">
        <v>172</v>
      </c>
      <c r="D23" s="58" t="s">
        <v>1</v>
      </c>
      <c r="E23" s="58">
        <f t="shared" si="0"/>
        <v>1</v>
      </c>
      <c r="F23" s="62"/>
      <c r="G23" s="58" t="s">
        <v>1</v>
      </c>
      <c r="H23" s="58">
        <f t="shared" si="1"/>
        <v>1</v>
      </c>
      <c r="I23" s="62"/>
      <c r="J23" s="58" t="s">
        <v>1</v>
      </c>
      <c r="K23" s="58">
        <f t="shared" si="2"/>
        <v>1</v>
      </c>
      <c r="L23" s="62"/>
      <c r="M23" s="58" t="s">
        <v>1</v>
      </c>
      <c r="N23" s="58">
        <f t="shared" si="3"/>
        <v>1</v>
      </c>
      <c r="O23" s="62"/>
      <c r="P23" s="58" t="s">
        <v>1</v>
      </c>
      <c r="Q23" s="58">
        <f t="shared" si="4"/>
        <v>1</v>
      </c>
      <c r="R23" s="62"/>
      <c r="S23" s="58" t="s">
        <v>1</v>
      </c>
      <c r="T23" s="58">
        <f t="shared" si="5"/>
        <v>1</v>
      </c>
      <c r="U23" s="62"/>
      <c r="V23" s="58" t="s">
        <v>1</v>
      </c>
      <c r="W23" s="58">
        <f t="shared" si="6"/>
        <v>1</v>
      </c>
      <c r="X23" s="62"/>
      <c r="Y23" s="58" t="s">
        <v>1</v>
      </c>
      <c r="Z23" s="58">
        <f t="shared" si="7"/>
        <v>1</v>
      </c>
      <c r="AA23" s="62"/>
      <c r="AB23" s="58" t="s">
        <v>1</v>
      </c>
      <c r="AC23" s="58">
        <f t="shared" si="8"/>
        <v>1</v>
      </c>
      <c r="AD23" s="62"/>
      <c r="AE23" s="58" t="s">
        <v>1</v>
      </c>
      <c r="AF23" s="58">
        <f t="shared" si="9"/>
        <v>1</v>
      </c>
      <c r="AG23" s="62"/>
      <c r="AH23" s="58" t="s">
        <v>1</v>
      </c>
      <c r="AI23" s="58">
        <f t="shared" si="10"/>
        <v>1</v>
      </c>
      <c r="AJ23" s="62"/>
      <c r="AK23" s="58" t="s">
        <v>1</v>
      </c>
      <c r="AL23" s="58">
        <f t="shared" si="11"/>
        <v>1</v>
      </c>
      <c r="AM23" s="62"/>
      <c r="AN23" s="58" t="s">
        <v>1</v>
      </c>
      <c r="AO23" s="58">
        <f t="shared" si="12"/>
        <v>1</v>
      </c>
      <c r="AP23" s="62"/>
      <c r="AQ23" s="58" t="s">
        <v>1</v>
      </c>
      <c r="AR23" s="58">
        <f t="shared" si="13"/>
        <v>1</v>
      </c>
      <c r="AS23" s="62"/>
      <c r="AT23" s="58" t="s">
        <v>1</v>
      </c>
      <c r="AU23" s="58">
        <f t="shared" si="14"/>
        <v>1</v>
      </c>
      <c r="AV23" s="62"/>
      <c r="AW23" s="58" t="s">
        <v>1</v>
      </c>
      <c r="AX23" s="58">
        <f t="shared" si="15"/>
        <v>1</v>
      </c>
      <c r="AY23" s="62"/>
    </row>
    <row r="24" spans="1:51" ht="39.75" customHeight="1">
      <c r="A24" s="24"/>
      <c r="B24" s="253" t="s">
        <v>187</v>
      </c>
      <c r="C24" s="253"/>
      <c r="D24" s="27">
        <f>E24/14</f>
        <v>0.6428571428571429</v>
      </c>
      <c r="E24" s="27">
        <f>SUM(E10:E23)</f>
        <v>9</v>
      </c>
      <c r="F24" s="23" t="str">
        <f>+IF(AND($D$24&gt;=0,$D$24&lt;=0.33),"MALO",IF(AND($D$24&gt;0.33,$D$24&lt;=0.67),"REGULAR",IF(AND($D$24&gt;0.67,$D$24&lt;=1),"BUENO","NA")))</f>
        <v>REGULAR</v>
      </c>
      <c r="G24" s="27">
        <f>H24/14</f>
        <v>0.6428571428571429</v>
      </c>
      <c r="H24" s="27">
        <f>SUM(H10:H23)</f>
        <v>9</v>
      </c>
      <c r="I24" s="23" t="str">
        <f>+IF(AND($G$24&gt;=0,$G$24&lt;=0.33),"MALO",IF(AND($G$24&gt;0.33,$G$24&lt;=0.67),"REGULAR",IF(AND($G$24&gt;0.67,$G$24&lt;=1),"BUENO","NA")))</f>
        <v>REGULAR</v>
      </c>
      <c r="J24" s="27">
        <f>K24/14</f>
        <v>0.6428571428571429</v>
      </c>
      <c r="K24" s="27">
        <f>SUM(K10:K23)</f>
        <v>9</v>
      </c>
      <c r="L24" s="23" t="str">
        <f>+IF(AND($J$24&gt;=0,$J$24&lt;=0.33),"MALO",IF(AND($J$24&gt;0.33,$J$24&lt;=0.67),"REGULAR",IF(AND($J$24&gt;0.67,$J$24&lt;=1),"BUENO","NA")))</f>
        <v>REGULAR</v>
      </c>
      <c r="M24" s="27">
        <f>N24/14</f>
        <v>0.6428571428571429</v>
      </c>
      <c r="N24" s="27">
        <f>SUM(N10:N23)</f>
        <v>9</v>
      </c>
      <c r="O24" s="23" t="str">
        <f>+IF(AND($M$24&gt;=0,$M$24&lt;=0.33),"MALO",IF(AND($M$24&gt;0.33,$M$24&lt;=0.67),"REGULAR",IF(AND($M$24&gt;0.67,$M$24&lt;=1),"BUENO","NA")))</f>
        <v>REGULAR</v>
      </c>
      <c r="P24" s="27">
        <f>Q24/14</f>
        <v>0.6428571428571429</v>
      </c>
      <c r="Q24" s="27">
        <f>SUM(Q10:Q23)</f>
        <v>9</v>
      </c>
      <c r="R24" s="23" t="str">
        <f>+IF(AND($M$24&gt;=0,$M$24&lt;=0.33),"MALO",IF(AND($M$24&gt;0.33,$M$24&lt;=0.67),"REGULAR",IF(AND($M$24&gt;0.67,$M$24&lt;=1),"BUENO","NA")))</f>
        <v>REGULAR</v>
      </c>
      <c r="S24" s="27">
        <f>T24/14</f>
        <v>0.6428571428571429</v>
      </c>
      <c r="T24" s="27">
        <f>SUM(T10:T23)</f>
        <v>9</v>
      </c>
      <c r="U24" s="23" t="str">
        <f>+IF(AND($S$24&gt;=0,$S$24&lt;=0.33),"MALO",IF(AND($S$24&gt;0.33,$S$24&lt;=0.67),"REGULAR",IF(AND($S$24&gt;0.67,$S$24&lt;=1),"BUENO","NA")))</f>
        <v>REGULAR</v>
      </c>
      <c r="V24" s="27">
        <f>W24/14</f>
        <v>0.6428571428571429</v>
      </c>
      <c r="W24" s="27">
        <f>SUM(W10:W23)</f>
        <v>9</v>
      </c>
      <c r="X24" s="23" t="str">
        <f>+IF(AND($V$24&gt;=0,$V$24&lt;=0.33),"MALO",IF(AND($V$24&gt;0.33,$V$24&lt;=0.67),"REGULAR",IF(AND($V$24&gt;0.67,$V$24&lt;=1),"BUENO","NA")))</f>
        <v>REGULAR</v>
      </c>
      <c r="Y24" s="27">
        <f>Z24/14</f>
        <v>0.6428571428571429</v>
      </c>
      <c r="Z24" s="27">
        <f>SUM(Z10:Z23)</f>
        <v>9</v>
      </c>
      <c r="AA24" s="23" t="str">
        <f>+IF(AND($Y$24&gt;=0,$Y$24&lt;=0.33),"MALO",IF(AND($Y$24&gt;0.33,$Y$24&lt;=0.67),"REGULAR",IF(AND($Y$24&gt;0.67,$Y$24&lt;=1),"BUENO","NA")))</f>
        <v>REGULAR</v>
      </c>
      <c r="AB24" s="27">
        <f>AC24/14</f>
        <v>0.6428571428571429</v>
      </c>
      <c r="AC24" s="27">
        <f>SUM(AC10:AC23)</f>
        <v>9</v>
      </c>
      <c r="AD24" s="23" t="str">
        <f>+IF(AND($AB$24&gt;=0,$AB$24&lt;=0.33),"MALO",IF(AND($AB$24&gt;0.33,$AB$24&lt;=0.67),"REGULAR",IF(AND($AB$24&gt;0.67,$AB$24&lt;=1),"BUENO","NA")))</f>
        <v>REGULAR</v>
      </c>
      <c r="AE24" s="27">
        <f>AF24/14</f>
        <v>0.6428571428571429</v>
      </c>
      <c r="AF24" s="27">
        <f>SUM(AF10:AF23)</f>
        <v>9</v>
      </c>
      <c r="AG24" s="23" t="str">
        <f>+IF(AND($AH$24&gt;=0,$AH$24&lt;=0.33),"MALO",IF(AND($AH$24&gt;0.33,$AH$24&lt;=0.67),"REGULAR",IF(AND($AH$24&gt;0.67,$AH$24&lt;=1),"BUENO","NA")))</f>
        <v>REGULAR</v>
      </c>
      <c r="AH24" s="27">
        <f>AI24/14</f>
        <v>0.6428571428571429</v>
      </c>
      <c r="AI24" s="27">
        <f>SUM(AI10:AI23)</f>
        <v>9</v>
      </c>
      <c r="AJ24" s="23" t="str">
        <f>+IF(AND($AH$24&gt;=0,$AH$24&lt;=0.33),"MALO",IF(AND($AH$24&gt;0.33,$AH$24&lt;=0.67),"REGULAR",IF(AND($AH$24&gt;0.67,$AH$24&lt;=1),"BUENO","NA")))</f>
        <v>REGULAR</v>
      </c>
      <c r="AK24" s="27">
        <f>AL24/14</f>
        <v>0.6428571428571429</v>
      </c>
      <c r="AL24" s="27">
        <f>SUM(AL10:AL23)</f>
        <v>9</v>
      </c>
      <c r="AM24" s="23" t="str">
        <f>+IF(AND($AN$24&gt;=0,$AN$24&lt;=0.33),"MALO",IF(AND($AN$24&gt;0.33,$AN$24&lt;=0.67),"REGULAR",IF(AND($AN$24&gt;0.67,$AN$24&lt;=1),"BUENO","NA")))</f>
        <v>REGULAR</v>
      </c>
      <c r="AN24" s="27">
        <f>AO24/14</f>
        <v>0.6428571428571429</v>
      </c>
      <c r="AO24" s="27">
        <f>SUM(AO10:AO23)</f>
        <v>9</v>
      </c>
      <c r="AP24" s="23" t="str">
        <f>+IF(AND($AN$24&gt;=0,$AN$24&lt;=0.33),"MALO",IF(AND($AN$24&gt;0.33,$AN$24&lt;=0.67),"REGULAR",IF(AND($AN$24&gt;0.67,$AN$24&lt;=1),"BUENO","NA")))</f>
        <v>REGULAR</v>
      </c>
      <c r="AQ24" s="27">
        <f>AR24/14</f>
        <v>0.6428571428571429</v>
      </c>
      <c r="AR24" s="27">
        <f>SUM(AR10:AR23)</f>
        <v>9</v>
      </c>
      <c r="AS24" s="23" t="str">
        <f>+IF(AND($AQ$24&gt;=0,$AQ$24&lt;=0.33),"MALO",IF(AND($AQ$24&gt;0.33,$AQ$24&lt;=0.67),"REGULAR",IF(AND($AQ$24&gt;0.67,$AQ$24&lt;=1),"BUENO","NA")))</f>
        <v>REGULAR</v>
      </c>
      <c r="AT24" s="27">
        <f>AU24/14</f>
        <v>0.6428571428571429</v>
      </c>
      <c r="AU24" s="27">
        <f>SUM(AU10:AU23)</f>
        <v>9</v>
      </c>
      <c r="AV24" s="23" t="str">
        <f>+IF(AND($AT$24&gt;=0,$AT$24&lt;=0.33),"MALO",IF(AND($AT$24&gt;0.33,$AT$24&lt;=0.67),"REGULAR",IF(AND($AT$24&gt;0.67,$AT$24&lt;=1),"BUENO","NA")))</f>
        <v>REGULAR</v>
      </c>
      <c r="AW24" s="27">
        <f>AX24/14</f>
        <v>0.6428571428571429</v>
      </c>
      <c r="AX24" s="27">
        <f>SUM(AX10:AX23)</f>
        <v>9</v>
      </c>
      <c r="AY24" s="23" t="str">
        <f>+IF(AND($AW$24&gt;=0,$AW$24&lt;=0.33),"MALO",IF(AND($AW$24&gt;0.33,$AW$24&lt;=0.67),"REGULAR",IF(AND($AW$24&gt;0.67,$AW$24&lt;=1),"BUENO","NA")))</f>
        <v>REGULAR</v>
      </c>
    </row>
    <row r="25" spans="1:51" ht="24.75" customHeight="1">
      <c r="A25" s="24"/>
      <c r="B25" s="69">
        <v>3</v>
      </c>
      <c r="C25" s="57" t="s">
        <v>6</v>
      </c>
      <c r="D25" s="22" t="s">
        <v>116</v>
      </c>
      <c r="E25" s="22" t="s">
        <v>117</v>
      </c>
      <c r="F25" s="22" t="s">
        <v>118</v>
      </c>
      <c r="G25" s="22" t="s">
        <v>116</v>
      </c>
      <c r="H25" s="22" t="s">
        <v>117</v>
      </c>
      <c r="I25" s="22" t="s">
        <v>118</v>
      </c>
      <c r="J25" s="22" t="s">
        <v>116</v>
      </c>
      <c r="K25" s="22" t="s">
        <v>117</v>
      </c>
      <c r="L25" s="22" t="s">
        <v>118</v>
      </c>
      <c r="M25" s="22" t="s">
        <v>116</v>
      </c>
      <c r="N25" s="22" t="s">
        <v>117</v>
      </c>
      <c r="O25" s="22" t="s">
        <v>118</v>
      </c>
      <c r="P25" s="22" t="s">
        <v>116</v>
      </c>
      <c r="Q25" s="22" t="s">
        <v>117</v>
      </c>
      <c r="R25" s="22" t="s">
        <v>118</v>
      </c>
      <c r="S25" s="22" t="s">
        <v>116</v>
      </c>
      <c r="T25" s="22" t="s">
        <v>117</v>
      </c>
      <c r="U25" s="22" t="s">
        <v>118</v>
      </c>
      <c r="V25" s="22" t="s">
        <v>116</v>
      </c>
      <c r="W25" s="22" t="s">
        <v>117</v>
      </c>
      <c r="X25" s="22" t="s">
        <v>118</v>
      </c>
      <c r="Y25" s="22" t="s">
        <v>116</v>
      </c>
      <c r="Z25" s="22" t="s">
        <v>117</v>
      </c>
      <c r="AA25" s="22" t="s">
        <v>118</v>
      </c>
      <c r="AB25" s="22" t="s">
        <v>116</v>
      </c>
      <c r="AC25" s="22" t="s">
        <v>117</v>
      </c>
      <c r="AD25" s="22" t="s">
        <v>118</v>
      </c>
      <c r="AE25" s="22" t="s">
        <v>116</v>
      </c>
      <c r="AF25" s="22" t="s">
        <v>117</v>
      </c>
      <c r="AG25" s="22" t="s">
        <v>118</v>
      </c>
      <c r="AH25" s="22" t="s">
        <v>116</v>
      </c>
      <c r="AI25" s="22" t="s">
        <v>117</v>
      </c>
      <c r="AJ25" s="22" t="s">
        <v>118</v>
      </c>
      <c r="AK25" s="22" t="s">
        <v>116</v>
      </c>
      <c r="AL25" s="22" t="s">
        <v>117</v>
      </c>
      <c r="AM25" s="22" t="s">
        <v>118</v>
      </c>
      <c r="AN25" s="22" t="s">
        <v>116</v>
      </c>
      <c r="AO25" s="22" t="s">
        <v>117</v>
      </c>
      <c r="AP25" s="22" t="s">
        <v>118</v>
      </c>
      <c r="AQ25" s="22" t="s">
        <v>116</v>
      </c>
      <c r="AR25" s="22" t="s">
        <v>117</v>
      </c>
      <c r="AS25" s="22" t="s">
        <v>118</v>
      </c>
      <c r="AT25" s="22" t="s">
        <v>116</v>
      </c>
      <c r="AU25" s="22" t="s">
        <v>117</v>
      </c>
      <c r="AV25" s="22" t="s">
        <v>118</v>
      </c>
      <c r="AW25" s="22" t="s">
        <v>116</v>
      </c>
      <c r="AX25" s="22" t="s">
        <v>117</v>
      </c>
      <c r="AY25" s="22" t="s">
        <v>118</v>
      </c>
    </row>
    <row r="26" spans="1:51" ht="51.75" customHeight="1">
      <c r="A26" s="24"/>
      <c r="B26" s="71" t="s">
        <v>16</v>
      </c>
      <c r="C26" s="65" t="s">
        <v>182</v>
      </c>
      <c r="D26" s="58" t="s">
        <v>1</v>
      </c>
      <c r="E26" s="58">
        <f aca="true" t="shared" si="16" ref="E26:E31">VLOOKUP(D26,$D$66:$E$68,2,0)</f>
        <v>1</v>
      </c>
      <c r="F26" s="62"/>
      <c r="G26" s="58" t="s">
        <v>1</v>
      </c>
      <c r="H26" s="58">
        <f aca="true" t="shared" si="17" ref="H26:H31">VLOOKUP(G26,$D$66:$E$68,2,0)</f>
        <v>1</v>
      </c>
      <c r="I26" s="62"/>
      <c r="J26" s="58" t="s">
        <v>1</v>
      </c>
      <c r="K26" s="58">
        <f aca="true" t="shared" si="18" ref="K26:K31">VLOOKUP(J26,$D$66:$E$68,2,0)</f>
        <v>1</v>
      </c>
      <c r="L26" s="62"/>
      <c r="M26" s="58" t="s">
        <v>1</v>
      </c>
      <c r="N26" s="58">
        <f aca="true" t="shared" si="19" ref="N26:N31">VLOOKUP(M26,$D$66:$E$68,2,0)</f>
        <v>1</v>
      </c>
      <c r="O26" s="62"/>
      <c r="P26" s="58" t="s">
        <v>1</v>
      </c>
      <c r="Q26" s="58">
        <f aca="true" t="shared" si="20" ref="Q26:Q31">VLOOKUP(P26,$D$66:$E$68,2,0)</f>
        <v>1</v>
      </c>
      <c r="R26" s="62"/>
      <c r="S26" s="58" t="s">
        <v>1</v>
      </c>
      <c r="T26" s="58">
        <f aca="true" t="shared" si="21" ref="T26:T31">VLOOKUP(S26,$D$66:$E$68,2,0)</f>
        <v>1</v>
      </c>
      <c r="U26" s="62"/>
      <c r="V26" s="58" t="s">
        <v>1</v>
      </c>
      <c r="W26" s="58">
        <f aca="true" t="shared" si="22" ref="W26:W31">VLOOKUP(V26,$D$66:$E$68,2,0)</f>
        <v>1</v>
      </c>
      <c r="X26" s="62"/>
      <c r="Y26" s="58" t="s">
        <v>1</v>
      </c>
      <c r="Z26" s="58">
        <f aca="true" t="shared" si="23" ref="Z26:Z31">VLOOKUP(Y26,$D$66:$E$68,2,0)</f>
        <v>1</v>
      </c>
      <c r="AA26" s="62"/>
      <c r="AB26" s="58" t="s">
        <v>1</v>
      </c>
      <c r="AC26" s="58">
        <f aca="true" t="shared" si="24" ref="AC26:AC31">VLOOKUP(AB26,$D$66:$E$68,2,0)</f>
        <v>1</v>
      </c>
      <c r="AD26" s="62"/>
      <c r="AE26" s="58" t="s">
        <v>1</v>
      </c>
      <c r="AF26" s="58">
        <f aca="true" t="shared" si="25" ref="AF26:AF31">VLOOKUP(AE26,$D$66:$E$68,2,0)</f>
        <v>1</v>
      </c>
      <c r="AG26" s="62"/>
      <c r="AH26" s="58" t="s">
        <v>1</v>
      </c>
      <c r="AI26" s="58">
        <f aca="true" t="shared" si="26" ref="AI26:AI31">VLOOKUP(AH26,$D$66:$E$68,2,0)</f>
        <v>1</v>
      </c>
      <c r="AJ26" s="62"/>
      <c r="AK26" s="58" t="s">
        <v>1</v>
      </c>
      <c r="AL26" s="58">
        <f aca="true" t="shared" si="27" ref="AL26:AL31">VLOOKUP(AK26,$D$66:$E$68,2,0)</f>
        <v>1</v>
      </c>
      <c r="AM26" s="62"/>
      <c r="AN26" s="58" t="s">
        <v>1</v>
      </c>
      <c r="AO26" s="58">
        <f aca="true" t="shared" si="28" ref="AO26:AO31">VLOOKUP(AN26,$D$66:$E$68,2,0)</f>
        <v>1</v>
      </c>
      <c r="AP26" s="62"/>
      <c r="AQ26" s="58" t="s">
        <v>1</v>
      </c>
      <c r="AR26" s="58">
        <f aca="true" t="shared" si="29" ref="AR26:AR31">VLOOKUP(AQ26,$D$66:$E$68,2,0)</f>
        <v>1</v>
      </c>
      <c r="AS26" s="62"/>
      <c r="AT26" s="58" t="s">
        <v>1</v>
      </c>
      <c r="AU26" s="58">
        <f aca="true" t="shared" si="30" ref="AU26:AU31">VLOOKUP(AT26,$D$66:$E$68,2,0)</f>
        <v>1</v>
      </c>
      <c r="AV26" s="62"/>
      <c r="AW26" s="58" t="s">
        <v>1</v>
      </c>
      <c r="AX26" s="58">
        <f aca="true" t="shared" si="31" ref="AX26:AX31">VLOOKUP(AW26,$D$66:$E$68,2,0)</f>
        <v>1</v>
      </c>
      <c r="AY26" s="62"/>
    </row>
    <row r="27" spans="1:51" ht="64.5" customHeight="1">
      <c r="A27" s="24"/>
      <c r="B27" s="71" t="s">
        <v>17</v>
      </c>
      <c r="C27" s="67" t="s">
        <v>183</v>
      </c>
      <c r="D27" s="58" t="s">
        <v>1</v>
      </c>
      <c r="E27" s="58">
        <f t="shared" si="16"/>
        <v>1</v>
      </c>
      <c r="F27" s="62"/>
      <c r="G27" s="58" t="s">
        <v>1</v>
      </c>
      <c r="H27" s="58">
        <f t="shared" si="17"/>
        <v>1</v>
      </c>
      <c r="I27" s="62"/>
      <c r="J27" s="58" t="s">
        <v>1</v>
      </c>
      <c r="K27" s="58">
        <f t="shared" si="18"/>
        <v>1</v>
      </c>
      <c r="L27" s="62"/>
      <c r="M27" s="58" t="s">
        <v>1</v>
      </c>
      <c r="N27" s="58">
        <f t="shared" si="19"/>
        <v>1</v>
      </c>
      <c r="O27" s="62"/>
      <c r="P27" s="58" t="s">
        <v>1</v>
      </c>
      <c r="Q27" s="58">
        <f t="shared" si="20"/>
        <v>1</v>
      </c>
      <c r="R27" s="62"/>
      <c r="S27" s="58" t="s">
        <v>1</v>
      </c>
      <c r="T27" s="58">
        <f t="shared" si="21"/>
        <v>1</v>
      </c>
      <c r="U27" s="62"/>
      <c r="V27" s="58" t="s">
        <v>1</v>
      </c>
      <c r="W27" s="58">
        <f t="shared" si="22"/>
        <v>1</v>
      </c>
      <c r="X27" s="62"/>
      <c r="Y27" s="58" t="s">
        <v>1</v>
      </c>
      <c r="Z27" s="58">
        <f t="shared" si="23"/>
        <v>1</v>
      </c>
      <c r="AA27" s="62"/>
      <c r="AB27" s="58" t="s">
        <v>1</v>
      </c>
      <c r="AC27" s="58">
        <f t="shared" si="24"/>
        <v>1</v>
      </c>
      <c r="AD27" s="62"/>
      <c r="AE27" s="58" t="s">
        <v>1</v>
      </c>
      <c r="AF27" s="58">
        <f t="shared" si="25"/>
        <v>1</v>
      </c>
      <c r="AG27" s="62"/>
      <c r="AH27" s="58" t="s">
        <v>1</v>
      </c>
      <c r="AI27" s="58">
        <f t="shared" si="26"/>
        <v>1</v>
      </c>
      <c r="AJ27" s="62"/>
      <c r="AK27" s="58" t="s">
        <v>1</v>
      </c>
      <c r="AL27" s="58">
        <f t="shared" si="27"/>
        <v>1</v>
      </c>
      <c r="AM27" s="62"/>
      <c r="AN27" s="58" t="s">
        <v>1</v>
      </c>
      <c r="AO27" s="58">
        <f t="shared" si="28"/>
        <v>1</v>
      </c>
      <c r="AP27" s="62"/>
      <c r="AQ27" s="58" t="s">
        <v>1</v>
      </c>
      <c r="AR27" s="58">
        <f t="shared" si="29"/>
        <v>1</v>
      </c>
      <c r="AS27" s="62"/>
      <c r="AT27" s="58" t="s">
        <v>1</v>
      </c>
      <c r="AU27" s="58">
        <f t="shared" si="30"/>
        <v>1</v>
      </c>
      <c r="AV27" s="62"/>
      <c r="AW27" s="58" t="s">
        <v>1</v>
      </c>
      <c r="AX27" s="58">
        <f t="shared" si="31"/>
        <v>1</v>
      </c>
      <c r="AY27" s="62"/>
    </row>
    <row r="28" spans="1:51" ht="72.75" customHeight="1">
      <c r="A28" s="24"/>
      <c r="B28" s="71" t="s">
        <v>18</v>
      </c>
      <c r="C28" s="67" t="s">
        <v>43</v>
      </c>
      <c r="D28" s="58" t="s">
        <v>1</v>
      </c>
      <c r="E28" s="58">
        <f t="shared" si="16"/>
        <v>1</v>
      </c>
      <c r="F28" s="62"/>
      <c r="G28" s="58" t="s">
        <v>1</v>
      </c>
      <c r="H28" s="58">
        <f t="shared" si="17"/>
        <v>1</v>
      </c>
      <c r="I28" s="62"/>
      <c r="J28" s="58" t="s">
        <v>1</v>
      </c>
      <c r="K28" s="58">
        <f t="shared" si="18"/>
        <v>1</v>
      </c>
      <c r="L28" s="62"/>
      <c r="M28" s="58" t="s">
        <v>1</v>
      </c>
      <c r="N28" s="58">
        <f t="shared" si="19"/>
        <v>1</v>
      </c>
      <c r="O28" s="62"/>
      <c r="P28" s="58" t="s">
        <v>1</v>
      </c>
      <c r="Q28" s="58">
        <f t="shared" si="20"/>
        <v>1</v>
      </c>
      <c r="R28" s="62"/>
      <c r="S28" s="58" t="s">
        <v>1</v>
      </c>
      <c r="T28" s="58">
        <f t="shared" si="21"/>
        <v>1</v>
      </c>
      <c r="U28" s="62"/>
      <c r="V28" s="58" t="s">
        <v>1</v>
      </c>
      <c r="W28" s="58">
        <f t="shared" si="22"/>
        <v>1</v>
      </c>
      <c r="X28" s="62"/>
      <c r="Y28" s="58" t="s">
        <v>1</v>
      </c>
      <c r="Z28" s="58">
        <f t="shared" si="23"/>
        <v>1</v>
      </c>
      <c r="AA28" s="62"/>
      <c r="AB28" s="58" t="s">
        <v>1</v>
      </c>
      <c r="AC28" s="58">
        <f t="shared" si="24"/>
        <v>1</v>
      </c>
      <c r="AD28" s="62"/>
      <c r="AE28" s="58" t="s">
        <v>1</v>
      </c>
      <c r="AF28" s="58">
        <f t="shared" si="25"/>
        <v>1</v>
      </c>
      <c r="AG28" s="62"/>
      <c r="AH28" s="58" t="s">
        <v>1</v>
      </c>
      <c r="AI28" s="58">
        <f t="shared" si="26"/>
        <v>1</v>
      </c>
      <c r="AJ28" s="62"/>
      <c r="AK28" s="58" t="s">
        <v>1</v>
      </c>
      <c r="AL28" s="58">
        <f t="shared" si="27"/>
        <v>1</v>
      </c>
      <c r="AM28" s="62"/>
      <c r="AN28" s="58" t="s">
        <v>1</v>
      </c>
      <c r="AO28" s="58">
        <f t="shared" si="28"/>
        <v>1</v>
      </c>
      <c r="AP28" s="62"/>
      <c r="AQ28" s="58" t="s">
        <v>1</v>
      </c>
      <c r="AR28" s="58">
        <f t="shared" si="29"/>
        <v>1</v>
      </c>
      <c r="AS28" s="62"/>
      <c r="AT28" s="58" t="s">
        <v>1</v>
      </c>
      <c r="AU28" s="58">
        <f t="shared" si="30"/>
        <v>1</v>
      </c>
      <c r="AV28" s="62"/>
      <c r="AW28" s="58" t="s">
        <v>1</v>
      </c>
      <c r="AX28" s="58">
        <f t="shared" si="31"/>
        <v>1</v>
      </c>
      <c r="AY28" s="62"/>
    </row>
    <row r="29" spans="1:51" ht="52.5" customHeight="1">
      <c r="A29" s="24"/>
      <c r="B29" s="71" t="s">
        <v>135</v>
      </c>
      <c r="C29" s="67" t="s">
        <v>184</v>
      </c>
      <c r="D29" s="58" t="s">
        <v>1</v>
      </c>
      <c r="E29" s="58">
        <f t="shared" si="16"/>
        <v>1</v>
      </c>
      <c r="F29" s="62"/>
      <c r="G29" s="58" t="s">
        <v>1</v>
      </c>
      <c r="H29" s="58">
        <f t="shared" si="17"/>
        <v>1</v>
      </c>
      <c r="I29" s="62"/>
      <c r="J29" s="58" t="s">
        <v>1</v>
      </c>
      <c r="K29" s="58">
        <f t="shared" si="18"/>
        <v>1</v>
      </c>
      <c r="L29" s="62"/>
      <c r="M29" s="58" t="s">
        <v>1</v>
      </c>
      <c r="N29" s="58">
        <f t="shared" si="19"/>
        <v>1</v>
      </c>
      <c r="O29" s="62"/>
      <c r="P29" s="58" t="s">
        <v>1</v>
      </c>
      <c r="Q29" s="58">
        <f t="shared" si="20"/>
        <v>1</v>
      </c>
      <c r="R29" s="62"/>
      <c r="S29" s="58" t="s">
        <v>1</v>
      </c>
      <c r="T29" s="58">
        <f t="shared" si="21"/>
        <v>1</v>
      </c>
      <c r="U29" s="62"/>
      <c r="V29" s="58" t="s">
        <v>1</v>
      </c>
      <c r="W29" s="58">
        <f t="shared" si="22"/>
        <v>1</v>
      </c>
      <c r="X29" s="62"/>
      <c r="Y29" s="58" t="s">
        <v>1</v>
      </c>
      <c r="Z29" s="58">
        <f t="shared" si="23"/>
        <v>1</v>
      </c>
      <c r="AA29" s="62"/>
      <c r="AB29" s="58" t="s">
        <v>1</v>
      </c>
      <c r="AC29" s="58">
        <f t="shared" si="24"/>
        <v>1</v>
      </c>
      <c r="AD29" s="62"/>
      <c r="AE29" s="58" t="s">
        <v>1</v>
      </c>
      <c r="AF29" s="58">
        <f t="shared" si="25"/>
        <v>1</v>
      </c>
      <c r="AG29" s="62"/>
      <c r="AH29" s="58" t="s">
        <v>1</v>
      </c>
      <c r="AI29" s="58">
        <f t="shared" si="26"/>
        <v>1</v>
      </c>
      <c r="AJ29" s="62"/>
      <c r="AK29" s="58" t="s">
        <v>1</v>
      </c>
      <c r="AL29" s="58">
        <f t="shared" si="27"/>
        <v>1</v>
      </c>
      <c r="AM29" s="62"/>
      <c r="AN29" s="58" t="s">
        <v>1</v>
      </c>
      <c r="AO29" s="58">
        <f t="shared" si="28"/>
        <v>1</v>
      </c>
      <c r="AP29" s="62"/>
      <c r="AQ29" s="58" t="s">
        <v>1</v>
      </c>
      <c r="AR29" s="58">
        <f t="shared" si="29"/>
        <v>1</v>
      </c>
      <c r="AS29" s="62"/>
      <c r="AT29" s="58" t="s">
        <v>1</v>
      </c>
      <c r="AU29" s="58">
        <f t="shared" si="30"/>
        <v>1</v>
      </c>
      <c r="AV29" s="62"/>
      <c r="AW29" s="58" t="s">
        <v>1</v>
      </c>
      <c r="AX29" s="58">
        <f t="shared" si="31"/>
        <v>1</v>
      </c>
      <c r="AY29" s="62"/>
    </row>
    <row r="30" spans="1:51" ht="60" customHeight="1">
      <c r="A30" s="24"/>
      <c r="B30" s="71" t="s">
        <v>136</v>
      </c>
      <c r="C30" s="67" t="s">
        <v>185</v>
      </c>
      <c r="D30" s="58" t="s">
        <v>2</v>
      </c>
      <c r="E30" s="58">
        <f t="shared" si="16"/>
        <v>0</v>
      </c>
      <c r="F30" s="62"/>
      <c r="G30" s="58" t="s">
        <v>2</v>
      </c>
      <c r="H30" s="58">
        <f t="shared" si="17"/>
        <v>0</v>
      </c>
      <c r="I30" s="62"/>
      <c r="J30" s="58" t="s">
        <v>2</v>
      </c>
      <c r="K30" s="58">
        <f t="shared" si="18"/>
        <v>0</v>
      </c>
      <c r="L30" s="62"/>
      <c r="M30" s="58" t="s">
        <v>2</v>
      </c>
      <c r="N30" s="58">
        <f t="shared" si="19"/>
        <v>0</v>
      </c>
      <c r="O30" s="62"/>
      <c r="P30" s="58" t="s">
        <v>2</v>
      </c>
      <c r="Q30" s="58">
        <f t="shared" si="20"/>
        <v>0</v>
      </c>
      <c r="R30" s="62"/>
      <c r="S30" s="58" t="s">
        <v>2</v>
      </c>
      <c r="T30" s="58">
        <f t="shared" si="21"/>
        <v>0</v>
      </c>
      <c r="U30" s="62"/>
      <c r="V30" s="58" t="s">
        <v>2</v>
      </c>
      <c r="W30" s="58">
        <f t="shared" si="22"/>
        <v>0</v>
      </c>
      <c r="X30" s="62"/>
      <c r="Y30" s="58" t="s">
        <v>2</v>
      </c>
      <c r="Z30" s="58">
        <f t="shared" si="23"/>
        <v>0</v>
      </c>
      <c r="AA30" s="62"/>
      <c r="AB30" s="58" t="s">
        <v>2</v>
      </c>
      <c r="AC30" s="58">
        <f t="shared" si="24"/>
        <v>0</v>
      </c>
      <c r="AD30" s="62"/>
      <c r="AE30" s="58" t="s">
        <v>2</v>
      </c>
      <c r="AF30" s="58">
        <f t="shared" si="25"/>
        <v>0</v>
      </c>
      <c r="AG30" s="62"/>
      <c r="AH30" s="58" t="s">
        <v>2</v>
      </c>
      <c r="AI30" s="58">
        <f t="shared" si="26"/>
        <v>0</v>
      </c>
      <c r="AJ30" s="62"/>
      <c r="AK30" s="58" t="s">
        <v>2</v>
      </c>
      <c r="AL30" s="58">
        <f t="shared" si="27"/>
        <v>0</v>
      </c>
      <c r="AM30" s="62"/>
      <c r="AN30" s="58" t="s">
        <v>2</v>
      </c>
      <c r="AO30" s="58">
        <f t="shared" si="28"/>
        <v>0</v>
      </c>
      <c r="AP30" s="62"/>
      <c r="AQ30" s="58" t="s">
        <v>2</v>
      </c>
      <c r="AR30" s="58">
        <f t="shared" si="29"/>
        <v>0</v>
      </c>
      <c r="AS30" s="62"/>
      <c r="AT30" s="58" t="s">
        <v>2</v>
      </c>
      <c r="AU30" s="58">
        <f t="shared" si="30"/>
        <v>0</v>
      </c>
      <c r="AV30" s="62"/>
      <c r="AW30" s="58" t="s">
        <v>2</v>
      </c>
      <c r="AX30" s="58">
        <f t="shared" si="31"/>
        <v>0</v>
      </c>
      <c r="AY30" s="62"/>
    </row>
    <row r="31" spans="1:51" ht="53.25" customHeight="1">
      <c r="A31" s="24"/>
      <c r="B31" s="71" t="s">
        <v>137</v>
      </c>
      <c r="C31" s="65" t="s">
        <v>41</v>
      </c>
      <c r="D31" s="58" t="s">
        <v>1</v>
      </c>
      <c r="E31" s="58">
        <f t="shared" si="16"/>
        <v>1</v>
      </c>
      <c r="F31" s="62"/>
      <c r="G31" s="58" t="s">
        <v>1</v>
      </c>
      <c r="H31" s="58">
        <f t="shared" si="17"/>
        <v>1</v>
      </c>
      <c r="I31" s="62"/>
      <c r="J31" s="58" t="s">
        <v>1</v>
      </c>
      <c r="K31" s="58">
        <f t="shared" si="18"/>
        <v>1</v>
      </c>
      <c r="L31" s="62"/>
      <c r="M31" s="58" t="s">
        <v>1</v>
      </c>
      <c r="N31" s="58">
        <f t="shared" si="19"/>
        <v>1</v>
      </c>
      <c r="O31" s="62"/>
      <c r="P31" s="58" t="s">
        <v>1</v>
      </c>
      <c r="Q31" s="58">
        <f t="shared" si="20"/>
        <v>1</v>
      </c>
      <c r="R31" s="62"/>
      <c r="S31" s="58" t="s">
        <v>1</v>
      </c>
      <c r="T31" s="58">
        <f t="shared" si="21"/>
        <v>1</v>
      </c>
      <c r="U31" s="62"/>
      <c r="V31" s="58" t="s">
        <v>1</v>
      </c>
      <c r="W31" s="58">
        <f t="shared" si="22"/>
        <v>1</v>
      </c>
      <c r="X31" s="62"/>
      <c r="Y31" s="58" t="s">
        <v>1</v>
      </c>
      <c r="Z31" s="58">
        <f t="shared" si="23"/>
        <v>1</v>
      </c>
      <c r="AA31" s="62"/>
      <c r="AB31" s="58" t="s">
        <v>1</v>
      </c>
      <c r="AC31" s="58">
        <f t="shared" si="24"/>
        <v>1</v>
      </c>
      <c r="AD31" s="62"/>
      <c r="AE31" s="58" t="s">
        <v>1</v>
      </c>
      <c r="AF31" s="58">
        <f t="shared" si="25"/>
        <v>1</v>
      </c>
      <c r="AG31" s="62"/>
      <c r="AH31" s="58" t="s">
        <v>1</v>
      </c>
      <c r="AI31" s="58">
        <f t="shared" si="26"/>
        <v>1</v>
      </c>
      <c r="AJ31" s="62"/>
      <c r="AK31" s="58" t="s">
        <v>1</v>
      </c>
      <c r="AL31" s="58">
        <f t="shared" si="27"/>
        <v>1</v>
      </c>
      <c r="AM31" s="62"/>
      <c r="AN31" s="58" t="s">
        <v>1</v>
      </c>
      <c r="AO31" s="58">
        <f t="shared" si="28"/>
        <v>1</v>
      </c>
      <c r="AP31" s="62"/>
      <c r="AQ31" s="58" t="s">
        <v>1</v>
      </c>
      <c r="AR31" s="58">
        <f t="shared" si="29"/>
        <v>1</v>
      </c>
      <c r="AS31" s="62"/>
      <c r="AT31" s="58" t="s">
        <v>1</v>
      </c>
      <c r="AU31" s="58">
        <f t="shared" si="30"/>
        <v>1</v>
      </c>
      <c r="AV31" s="62"/>
      <c r="AW31" s="58" t="s">
        <v>1</v>
      </c>
      <c r="AX31" s="58">
        <f t="shared" si="31"/>
        <v>1</v>
      </c>
      <c r="AY31" s="62"/>
    </row>
    <row r="32" spans="1:51" ht="39.75" customHeight="1">
      <c r="A32" s="24"/>
      <c r="B32" s="253" t="s">
        <v>188</v>
      </c>
      <c r="C32" s="253"/>
      <c r="D32" s="27">
        <f>E32/6</f>
        <v>0.8333333333333334</v>
      </c>
      <c r="E32" s="27">
        <f>SUM(E26:E31)</f>
        <v>5</v>
      </c>
      <c r="F32" s="23" t="str">
        <f>+IF(AND($D$32&gt;=0,$D$32&lt;=0.33),"MALO",IF(AND($D$32&gt;0.33,$D$32&lt;=0.67),"REGULAR",IF(AND($D$32&gt;0.67,$D$32&lt;=1),"BUENO","NA")))</f>
        <v>BUENO</v>
      </c>
      <c r="G32" s="27">
        <f>H32/6</f>
        <v>0.8333333333333334</v>
      </c>
      <c r="H32" s="27">
        <f>SUM(H26:H31)</f>
        <v>5</v>
      </c>
      <c r="I32" s="23" t="str">
        <f>+IF(AND($G$32&gt;=0,$G$32&lt;=0.33),"MALO",IF(AND($G$32&gt;0.33,$G$32&lt;=0.67),"REGULAR",IF(AND($G$32&gt;0.67,$G$32&lt;=1),"BUENO","NA")))</f>
        <v>BUENO</v>
      </c>
      <c r="J32" s="27">
        <f>K32/6</f>
        <v>0.8333333333333334</v>
      </c>
      <c r="K32" s="27">
        <f>SUM(K26:K31)</f>
        <v>5</v>
      </c>
      <c r="L32" s="23" t="str">
        <f>+IF(AND($J$32&gt;=0,$J$32&lt;=0.33),"MALO",IF(AND($J$32&gt;0.33,$J$32&lt;=0.67),"REGULAR",IF(AND($J$32&gt;0.67,$J$32&lt;=1),"BUENO","NA")))</f>
        <v>BUENO</v>
      </c>
      <c r="M32" s="27">
        <f>N32/6</f>
        <v>0.8333333333333334</v>
      </c>
      <c r="N32" s="27">
        <f>SUM(N26:N31)</f>
        <v>5</v>
      </c>
      <c r="O32" s="23" t="str">
        <f>+IF(AND($M$32&gt;=0,$M$32&lt;=0.33),"MALO",IF(AND($M$32&gt;0.33,$M$32&lt;=0.67),"REGULAR",IF(AND($M$32&gt;0.67,$M$32&lt;=1),"BUENO","NA")))</f>
        <v>BUENO</v>
      </c>
      <c r="P32" s="27">
        <f>Q32/6</f>
        <v>0.8333333333333334</v>
      </c>
      <c r="Q32" s="27">
        <f>SUM(Q26:Q31)</f>
        <v>5</v>
      </c>
      <c r="R32" s="23" t="str">
        <f>+IF(AND($M$32&gt;=0,$M$32&lt;=0.33),"MALO",IF(AND($M$32&gt;0.33,$M$32&lt;=0.67),"REGULAR",IF(AND($M$32&gt;0.67,$M$32&lt;=1),"BUENO","NA")))</f>
        <v>BUENO</v>
      </c>
      <c r="S32" s="27">
        <f>T32/6</f>
        <v>0.8333333333333334</v>
      </c>
      <c r="T32" s="27">
        <f>SUM(T26:T31)</f>
        <v>5</v>
      </c>
      <c r="U32" s="23" t="str">
        <f>+IF(AND($S$32&gt;=0,$S$32&lt;=0.33),"MALO",IF(AND($S$32&gt;0.33,$S$32&lt;=0.67),"REGULAR",IF(AND($S$32&gt;0.67,$S$32&lt;=1),"BUENO","NA")))</f>
        <v>BUENO</v>
      </c>
      <c r="V32" s="27">
        <f>W32/6</f>
        <v>0.8333333333333334</v>
      </c>
      <c r="W32" s="27">
        <f>SUM(W26:W31)</f>
        <v>5</v>
      </c>
      <c r="X32" s="23" t="str">
        <f>+IF(AND($V$32&gt;=0,$V$32&lt;=0.33),"MALO",IF(AND($V$32&gt;0.33,$V$32&lt;=0.67),"REGULAR",IF(AND($V$32&gt;0.67,$V$32&lt;=1),"BUENO","NA")))</f>
        <v>BUENO</v>
      </c>
      <c r="Y32" s="27">
        <f>Z32/6</f>
        <v>0.8333333333333334</v>
      </c>
      <c r="Z32" s="27">
        <f>SUM(Z26:Z31)</f>
        <v>5</v>
      </c>
      <c r="AA32" s="23" t="str">
        <f>+IF(AND($Y$32&gt;=0,$Y$32&lt;=0.33),"MALO",IF(AND($Y$32&gt;0.33,$Y$32&lt;=0.67),"REGULAR",IF(AND($Y$32&gt;0.67,$Y$32&lt;=1),"BUENO","NA")))</f>
        <v>BUENO</v>
      </c>
      <c r="AB32" s="27">
        <f>AC32/6</f>
        <v>0.8333333333333334</v>
      </c>
      <c r="AC32" s="27">
        <f>SUM(AC26:AC31)</f>
        <v>5</v>
      </c>
      <c r="AD32" s="23" t="str">
        <f>+IF(AND($AB$32&gt;=0,$AB$32&lt;=0.33),"MALO",IF(AND($AB$32&gt;0.33,$AB$32&lt;=0.67),"REGULAR",IF(AND($AB$32&gt;0.67,$AB$32&lt;=1),"BUENO","NA")))</f>
        <v>BUENO</v>
      </c>
      <c r="AE32" s="27">
        <f>AF32/6</f>
        <v>0.8333333333333334</v>
      </c>
      <c r="AF32" s="27">
        <f>SUM(AF26:AF31)</f>
        <v>5</v>
      </c>
      <c r="AG32" s="23" t="str">
        <f>+IF(AND($AH$32&gt;=0,$AH$32&lt;=0.33),"MALO",IF(AND($AH$32&gt;0.33,$AH$32&lt;=0.67),"REGULAR",IF(AND($AH$32&gt;0.67,$AH$32&lt;=1),"BUENO","NA")))</f>
        <v>BUENO</v>
      </c>
      <c r="AH32" s="27">
        <f>AI32/6</f>
        <v>0.8333333333333334</v>
      </c>
      <c r="AI32" s="27">
        <f>SUM(AI26:AI31)</f>
        <v>5</v>
      </c>
      <c r="AJ32" s="23" t="str">
        <f>+IF(AND($AH$32&gt;=0,$AH$32&lt;=0.33),"MALO",IF(AND($AH$32&gt;0.33,$AH$32&lt;=0.67),"REGULAR",IF(AND($AH$32&gt;0.67,$AH$32&lt;=1),"BUENO","NA")))</f>
        <v>BUENO</v>
      </c>
      <c r="AK32" s="27">
        <f>AL32/6</f>
        <v>0.8333333333333334</v>
      </c>
      <c r="AL32" s="27">
        <f>SUM(AL26:AL31)</f>
        <v>5</v>
      </c>
      <c r="AM32" s="23" t="str">
        <f>+IF(AND($AN$32&gt;=0,$AN$32&lt;=0.33),"MALO",IF(AND($AN$32&gt;0.33,$AN$32&lt;=0.67),"REGULAR",IF(AND($AN$32&gt;0.67,$AN$32&lt;=1),"BUENO","NA")))</f>
        <v>BUENO</v>
      </c>
      <c r="AN32" s="27">
        <f>AO32/6</f>
        <v>0.8333333333333334</v>
      </c>
      <c r="AO32" s="27">
        <f>SUM(AO26:AO31)</f>
        <v>5</v>
      </c>
      <c r="AP32" s="23" t="str">
        <f>+IF(AND($AN$32&gt;=0,$AN$32&lt;=0.33),"MALO",IF(AND($AN$32&gt;0.33,$AN$32&lt;=0.67),"REGULAR",IF(AND($AN$32&gt;0.67,$AN$32&lt;=1),"BUENO","NA")))</f>
        <v>BUENO</v>
      </c>
      <c r="AQ32" s="27">
        <f>AR32/6</f>
        <v>0.8333333333333334</v>
      </c>
      <c r="AR32" s="27">
        <f>SUM(AR26:AR31)</f>
        <v>5</v>
      </c>
      <c r="AS32" s="23" t="str">
        <f>+IF(AND($AQ$32&gt;=0,$AQ$32&lt;=0.33),"MALO",IF(AND($AQ$32&gt;0.33,$AQ$32&lt;=0.67),"REGULAR",IF(AND($AQ$32&gt;0.67,$AQ$32&lt;=1),"BUENO","NA")))</f>
        <v>BUENO</v>
      </c>
      <c r="AT32" s="27">
        <f>AU32/6</f>
        <v>0.8333333333333334</v>
      </c>
      <c r="AU32" s="27">
        <f>SUM(AU26:AU31)</f>
        <v>5</v>
      </c>
      <c r="AV32" s="23" t="str">
        <f>+IF(AND($AT$32&gt;=0,$AT$32&lt;=0.33),"MALO",IF(AND($AT$32&gt;0.33,$AT$32&lt;=0.67),"REGULAR",IF(AND($AT$32&gt;0.67,$AT$32&lt;=1),"BUENO","NA")))</f>
        <v>BUENO</v>
      </c>
      <c r="AW32" s="27">
        <f>AX32/6</f>
        <v>0.8333333333333334</v>
      </c>
      <c r="AX32" s="27">
        <f>SUM(AX26:AX31)</f>
        <v>5</v>
      </c>
      <c r="AY32" s="23" t="str">
        <f>+IF(AND($AW$32&gt;=0,$AW$32&lt;=0.33),"MALO",IF(AND($AW$32&gt;0.33,$AW$32&lt;=0.67),"REGULAR",IF(AND($AW$32&gt;0.67,$AW$32&lt;=1),"BUENO","NA")))</f>
        <v>BUENO</v>
      </c>
    </row>
    <row r="33" spans="1:51" s="26" customFormat="1" ht="16.5">
      <c r="A33" s="1"/>
      <c r="B33" s="72"/>
      <c r="C33" s="9"/>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row>
    <row r="34" spans="1:51" s="26" customFormat="1" ht="16.5">
      <c r="A34" s="1"/>
      <c r="B34" s="72"/>
      <c r="C34" s="12"/>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row>
    <row r="35" spans="2:51" s="26" customFormat="1" ht="24.75" customHeight="1">
      <c r="B35" s="72"/>
      <c r="C35" s="267" t="s">
        <v>143</v>
      </c>
      <c r="D35" s="266" t="s">
        <v>144</v>
      </c>
      <c r="E35" s="266"/>
      <c r="F35" s="266"/>
      <c r="G35" s="266"/>
      <c r="H35" s="266"/>
      <c r="I35" s="266"/>
      <c r="J35" s="266"/>
      <c r="K35" s="266"/>
      <c r="L35" s="266"/>
      <c r="M35" s="266"/>
      <c r="N35" s="266"/>
      <c r="O35" s="266"/>
      <c r="P35" s="266"/>
      <c r="Q35" s="266"/>
      <c r="R35" s="266"/>
      <c r="S35" s="266"/>
      <c r="T35" s="266"/>
      <c r="U35" s="266"/>
      <c r="V35" s="259" t="s">
        <v>145</v>
      </c>
      <c r="W35" s="259"/>
      <c r="X35" s="259"/>
      <c r="Y35" s="259"/>
      <c r="Z35" s="259"/>
      <c r="AA35" s="259"/>
      <c r="AB35" s="259"/>
      <c r="AC35" s="259"/>
      <c r="AD35" s="259"/>
      <c r="AE35" s="259"/>
      <c r="AF35" s="259"/>
      <c r="AG35" s="259"/>
      <c r="AH35" s="259"/>
      <c r="AI35" s="259"/>
      <c r="AJ35" s="259"/>
      <c r="AK35" s="259"/>
      <c r="AL35" s="259"/>
      <c r="AM35" s="259"/>
      <c r="AN35" s="259"/>
      <c r="AO35" s="259"/>
      <c r="AP35" s="259"/>
      <c r="AQ35" s="264" t="s">
        <v>146</v>
      </c>
      <c r="AR35" s="264"/>
      <c r="AS35" s="264"/>
      <c r="AT35" s="264"/>
      <c r="AU35" s="264"/>
      <c r="AV35" s="264"/>
      <c r="AW35" s="264"/>
      <c r="AX35" s="264"/>
      <c r="AY35" s="264"/>
    </row>
    <row r="36" spans="2:51" s="26" customFormat="1" ht="24.75" customHeight="1">
      <c r="B36" s="72"/>
      <c r="C36" s="267"/>
      <c r="D36" s="266" t="str">
        <f>D3</f>
        <v>Fenómenos de remoción de masa</v>
      </c>
      <c r="E36" s="266"/>
      <c r="F36" s="266"/>
      <c r="G36" s="266" t="str">
        <f>G3</f>
        <v>Movimientos sísmicos</v>
      </c>
      <c r="H36" s="266"/>
      <c r="I36" s="266"/>
      <c r="J36" s="266" t="str">
        <f>J3</f>
        <v>Granizadas</v>
      </c>
      <c r="K36" s="266"/>
      <c r="L36" s="266"/>
      <c r="M36" s="266" t="str">
        <f>M3</f>
        <v>Tormentas eléctricas</v>
      </c>
      <c r="N36" s="266"/>
      <c r="O36" s="266"/>
      <c r="P36" s="266" t="str">
        <f>P3</f>
        <v>Vientos fuertes </v>
      </c>
      <c r="Q36" s="266"/>
      <c r="R36" s="266"/>
      <c r="S36" s="266" t="str">
        <f>S3</f>
        <v>Pandemia COVID-19</v>
      </c>
      <c r="T36" s="266"/>
      <c r="U36" s="266"/>
      <c r="V36" s="259" t="str">
        <f>V3</f>
        <v>Incendios / Explosiones </v>
      </c>
      <c r="W36" s="259"/>
      <c r="X36" s="259"/>
      <c r="Y36" s="259" t="str">
        <f>Y3</f>
        <v>Derrames / fugas </v>
      </c>
      <c r="Z36" s="259"/>
      <c r="AA36" s="259"/>
      <c r="AB36" s="259" t="str">
        <f>AB3</f>
        <v>Fallas estructurales</v>
      </c>
      <c r="AC36" s="259"/>
      <c r="AD36" s="259"/>
      <c r="AE36" s="259" t="str">
        <f>AE3</f>
        <v>Fallas maquinarias  equipos</v>
      </c>
      <c r="AF36" s="259"/>
      <c r="AG36" s="259"/>
      <c r="AH36" s="259" t="str">
        <f>AH3</f>
        <v>Accidentes de Trabajo</v>
      </c>
      <c r="AI36" s="259"/>
      <c r="AJ36" s="259"/>
      <c r="AK36" s="259" t="str">
        <f>AK3</f>
        <v>Intoxicación alimenticia</v>
      </c>
      <c r="AL36" s="259"/>
      <c r="AM36" s="259"/>
      <c r="AN36" s="259" t="str">
        <f>AN3</f>
        <v>Inundaciones </v>
      </c>
      <c r="AO36" s="259"/>
      <c r="AP36" s="259"/>
      <c r="AQ36" s="264" t="str">
        <f>AQ3</f>
        <v>Accidentes de Transito </v>
      </c>
      <c r="AR36" s="264"/>
      <c r="AS36" s="264"/>
      <c r="AT36" s="264" t="str">
        <f>AT3</f>
        <v>Hurtos / Asaltos</v>
      </c>
      <c r="AU36" s="264"/>
      <c r="AV36" s="264"/>
      <c r="AW36" s="264" t="str">
        <f>AW3</f>
        <v>Atentados Terroristas</v>
      </c>
      <c r="AX36" s="264"/>
      <c r="AY36" s="264"/>
    </row>
    <row r="37" spans="2:51" s="26" customFormat="1" ht="24.75" customHeight="1">
      <c r="B37" s="72"/>
      <c r="C37" s="79" t="s">
        <v>160</v>
      </c>
      <c r="D37" s="87">
        <f>D8</f>
        <v>0.8333333333333334</v>
      </c>
      <c r="E37" s="80"/>
      <c r="F37" s="85" t="str">
        <f>F8</f>
        <v>BUENO</v>
      </c>
      <c r="G37" s="87">
        <f>G8</f>
        <v>0.8333333333333334</v>
      </c>
      <c r="H37" s="80"/>
      <c r="I37" s="85" t="str">
        <f>I8</f>
        <v>BUENO</v>
      </c>
      <c r="J37" s="87">
        <f>J8</f>
        <v>0.8333333333333334</v>
      </c>
      <c r="K37" s="80"/>
      <c r="L37" s="85" t="str">
        <f>L8</f>
        <v>BUENO</v>
      </c>
      <c r="M37" s="87">
        <f>M8</f>
        <v>0.8333333333333334</v>
      </c>
      <c r="N37" s="80"/>
      <c r="O37" s="85" t="str">
        <f>O8</f>
        <v>BUENO</v>
      </c>
      <c r="P37" s="87">
        <f>P8</f>
        <v>0.8333333333333334</v>
      </c>
      <c r="Q37" s="80"/>
      <c r="R37" s="85" t="str">
        <f>R8</f>
        <v>BUENO</v>
      </c>
      <c r="S37" s="87">
        <f>S8</f>
        <v>0.8333333333333334</v>
      </c>
      <c r="T37" s="80"/>
      <c r="U37" s="85" t="str">
        <f>U8</f>
        <v>BUENO</v>
      </c>
      <c r="V37" s="87">
        <f>V8</f>
        <v>0.8333333333333334</v>
      </c>
      <c r="W37" s="80"/>
      <c r="X37" s="85" t="str">
        <f>X8</f>
        <v>BUENO</v>
      </c>
      <c r="Y37" s="87">
        <f>Y8</f>
        <v>0.8333333333333334</v>
      </c>
      <c r="Z37" s="80"/>
      <c r="AA37" s="85" t="str">
        <f>AA8</f>
        <v>BUENO</v>
      </c>
      <c r="AB37" s="87">
        <f>AB8</f>
        <v>0.8333333333333334</v>
      </c>
      <c r="AC37" s="80"/>
      <c r="AD37" s="85" t="str">
        <f>AD8</f>
        <v>BUENO</v>
      </c>
      <c r="AE37" s="87">
        <f>AE8</f>
        <v>0.8333333333333334</v>
      </c>
      <c r="AF37" s="80"/>
      <c r="AG37" s="85" t="str">
        <f>AG8</f>
        <v>BUENO</v>
      </c>
      <c r="AH37" s="87">
        <f>AH8</f>
        <v>0.8333333333333334</v>
      </c>
      <c r="AI37" s="80"/>
      <c r="AJ37" s="85" t="str">
        <f>AJ8</f>
        <v>BUENO</v>
      </c>
      <c r="AK37" s="87">
        <f>AK8</f>
        <v>0.8333333333333334</v>
      </c>
      <c r="AL37" s="80"/>
      <c r="AM37" s="85" t="str">
        <f>AM8</f>
        <v>BUENO</v>
      </c>
      <c r="AN37" s="87">
        <f>AN8</f>
        <v>0.8333333333333334</v>
      </c>
      <c r="AO37" s="80"/>
      <c r="AP37" s="85" t="str">
        <f>AP8</f>
        <v>BUENO</v>
      </c>
      <c r="AQ37" s="87">
        <f>AQ8</f>
        <v>0.8333333333333334</v>
      </c>
      <c r="AR37" s="80"/>
      <c r="AS37" s="85" t="str">
        <f>AS8</f>
        <v>BUENO</v>
      </c>
      <c r="AT37" s="87">
        <f>AT8</f>
        <v>0.8333333333333334</v>
      </c>
      <c r="AU37" s="80"/>
      <c r="AV37" s="85" t="str">
        <f>AV8</f>
        <v>BUENO</v>
      </c>
      <c r="AW37" s="87">
        <f>AW8</f>
        <v>0.8333333333333334</v>
      </c>
      <c r="AX37" s="80"/>
      <c r="AY37" s="85" t="str">
        <f>AY8</f>
        <v>BUENO</v>
      </c>
    </row>
    <row r="38" spans="2:51" s="26" customFormat="1" ht="24.75" customHeight="1">
      <c r="B38" s="72"/>
      <c r="C38" s="79" t="s">
        <v>161</v>
      </c>
      <c r="D38" s="87">
        <f>D24</f>
        <v>0.6428571428571429</v>
      </c>
      <c r="E38" s="80"/>
      <c r="F38" s="85" t="str">
        <f>F24</f>
        <v>REGULAR</v>
      </c>
      <c r="G38" s="87">
        <f>G24</f>
        <v>0.6428571428571429</v>
      </c>
      <c r="H38" s="80"/>
      <c r="I38" s="85" t="str">
        <f>I24</f>
        <v>REGULAR</v>
      </c>
      <c r="J38" s="87">
        <f>J24</f>
        <v>0.6428571428571429</v>
      </c>
      <c r="K38" s="80"/>
      <c r="L38" s="85" t="str">
        <f>L24</f>
        <v>REGULAR</v>
      </c>
      <c r="M38" s="87">
        <f>M24</f>
        <v>0.6428571428571429</v>
      </c>
      <c r="N38" s="80"/>
      <c r="O38" s="85" t="str">
        <f>O24</f>
        <v>REGULAR</v>
      </c>
      <c r="P38" s="87">
        <f>P24</f>
        <v>0.6428571428571429</v>
      </c>
      <c r="Q38" s="80"/>
      <c r="R38" s="85" t="str">
        <f>R24</f>
        <v>REGULAR</v>
      </c>
      <c r="S38" s="87">
        <f>S24</f>
        <v>0.6428571428571429</v>
      </c>
      <c r="T38" s="80"/>
      <c r="U38" s="85" t="str">
        <f>U24</f>
        <v>REGULAR</v>
      </c>
      <c r="V38" s="87">
        <f>V24</f>
        <v>0.6428571428571429</v>
      </c>
      <c r="W38" s="80"/>
      <c r="X38" s="85" t="str">
        <f>X24</f>
        <v>REGULAR</v>
      </c>
      <c r="Y38" s="87">
        <f>Y24</f>
        <v>0.6428571428571429</v>
      </c>
      <c r="Z38" s="80"/>
      <c r="AA38" s="85" t="str">
        <f>AA24</f>
        <v>REGULAR</v>
      </c>
      <c r="AB38" s="87">
        <f>AB24</f>
        <v>0.6428571428571429</v>
      </c>
      <c r="AC38" s="80"/>
      <c r="AD38" s="85" t="str">
        <f>AD24</f>
        <v>REGULAR</v>
      </c>
      <c r="AE38" s="87">
        <f>AE24</f>
        <v>0.6428571428571429</v>
      </c>
      <c r="AF38" s="80"/>
      <c r="AG38" s="85" t="str">
        <f>AG24</f>
        <v>REGULAR</v>
      </c>
      <c r="AH38" s="87">
        <f>AH24</f>
        <v>0.6428571428571429</v>
      </c>
      <c r="AI38" s="80"/>
      <c r="AJ38" s="85" t="str">
        <f>AJ24</f>
        <v>REGULAR</v>
      </c>
      <c r="AK38" s="87">
        <f>AK24</f>
        <v>0.6428571428571429</v>
      </c>
      <c r="AL38" s="80"/>
      <c r="AM38" s="85" t="str">
        <f>AM24</f>
        <v>REGULAR</v>
      </c>
      <c r="AN38" s="87">
        <f>AN24</f>
        <v>0.6428571428571429</v>
      </c>
      <c r="AO38" s="80"/>
      <c r="AP38" s="85" t="str">
        <f>AP24</f>
        <v>REGULAR</v>
      </c>
      <c r="AQ38" s="87">
        <f>AQ24</f>
        <v>0.6428571428571429</v>
      </c>
      <c r="AR38" s="80"/>
      <c r="AS38" s="85" t="str">
        <f>AS24</f>
        <v>REGULAR</v>
      </c>
      <c r="AT38" s="87">
        <f>AT24</f>
        <v>0.6428571428571429</v>
      </c>
      <c r="AU38" s="80"/>
      <c r="AV38" s="85" t="str">
        <f>AV24</f>
        <v>REGULAR</v>
      </c>
      <c r="AW38" s="87">
        <f>AW24</f>
        <v>0.6428571428571429</v>
      </c>
      <c r="AX38" s="80"/>
      <c r="AY38" s="85" t="str">
        <f>AY24</f>
        <v>REGULAR</v>
      </c>
    </row>
    <row r="39" spans="2:51" s="26" customFormat="1" ht="24.75" customHeight="1">
      <c r="B39" s="72"/>
      <c r="C39" s="79" t="s">
        <v>181</v>
      </c>
      <c r="D39" s="87">
        <f>D32</f>
        <v>0.8333333333333334</v>
      </c>
      <c r="E39" s="80"/>
      <c r="F39" s="85" t="str">
        <f>F32</f>
        <v>BUENO</v>
      </c>
      <c r="G39" s="87">
        <f>G32</f>
        <v>0.8333333333333334</v>
      </c>
      <c r="H39" s="80"/>
      <c r="I39" s="85" t="str">
        <f>I32</f>
        <v>BUENO</v>
      </c>
      <c r="J39" s="87">
        <f>J32</f>
        <v>0.8333333333333334</v>
      </c>
      <c r="K39" s="80"/>
      <c r="L39" s="85" t="str">
        <f>L32</f>
        <v>BUENO</v>
      </c>
      <c r="M39" s="87">
        <f>M32</f>
        <v>0.8333333333333334</v>
      </c>
      <c r="N39" s="80"/>
      <c r="O39" s="85" t="str">
        <f>O32</f>
        <v>BUENO</v>
      </c>
      <c r="P39" s="87">
        <f>P32</f>
        <v>0.8333333333333334</v>
      </c>
      <c r="Q39" s="80"/>
      <c r="R39" s="85" t="str">
        <f>R32</f>
        <v>BUENO</v>
      </c>
      <c r="S39" s="87">
        <f>S32</f>
        <v>0.8333333333333334</v>
      </c>
      <c r="T39" s="80"/>
      <c r="U39" s="85" t="str">
        <f>U32</f>
        <v>BUENO</v>
      </c>
      <c r="V39" s="87">
        <f>V32</f>
        <v>0.8333333333333334</v>
      </c>
      <c r="W39" s="80"/>
      <c r="X39" s="85" t="str">
        <f>X32</f>
        <v>BUENO</v>
      </c>
      <c r="Y39" s="87">
        <f>Y32</f>
        <v>0.8333333333333334</v>
      </c>
      <c r="Z39" s="80"/>
      <c r="AA39" s="85" t="str">
        <f>AA32</f>
        <v>BUENO</v>
      </c>
      <c r="AB39" s="87">
        <f>AB32</f>
        <v>0.8333333333333334</v>
      </c>
      <c r="AC39" s="80"/>
      <c r="AD39" s="85" t="str">
        <f>AD32</f>
        <v>BUENO</v>
      </c>
      <c r="AE39" s="87">
        <f>AE32</f>
        <v>0.8333333333333334</v>
      </c>
      <c r="AF39" s="80"/>
      <c r="AG39" s="85" t="str">
        <f>AG32</f>
        <v>BUENO</v>
      </c>
      <c r="AH39" s="87">
        <f>AH32</f>
        <v>0.8333333333333334</v>
      </c>
      <c r="AI39" s="80"/>
      <c r="AJ39" s="85" t="str">
        <f>AJ32</f>
        <v>BUENO</v>
      </c>
      <c r="AK39" s="87">
        <f>AK32</f>
        <v>0.8333333333333334</v>
      </c>
      <c r="AL39" s="80"/>
      <c r="AM39" s="85" t="str">
        <f>AM32</f>
        <v>BUENO</v>
      </c>
      <c r="AN39" s="87">
        <f>AN32</f>
        <v>0.8333333333333334</v>
      </c>
      <c r="AO39" s="80"/>
      <c r="AP39" s="85" t="str">
        <f>AP32</f>
        <v>BUENO</v>
      </c>
      <c r="AQ39" s="87">
        <f>AQ32</f>
        <v>0.8333333333333334</v>
      </c>
      <c r="AR39" s="80"/>
      <c r="AS39" s="85" t="str">
        <f>AS32</f>
        <v>BUENO</v>
      </c>
      <c r="AT39" s="87">
        <f>AT32</f>
        <v>0.8333333333333334</v>
      </c>
      <c r="AU39" s="80"/>
      <c r="AV39" s="85" t="str">
        <f>AV32</f>
        <v>BUENO</v>
      </c>
      <c r="AW39" s="87">
        <f>AW32</f>
        <v>0.8333333333333334</v>
      </c>
      <c r="AX39" s="80"/>
      <c r="AY39" s="85" t="str">
        <f>AY32</f>
        <v>BUENO</v>
      </c>
    </row>
    <row r="40" spans="2:51" s="26" customFormat="1" ht="24.75" customHeight="1">
      <c r="B40" s="72"/>
      <c r="C40" s="79" t="s">
        <v>142</v>
      </c>
      <c r="D40" s="87">
        <f>SUM(D37:D39)</f>
        <v>2.3095238095238098</v>
      </c>
      <c r="E40" s="80"/>
      <c r="F40" s="85" t="str">
        <f>+IF(AND($D$40&gt;=0,$D$40&lt;=1),"ALTA",IF(AND($D$40&gt;1.01,$D$40&lt;=2),"MEDIA",IF(AND($D$40&gt;2.01,$D$40&lt;=3),"BAJA","NA")))</f>
        <v>BAJA</v>
      </c>
      <c r="G40" s="87">
        <f>SUM(G37:G39)</f>
        <v>2.3095238095238098</v>
      </c>
      <c r="H40" s="80"/>
      <c r="I40" s="85" t="str">
        <f>+IF(AND($G$40&gt;=0,$G$40&lt;=1),"ALTA",IF(AND($G$40&gt;1.01,$G$40&lt;=2),"MEDIA",IF(AND($G$40&gt;2.01,$G$40&lt;=3),"BAJA","NA")))</f>
        <v>BAJA</v>
      </c>
      <c r="J40" s="87">
        <f>SUM(J37:J39)</f>
        <v>2.3095238095238098</v>
      </c>
      <c r="K40" s="80"/>
      <c r="L40" s="85" t="str">
        <f>+IF(AND($J$40&gt;=0,$J$40&lt;=1),"ALTA",IF(AND($J$40&gt;1.01,$J$40&lt;=2),"MEDIA",IF(AND($J$40&gt;2.01,$J$40&lt;=3),"BAJA","NA")))</f>
        <v>BAJA</v>
      </c>
      <c r="M40" s="87">
        <f>SUM(M37:M39)</f>
        <v>2.3095238095238098</v>
      </c>
      <c r="N40" s="80"/>
      <c r="O40" s="85" t="str">
        <f>+IF(AND($M$40&gt;=0,$M$40&lt;=1),"ALTA",IF(AND($M$40&gt;1.01,$M$40&lt;=2),"MEDIA",IF(AND($M$40&gt;2.01,$M$40&lt;=3),"BAJA","NA")))</f>
        <v>BAJA</v>
      </c>
      <c r="P40" s="87">
        <f>SUM(P37:P39)</f>
        <v>2.3095238095238098</v>
      </c>
      <c r="Q40" s="80"/>
      <c r="R40" s="85" t="str">
        <f>+IF(AND($P$40&gt;=0,$P$40&lt;=1),"ALTA",IF(AND($P$40&gt;1.01,$P$40&lt;=2),"MEDIA",IF(AND($P$40&gt;2.01,$P$40&lt;=3),"BAJA","NA")))</f>
        <v>BAJA</v>
      </c>
      <c r="S40" s="87">
        <f>SUM(S37:S39)</f>
        <v>2.3095238095238098</v>
      </c>
      <c r="T40" s="80"/>
      <c r="U40" s="85" t="str">
        <f>+IF(AND($S$40&gt;=0,$S$40&lt;=1),"ALTA",IF(AND($S$40&gt;1.01,$S$40&lt;=2),"MEDIA",IF(AND($S$40&gt;2.01,$S$40&lt;=3),"BAJA","NA")))</f>
        <v>BAJA</v>
      </c>
      <c r="V40" s="87">
        <f>SUM(V37:V39)</f>
        <v>2.3095238095238098</v>
      </c>
      <c r="W40" s="80"/>
      <c r="X40" s="85" t="str">
        <f>+IF(AND($V$40&gt;=0,$V$40&lt;=1),"ALTA",IF(AND($V$40&gt;1.01,$V$40&lt;=2),"MEDIA",IF(AND($V$40&gt;2.01,$V$40&lt;=3),"BAJA","NA")))</f>
        <v>BAJA</v>
      </c>
      <c r="Y40" s="87">
        <f>SUM(Y37:Y39)</f>
        <v>2.3095238095238098</v>
      </c>
      <c r="Z40" s="80"/>
      <c r="AA40" s="85" t="str">
        <f>+IF(AND($Y$40&gt;=0,$Y$40&lt;=1),"ALTA",IF(AND($Y$40&gt;1.01,$Y$40&lt;=2),"MEDIA",IF(AND($Y$40&gt;2.01,$Y$40&lt;=3),"BAJA","NA")))</f>
        <v>BAJA</v>
      </c>
      <c r="AB40" s="87">
        <f>SUM(AB37:AB39)</f>
        <v>2.3095238095238098</v>
      </c>
      <c r="AC40" s="80"/>
      <c r="AD40" s="85" t="str">
        <f>+IF(AND($AB$40&gt;=0,$AB$40&lt;=1),"ALTA",IF(AND($AB$40&gt;1.01,$AB$40&lt;=2),"MEDIA",IF(AND($AB$40&gt;2.01,$AB$40&lt;=3),"BAJA","NA")))</f>
        <v>BAJA</v>
      </c>
      <c r="AE40" s="87">
        <f>SUM(AE37:AE39)</f>
        <v>2.3095238095238098</v>
      </c>
      <c r="AF40" s="80"/>
      <c r="AG40" s="85" t="str">
        <f>+IF(AND($AH$40&gt;=0,$AH$40&lt;=1),"ALTA",IF(AND($AH$40&gt;1.01,$AH$40&lt;=2),"MEDIA",IF(AND($AH$40&gt;2.01,$AH$40&lt;=3),"BAJA","NA")))</f>
        <v>BAJA</v>
      </c>
      <c r="AH40" s="87">
        <f>SUM(AH37:AH39)</f>
        <v>2.3095238095238098</v>
      </c>
      <c r="AI40" s="80"/>
      <c r="AJ40" s="85" t="str">
        <f>+IF(AND($AH$40&gt;=0,$AH$40&lt;=1),"ALTA",IF(AND($AH$40&gt;1.01,$AH$40&lt;=2),"MEDIA",IF(AND($AH$40&gt;2.01,$AH$40&lt;=3),"BAJA","NA")))</f>
        <v>BAJA</v>
      </c>
      <c r="AK40" s="87">
        <f>SUM(AK37:AK39)</f>
        <v>2.3095238095238098</v>
      </c>
      <c r="AL40" s="80"/>
      <c r="AM40" s="85" t="str">
        <f>+IF(AND($AN$40&gt;=0,$AN$40&lt;=1),"ALTA",IF(AND($AN$40&gt;1.01,$AN$40&lt;=2),"MEDIA",IF(AND($AN$40&gt;2.01,$AN$40&lt;=3),"BAJA","NA")))</f>
        <v>BAJA</v>
      </c>
      <c r="AN40" s="87">
        <f>SUM(AN37:AN39)</f>
        <v>2.3095238095238098</v>
      </c>
      <c r="AO40" s="80"/>
      <c r="AP40" s="85" t="str">
        <f>+IF(AND($AN$40&gt;=0,$AN$40&lt;=1),"ALTA",IF(AND($AN$40&gt;1.01,$AN$40&lt;=2),"MEDIA",IF(AND($AN$40&gt;2.01,$AN$40&lt;=3),"BAJA","NA")))</f>
        <v>BAJA</v>
      </c>
      <c r="AQ40" s="87">
        <f>SUM(AQ37:AQ39)</f>
        <v>2.3095238095238098</v>
      </c>
      <c r="AR40" s="80"/>
      <c r="AS40" s="85" t="str">
        <f>+IF(AND($AQ$40&gt;=0,$AQ$40&lt;=1),"ALTA",IF(AND($AQ$40&gt;1.01,$AQ$40&lt;=2),"MEDIA",IF(AND($AQ$40&gt;2.01,$AQ$40&lt;=3),"BAJA","NA")))</f>
        <v>BAJA</v>
      </c>
      <c r="AT40" s="87">
        <f>SUM(AT37:AT39)</f>
        <v>2.3095238095238098</v>
      </c>
      <c r="AU40" s="80"/>
      <c r="AV40" s="85" t="str">
        <f>+IF(AND($AT$40&gt;=0,$AT$40&lt;=1),"ALTA",IF(AND($AT$40&gt;1.01,$AT$40&lt;=2),"MEDIA",IF(AND($AT$40&gt;2.01,$AT$40&lt;=3),"BAJA","NA")))</f>
        <v>BAJA</v>
      </c>
      <c r="AW40" s="87">
        <f>SUM(AW37:AW39)</f>
        <v>2.3095238095238098</v>
      </c>
      <c r="AX40" s="80"/>
      <c r="AY40" s="85" t="str">
        <f>+IF(AND($AW$40&gt;=0,$AW$40&lt;=1),"ALTA",IF(AND($AW$40&gt;1.01,$AW$40&lt;=2),"MEDIA",IF(AND($AW$40&gt;2.01,$AW$40&lt;=3),"BAJA","NA")))</f>
        <v>BAJA</v>
      </c>
    </row>
    <row r="41" spans="2:51" s="26" customFormat="1" ht="16.5">
      <c r="B41" s="72"/>
      <c r="C41" s="13"/>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2:51" s="26" customFormat="1" ht="16.5">
      <c r="B42" s="72"/>
      <c r="C42" s="13"/>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2:51" s="26" customFormat="1" ht="30" customHeight="1">
      <c r="B43" s="72"/>
      <c r="C43" s="13"/>
      <c r="D43" s="1"/>
      <c r="E43" s="1"/>
      <c r="F43" s="1"/>
      <c r="G43" s="268" t="s">
        <v>147</v>
      </c>
      <c r="H43" s="268"/>
      <c r="I43" s="268"/>
      <c r="J43" s="268" t="s">
        <v>76</v>
      </c>
      <c r="K43" s="268"/>
      <c r="L43" s="268"/>
      <c r="M43" s="268" t="s">
        <v>148</v>
      </c>
      <c r="N43" s="268"/>
      <c r="O43" s="268"/>
      <c r="P43" s="268" t="s">
        <v>148</v>
      </c>
      <c r="Q43" s="268"/>
      <c r="R43" s="268"/>
      <c r="S43" s="1"/>
      <c r="T43" s="1"/>
      <c r="U43" s="1"/>
      <c r="V43" s="6" t="s">
        <v>78</v>
      </c>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row>
    <row r="44" spans="2:51" s="26" customFormat="1" ht="30" customHeight="1">
      <c r="B44" s="72"/>
      <c r="C44" s="13"/>
      <c r="D44" s="1"/>
      <c r="E44" s="1"/>
      <c r="F44" s="1"/>
      <c r="G44" s="272" t="s">
        <v>149</v>
      </c>
      <c r="H44" s="272"/>
      <c r="I44" s="272"/>
      <c r="J44" s="272" t="s">
        <v>55</v>
      </c>
      <c r="K44" s="272"/>
      <c r="L44" s="272"/>
      <c r="M44" s="273" t="s">
        <v>152</v>
      </c>
      <c r="N44" s="273"/>
      <c r="O44" s="273"/>
      <c r="P44" s="273" t="s">
        <v>152</v>
      </c>
      <c r="Q44" s="273"/>
      <c r="R44" s="273"/>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row>
    <row r="45" spans="2:51" s="26" customFormat="1" ht="30" customHeight="1">
      <c r="B45" s="72"/>
      <c r="C45" s="13"/>
      <c r="D45" s="1"/>
      <c r="E45" s="1"/>
      <c r="F45" s="1"/>
      <c r="G45" s="272" t="s">
        <v>150</v>
      </c>
      <c r="H45" s="272"/>
      <c r="I45" s="272"/>
      <c r="J45" s="272" t="s">
        <v>53</v>
      </c>
      <c r="K45" s="272"/>
      <c r="L45" s="272"/>
      <c r="M45" s="274" t="s">
        <v>153</v>
      </c>
      <c r="N45" s="274"/>
      <c r="O45" s="274"/>
      <c r="P45" s="274" t="s">
        <v>153</v>
      </c>
      <c r="Q45" s="274"/>
      <c r="R45" s="274"/>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row>
    <row r="46" spans="2:51" s="26" customFormat="1" ht="30" customHeight="1">
      <c r="B46" s="72"/>
      <c r="C46" s="13"/>
      <c r="D46" s="1"/>
      <c r="E46" s="1"/>
      <c r="F46" s="1"/>
      <c r="G46" s="272" t="s">
        <v>151</v>
      </c>
      <c r="H46" s="272"/>
      <c r="I46" s="272"/>
      <c r="J46" s="272" t="s">
        <v>51</v>
      </c>
      <c r="K46" s="272"/>
      <c r="L46" s="272"/>
      <c r="M46" s="275" t="s">
        <v>154</v>
      </c>
      <c r="N46" s="275"/>
      <c r="O46" s="275"/>
      <c r="P46" s="275" t="s">
        <v>154</v>
      </c>
      <c r="Q46" s="275"/>
      <c r="R46" s="275"/>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row>
    <row r="47" spans="2:51" s="26" customFormat="1" ht="16.5">
      <c r="B47" s="72"/>
      <c r="C47" s="13"/>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row>
    <row r="48" spans="2:51" s="26" customFormat="1" ht="16.5">
      <c r="B48" s="72"/>
      <c r="C48" s="13"/>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2:51" s="26" customFormat="1" ht="16.5">
      <c r="B49" s="72"/>
      <c r="C49" s="13"/>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2:51" s="26" customFormat="1" ht="16.5">
      <c r="B50" s="72"/>
      <c r="C50" s="13"/>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2:51" s="26" customFormat="1" ht="16.5">
      <c r="B51" s="72"/>
      <c r="C51" s="13"/>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row r="52" spans="2:51" s="26" customFormat="1" ht="16.5">
      <c r="B52" s="72"/>
      <c r="C52" s="13"/>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row>
    <row r="53" spans="2:51" s="26" customFormat="1" ht="16.5">
      <c r="B53" s="72"/>
      <c r="C53" s="13"/>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row>
    <row r="54" spans="2:51" s="26" customFormat="1" ht="16.5">
      <c r="B54" s="72"/>
      <c r="C54" s="13"/>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row>
    <row r="55" spans="2:51" s="26" customFormat="1" ht="16.5">
      <c r="B55" s="72"/>
      <c r="C55" s="13"/>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2:51" s="26" customFormat="1" ht="16.5">
      <c r="B56" s="72"/>
      <c r="C56" s="13"/>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row>
    <row r="57" spans="2:51" s="26" customFormat="1" ht="16.5">
      <c r="B57" s="72"/>
      <c r="C57" s="4"/>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row>
    <row r="58" spans="2:51" s="26" customFormat="1" ht="16.5">
      <c r="B58" s="72"/>
      <c r="C58" s="20"/>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row>
    <row r="59" spans="2:51" s="26" customFormat="1" ht="16.5">
      <c r="B59" s="72"/>
      <c r="C59" s="20"/>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row>
    <row r="60" spans="2:51" s="26" customFormat="1" ht="16.5">
      <c r="B60" s="72"/>
      <c r="C60" s="20"/>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2:51" s="26" customFormat="1" ht="16.5">
      <c r="B61" s="72"/>
      <c r="C61" s="20"/>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2:51" s="26" customFormat="1" ht="16.5">
      <c r="B62" s="72"/>
      <c r="C62" s="20"/>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row r="63" spans="2:51" s="84" customFormat="1" ht="16.5">
      <c r="B63" s="81"/>
      <c r="C63" s="82"/>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row>
    <row r="64" spans="2:51" s="26" customFormat="1" ht="16.5">
      <c r="B64" s="72"/>
      <c r="C64" s="2"/>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row>
    <row r="65" spans="2:51" s="26" customFormat="1" ht="16.5">
      <c r="B65" s="72"/>
      <c r="C65" s="2"/>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pans="2:51" s="59" customFormat="1" ht="16.5" hidden="1">
      <c r="B66" s="73"/>
      <c r="C66" s="60"/>
      <c r="D66" s="61" t="s">
        <v>1</v>
      </c>
      <c r="E66" s="61">
        <v>1</v>
      </c>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row>
    <row r="67" spans="2:51" s="59" customFormat="1" ht="25.5" hidden="1">
      <c r="B67" s="73"/>
      <c r="C67" s="60"/>
      <c r="D67" s="61" t="s">
        <v>110</v>
      </c>
      <c r="E67" s="61">
        <v>0.5</v>
      </c>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row>
    <row r="68" spans="2:51" s="59" customFormat="1" ht="16.5" hidden="1">
      <c r="B68" s="73"/>
      <c r="C68" s="60"/>
      <c r="D68" s="61" t="s">
        <v>2</v>
      </c>
      <c r="E68" s="61">
        <v>0</v>
      </c>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row>
    <row r="69" spans="2:51" s="26" customFormat="1" ht="16.5">
      <c r="B69" s="72"/>
      <c r="C69" s="2"/>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row>
    <row r="70" spans="2:51" s="26" customFormat="1" ht="16.5">
      <c r="B70" s="72"/>
      <c r="C70" s="2"/>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row>
    <row r="71" spans="2:51" s="26" customFormat="1" ht="16.5">
      <c r="B71" s="72"/>
      <c r="C71" s="2"/>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row>
    <row r="72" spans="2:51" s="26" customFormat="1" ht="16.5">
      <c r="B72" s="72"/>
      <c r="C72" s="2"/>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row>
    <row r="73" spans="2:51" s="26" customFormat="1" ht="16.5">
      <c r="B73" s="72"/>
      <c r="C73" s="2"/>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row>
    <row r="74" spans="2:51" s="26" customFormat="1" ht="16.5">
      <c r="B74" s="72"/>
      <c r="C74" s="4"/>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row>
    <row r="75" spans="2:51" s="26" customFormat="1" ht="16.5">
      <c r="B75" s="72"/>
      <c r="C75" s="4"/>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row>
    <row r="76" spans="2:51" s="26" customFormat="1" ht="16.5">
      <c r="B76" s="72"/>
      <c r="C76" s="4"/>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2:51" s="26" customFormat="1" ht="16.5">
      <c r="B77" s="72"/>
      <c r="C77" s="4"/>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2:51" s="26" customFormat="1" ht="16.5">
      <c r="B78" s="72"/>
      <c r="C78" s="4"/>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2:51" s="26" customFormat="1" ht="16.5">
      <c r="B79" s="72"/>
      <c r="C79" s="4"/>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2:51" s="26" customFormat="1" ht="16.5">
      <c r="B80" s="72"/>
      <c r="C80" s="4"/>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2:51" s="26" customFormat="1" ht="16.5">
      <c r="B81" s="72"/>
      <c r="C81" s="4"/>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2:51" s="26" customFormat="1" ht="16.5">
      <c r="B82" s="72"/>
      <c r="C82" s="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2:51" s="26" customFormat="1" ht="16.5">
      <c r="B83" s="72"/>
      <c r="C83" s="4"/>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2:51" s="26" customFormat="1" ht="16.5">
      <c r="B84" s="72"/>
      <c r="C84" s="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2:51" s="26" customFormat="1" ht="16.5">
      <c r="B85" s="72"/>
      <c r="C85" s="4"/>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2:51" s="26" customFormat="1" ht="16.5">
      <c r="B86" s="72"/>
      <c r="C86" s="4"/>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2:51" s="26" customFormat="1" ht="16.5">
      <c r="B87" s="72"/>
      <c r="C87" s="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2:51" s="26" customFormat="1" ht="16.5">
      <c r="B88" s="72"/>
      <c r="C88" s="4"/>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2:51" s="26" customFormat="1" ht="16.5">
      <c r="B89" s="72"/>
      <c r="C89" s="4"/>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2:51" s="26" customFormat="1" ht="16.5">
      <c r="B90" s="72"/>
      <c r="C90" s="4"/>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2:51" s="26" customFormat="1" ht="16.5">
      <c r="B91" s="72"/>
      <c r="C91" s="4"/>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51" s="26" customFormat="1" ht="16.5">
      <c r="B92" s="72"/>
      <c r="C92" s="4"/>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51" s="26" customFormat="1" ht="16.5">
      <c r="B93" s="72"/>
      <c r="C93" s="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2:51" s="26" customFormat="1" ht="16.5">
      <c r="B94" s="72"/>
      <c r="C94" s="4"/>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2:51" s="26" customFormat="1" ht="16.5">
      <c r="B95" s="72"/>
      <c r="C95" s="4"/>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2:51" s="26" customFormat="1" ht="16.5">
      <c r="B96" s="72"/>
      <c r="C96" s="4"/>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2:51" s="26" customFormat="1" ht="16.5">
      <c r="B97" s="72"/>
      <c r="C97" s="4"/>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2:51" s="26" customFormat="1" ht="16.5">
      <c r="B98" s="72"/>
      <c r="C98" s="4"/>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2:51" s="26" customFormat="1" ht="16.5">
      <c r="B99" s="72"/>
      <c r="C99" s="4"/>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2:51" s="26" customFormat="1" ht="16.5">
      <c r="B100" s="72"/>
      <c r="C100" s="4"/>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2:51" s="26" customFormat="1" ht="16.5">
      <c r="B101" s="72"/>
      <c r="C101" s="4"/>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2:51" s="26" customFormat="1" ht="16.5">
      <c r="B102" s="72"/>
      <c r="C102" s="4"/>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2:51" s="26" customFormat="1" ht="16.5">
      <c r="B103" s="72"/>
      <c r="C103" s="4"/>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2:51" s="26" customFormat="1" ht="16.5">
      <c r="B104" s="72"/>
      <c r="C104" s="4"/>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2:51" s="26" customFormat="1" ht="16.5">
      <c r="B105" s="72"/>
      <c r="C105" s="4"/>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2:51" s="26" customFormat="1" ht="16.5">
      <c r="B106" s="72"/>
      <c r="C106" s="4"/>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2:51" s="26" customFormat="1" ht="16.5">
      <c r="B107" s="72"/>
      <c r="C107" s="4"/>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2:51" s="26" customFormat="1" ht="16.5">
      <c r="B108" s="72"/>
      <c r="C108" s="4"/>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2:51" s="26" customFormat="1" ht="16.5">
      <c r="B109" s="72"/>
      <c r="C109" s="4"/>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2:51" s="26" customFormat="1" ht="16.5">
      <c r="B110" s="72"/>
      <c r="C110" s="4"/>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2:51" s="26" customFormat="1" ht="16.5">
      <c r="B111" s="72"/>
      <c r="C111" s="4"/>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2:51" s="26" customFormat="1" ht="16.5">
      <c r="B112" s="72"/>
      <c r="C112" s="4"/>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2:51" s="26" customFormat="1" ht="16.5">
      <c r="B113" s="72"/>
      <c r="C113" s="4"/>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2:51" s="26" customFormat="1" ht="16.5">
      <c r="B114" s="72"/>
      <c r="C114" s="4"/>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2:51" s="26" customFormat="1" ht="16.5">
      <c r="B115" s="72"/>
      <c r="C115" s="4"/>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2:51" s="26" customFormat="1" ht="16.5">
      <c r="B116" s="72"/>
      <c r="C116" s="4"/>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2:51" s="26" customFormat="1" ht="16.5">
      <c r="B117" s="72"/>
      <c r="C117" s="4"/>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2:51" s="26" customFormat="1" ht="16.5">
      <c r="B118" s="72"/>
      <c r="C118" s="4"/>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2:51" s="26" customFormat="1" ht="16.5">
      <c r="B119" s="72"/>
      <c r="C119" s="4"/>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2:51" s="26" customFormat="1" ht="16.5">
      <c r="B120" s="72"/>
      <c r="C120" s="4"/>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row r="121" spans="2:51" s="26" customFormat="1" ht="16.5">
      <c r="B121" s="72"/>
      <c r="C121" s="4"/>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row>
    <row r="122" spans="2:51" s="26" customFormat="1" ht="16.5">
      <c r="B122" s="72"/>
      <c r="C122" s="4"/>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row>
    <row r="123" spans="2:51" s="26" customFormat="1" ht="16.5">
      <c r="B123" s="72"/>
      <c r="C123" s="4"/>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row>
    <row r="124" spans="2:51" s="26" customFormat="1" ht="16.5">
      <c r="B124" s="72"/>
      <c r="C124" s="4"/>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row>
    <row r="125" spans="2:51" s="26" customFormat="1" ht="16.5">
      <c r="B125" s="72"/>
      <c r="C125" s="4"/>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row>
    <row r="126" spans="2:51" s="26" customFormat="1" ht="16.5">
      <c r="B126" s="72"/>
      <c r="C126" s="4"/>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row>
    <row r="127" spans="2:51" s="26" customFormat="1" ht="16.5">
      <c r="B127" s="72"/>
      <c r="C127" s="4"/>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row>
    <row r="128" spans="2:51" s="26" customFormat="1" ht="16.5">
      <c r="B128" s="72"/>
      <c r="C128" s="4"/>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row>
    <row r="129" spans="2:51" s="26" customFormat="1" ht="16.5">
      <c r="B129" s="72"/>
      <c r="C129" s="4"/>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row>
    <row r="130" spans="2:51" s="26" customFormat="1" ht="16.5">
      <c r="B130" s="72"/>
      <c r="C130" s="4"/>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row>
    <row r="131" spans="2:51" s="26" customFormat="1" ht="16.5">
      <c r="B131" s="72"/>
      <c r="C131" s="4"/>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row>
    <row r="132" spans="2:51" s="26" customFormat="1" ht="16.5">
      <c r="B132" s="72"/>
      <c r="C132" s="4"/>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row>
    <row r="133" spans="2:51" s="26" customFormat="1" ht="16.5">
      <c r="B133" s="74"/>
      <c r="C133" s="1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row>
    <row r="134" spans="2:51" s="26" customFormat="1" ht="16.5">
      <c r="B134" s="74"/>
      <c r="C134" s="1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row>
    <row r="135" spans="2:51" s="26" customFormat="1" ht="16.5">
      <c r="B135" s="74"/>
      <c r="C135" s="1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row>
    <row r="136" spans="2:51" s="26" customFormat="1" ht="16.5">
      <c r="B136" s="74"/>
      <c r="C136" s="1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row>
    <row r="137" spans="2:51" s="26" customFormat="1" ht="16.5">
      <c r="B137" s="74"/>
      <c r="C137" s="1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row>
    <row r="138" spans="2:3" s="26" customFormat="1" ht="16.5">
      <c r="B138" s="74"/>
      <c r="C138" s="13"/>
    </row>
    <row r="139" spans="2:116" s="26" customFormat="1" ht="16.5">
      <c r="B139" s="74"/>
      <c r="C139" s="13"/>
      <c r="DL139" s="13"/>
    </row>
    <row r="140" spans="2:116" s="26" customFormat="1" ht="16.5">
      <c r="B140" s="74"/>
      <c r="C140" s="13"/>
      <c r="DL140" s="13"/>
    </row>
    <row r="141" spans="2:116" s="26" customFormat="1" ht="16.5">
      <c r="B141" s="74"/>
      <c r="C141" s="13"/>
      <c r="DL141" s="13"/>
    </row>
    <row r="142" s="26" customFormat="1" ht="16.5">
      <c r="B142" s="74"/>
    </row>
    <row r="143" spans="4:51" ht="16.5">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row>
    <row r="144" spans="4:51" ht="16.5">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row>
    <row r="145" spans="4:51" ht="16.5">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row>
  </sheetData>
  <sheetProtection deleteRows="0" autoFilter="0" pivotTables="0"/>
  <mergeCells count="61">
    <mergeCell ref="P43:R43"/>
    <mergeCell ref="P44:R44"/>
    <mergeCell ref="P45:R45"/>
    <mergeCell ref="P46:R46"/>
    <mergeCell ref="AK3:AM3"/>
    <mergeCell ref="AK36:AM36"/>
    <mergeCell ref="AB36:AD36"/>
    <mergeCell ref="AH36:AJ36"/>
    <mergeCell ref="G46:I46"/>
    <mergeCell ref="J46:L46"/>
    <mergeCell ref="M46:O46"/>
    <mergeCell ref="G44:I44"/>
    <mergeCell ref="J44:L44"/>
    <mergeCell ref="M44:O44"/>
    <mergeCell ref="G45:I45"/>
    <mergeCell ref="J45:L45"/>
    <mergeCell ref="M45:O45"/>
    <mergeCell ref="AQ36:AS36"/>
    <mergeCell ref="AT36:AV36"/>
    <mergeCell ref="AW36:AY36"/>
    <mergeCell ref="G43:I43"/>
    <mergeCell ref="J43:L43"/>
    <mergeCell ref="M43:O43"/>
    <mergeCell ref="S36:U36"/>
    <mergeCell ref="V36:X36"/>
    <mergeCell ref="AE36:AG36"/>
    <mergeCell ref="Y36:AA36"/>
    <mergeCell ref="B24:C24"/>
    <mergeCell ref="B32:C32"/>
    <mergeCell ref="C35:C36"/>
    <mergeCell ref="D35:U35"/>
    <mergeCell ref="V35:AP35"/>
    <mergeCell ref="P36:R36"/>
    <mergeCell ref="AQ35:AY35"/>
    <mergeCell ref="D36:F36"/>
    <mergeCell ref="G36:I36"/>
    <mergeCell ref="J36:L36"/>
    <mergeCell ref="M36:O36"/>
    <mergeCell ref="AQ3:AS3"/>
    <mergeCell ref="AT3:AV3"/>
    <mergeCell ref="AW3:AY3"/>
    <mergeCell ref="AN3:AP3"/>
    <mergeCell ref="AN36:AP36"/>
    <mergeCell ref="B8:C8"/>
    <mergeCell ref="S3:U3"/>
    <mergeCell ref="V3:X3"/>
    <mergeCell ref="Y3:AA3"/>
    <mergeCell ref="AB3:AD3"/>
    <mergeCell ref="AH3:AJ3"/>
    <mergeCell ref="M3:O3"/>
    <mergeCell ref="AE3:AG3"/>
    <mergeCell ref="P3:R3"/>
    <mergeCell ref="D1:AY1"/>
    <mergeCell ref="B2:B3"/>
    <mergeCell ref="C2:C3"/>
    <mergeCell ref="D2:U2"/>
    <mergeCell ref="V2:AP2"/>
    <mergeCell ref="AQ2:AY2"/>
    <mergeCell ref="D3:F3"/>
    <mergeCell ref="G3:I3"/>
    <mergeCell ref="J3:L3"/>
  </mergeCells>
  <conditionalFormatting sqref="F8">
    <cfRule type="cellIs" priority="214" dxfId="466" operator="equal" stopIfTrue="1">
      <formula>"MALO"</formula>
    </cfRule>
    <cfRule type="cellIs" priority="215" dxfId="1" operator="equal" stopIfTrue="1">
      <formula>"REGULAR"</formula>
    </cfRule>
    <cfRule type="cellIs" priority="216" dxfId="467" operator="equal" stopIfTrue="1">
      <formula>"BUENO"</formula>
    </cfRule>
  </conditionalFormatting>
  <conditionalFormatting sqref="F24">
    <cfRule type="cellIs" priority="211" dxfId="466" operator="equal" stopIfTrue="1">
      <formula>"MALO"</formula>
    </cfRule>
    <cfRule type="cellIs" priority="212" dxfId="1" operator="equal" stopIfTrue="1">
      <formula>"REGULAR"</formula>
    </cfRule>
    <cfRule type="cellIs" priority="213" dxfId="467" operator="equal" stopIfTrue="1">
      <formula>"BUENO"</formula>
    </cfRule>
  </conditionalFormatting>
  <conditionalFormatting sqref="F32">
    <cfRule type="cellIs" priority="208" dxfId="466" operator="equal" stopIfTrue="1">
      <formula>"MALO"</formula>
    </cfRule>
    <cfRule type="cellIs" priority="209" dxfId="1" operator="equal" stopIfTrue="1">
      <formula>"REGULAR"</formula>
    </cfRule>
    <cfRule type="cellIs" priority="210" dxfId="467" operator="equal" stopIfTrue="1">
      <formula>"BUENO"</formula>
    </cfRule>
  </conditionalFormatting>
  <conditionalFormatting sqref="I8">
    <cfRule type="cellIs" priority="205" dxfId="466" operator="equal" stopIfTrue="1">
      <formula>"MALO"</formula>
    </cfRule>
    <cfRule type="cellIs" priority="206" dxfId="1" operator="equal" stopIfTrue="1">
      <formula>"REGULAR"</formula>
    </cfRule>
    <cfRule type="cellIs" priority="207" dxfId="467" operator="equal" stopIfTrue="1">
      <formula>"BUENO"</formula>
    </cfRule>
  </conditionalFormatting>
  <conditionalFormatting sqref="I24">
    <cfRule type="cellIs" priority="202" dxfId="466" operator="equal" stopIfTrue="1">
      <formula>"MALO"</formula>
    </cfRule>
    <cfRule type="cellIs" priority="203" dxfId="1" operator="equal" stopIfTrue="1">
      <formula>"REGULAR"</formula>
    </cfRule>
    <cfRule type="cellIs" priority="204" dxfId="467" operator="equal" stopIfTrue="1">
      <formula>"BUENO"</formula>
    </cfRule>
  </conditionalFormatting>
  <conditionalFormatting sqref="I32">
    <cfRule type="cellIs" priority="199" dxfId="466" operator="equal" stopIfTrue="1">
      <formula>"MALO"</formula>
    </cfRule>
    <cfRule type="cellIs" priority="200" dxfId="1" operator="equal" stopIfTrue="1">
      <formula>"REGULAR"</formula>
    </cfRule>
    <cfRule type="cellIs" priority="201" dxfId="467" operator="equal" stopIfTrue="1">
      <formula>"BUENO"</formula>
    </cfRule>
  </conditionalFormatting>
  <conditionalFormatting sqref="L8">
    <cfRule type="cellIs" priority="196" dxfId="466" operator="equal" stopIfTrue="1">
      <formula>"MALO"</formula>
    </cfRule>
    <cfRule type="cellIs" priority="197" dxfId="1" operator="equal" stopIfTrue="1">
      <formula>"REGULAR"</formula>
    </cfRule>
    <cfRule type="cellIs" priority="198" dxfId="467" operator="equal" stopIfTrue="1">
      <formula>"BUENO"</formula>
    </cfRule>
  </conditionalFormatting>
  <conditionalFormatting sqref="L24">
    <cfRule type="cellIs" priority="193" dxfId="466" operator="equal" stopIfTrue="1">
      <formula>"MALO"</formula>
    </cfRule>
    <cfRule type="cellIs" priority="194" dxfId="1" operator="equal" stopIfTrue="1">
      <formula>"REGULAR"</formula>
    </cfRule>
    <cfRule type="cellIs" priority="195" dxfId="467" operator="equal" stopIfTrue="1">
      <formula>"BUENO"</formula>
    </cfRule>
  </conditionalFormatting>
  <conditionalFormatting sqref="L32">
    <cfRule type="cellIs" priority="190" dxfId="466" operator="equal" stopIfTrue="1">
      <formula>"MALO"</formula>
    </cfRule>
    <cfRule type="cellIs" priority="191" dxfId="1" operator="equal" stopIfTrue="1">
      <formula>"REGULAR"</formula>
    </cfRule>
    <cfRule type="cellIs" priority="192" dxfId="467" operator="equal" stopIfTrue="1">
      <formula>"BUENO"</formula>
    </cfRule>
  </conditionalFormatting>
  <conditionalFormatting sqref="O8">
    <cfRule type="cellIs" priority="187" dxfId="466" operator="equal" stopIfTrue="1">
      <formula>"MALO"</formula>
    </cfRule>
    <cfRule type="cellIs" priority="188" dxfId="1" operator="equal" stopIfTrue="1">
      <formula>"REGULAR"</formula>
    </cfRule>
    <cfRule type="cellIs" priority="189" dxfId="467" operator="equal" stopIfTrue="1">
      <formula>"BUENO"</formula>
    </cfRule>
  </conditionalFormatting>
  <conditionalFormatting sqref="O24">
    <cfRule type="cellIs" priority="184" dxfId="466" operator="equal" stopIfTrue="1">
      <formula>"MALO"</formula>
    </cfRule>
    <cfRule type="cellIs" priority="185" dxfId="1" operator="equal" stopIfTrue="1">
      <formula>"REGULAR"</formula>
    </cfRule>
    <cfRule type="cellIs" priority="186" dxfId="467" operator="equal" stopIfTrue="1">
      <formula>"BUENO"</formula>
    </cfRule>
  </conditionalFormatting>
  <conditionalFormatting sqref="O32">
    <cfRule type="cellIs" priority="181" dxfId="466" operator="equal" stopIfTrue="1">
      <formula>"MALO"</formula>
    </cfRule>
    <cfRule type="cellIs" priority="182" dxfId="1" operator="equal" stopIfTrue="1">
      <formula>"REGULAR"</formula>
    </cfRule>
    <cfRule type="cellIs" priority="183" dxfId="467" operator="equal" stopIfTrue="1">
      <formula>"BUENO"</formula>
    </cfRule>
  </conditionalFormatting>
  <conditionalFormatting sqref="U8">
    <cfRule type="cellIs" priority="178" dxfId="466" operator="equal" stopIfTrue="1">
      <formula>"MALO"</formula>
    </cfRule>
    <cfRule type="cellIs" priority="179" dxfId="1" operator="equal" stopIfTrue="1">
      <formula>"REGULAR"</formula>
    </cfRule>
    <cfRule type="cellIs" priority="180" dxfId="467" operator="equal" stopIfTrue="1">
      <formula>"BUENO"</formula>
    </cfRule>
  </conditionalFormatting>
  <conditionalFormatting sqref="U24">
    <cfRule type="cellIs" priority="175" dxfId="466" operator="equal" stopIfTrue="1">
      <formula>"MALO"</formula>
    </cfRule>
    <cfRule type="cellIs" priority="176" dxfId="1" operator="equal" stopIfTrue="1">
      <formula>"REGULAR"</formula>
    </cfRule>
    <cfRule type="cellIs" priority="177" dxfId="467" operator="equal" stopIfTrue="1">
      <formula>"BUENO"</formula>
    </cfRule>
  </conditionalFormatting>
  <conditionalFormatting sqref="U32">
    <cfRule type="cellIs" priority="172" dxfId="466" operator="equal" stopIfTrue="1">
      <formula>"MALO"</formula>
    </cfRule>
    <cfRule type="cellIs" priority="173" dxfId="1" operator="equal" stopIfTrue="1">
      <formula>"REGULAR"</formula>
    </cfRule>
    <cfRule type="cellIs" priority="174" dxfId="467" operator="equal" stopIfTrue="1">
      <formula>"BUENO"</formula>
    </cfRule>
  </conditionalFormatting>
  <conditionalFormatting sqref="X8">
    <cfRule type="cellIs" priority="169" dxfId="466" operator="equal" stopIfTrue="1">
      <formula>"MALO"</formula>
    </cfRule>
    <cfRule type="cellIs" priority="170" dxfId="1" operator="equal" stopIfTrue="1">
      <formula>"REGULAR"</formula>
    </cfRule>
    <cfRule type="cellIs" priority="171" dxfId="467" operator="equal" stopIfTrue="1">
      <formula>"BUENO"</formula>
    </cfRule>
  </conditionalFormatting>
  <conditionalFormatting sqref="X24">
    <cfRule type="cellIs" priority="166" dxfId="466" operator="equal" stopIfTrue="1">
      <formula>"MALO"</formula>
    </cfRule>
    <cfRule type="cellIs" priority="167" dxfId="1" operator="equal" stopIfTrue="1">
      <formula>"REGULAR"</formula>
    </cfRule>
    <cfRule type="cellIs" priority="168" dxfId="467" operator="equal" stopIfTrue="1">
      <formula>"BUENO"</formula>
    </cfRule>
  </conditionalFormatting>
  <conditionalFormatting sqref="X32">
    <cfRule type="cellIs" priority="163" dxfId="466" operator="equal" stopIfTrue="1">
      <formula>"MALO"</formula>
    </cfRule>
    <cfRule type="cellIs" priority="164" dxfId="1" operator="equal" stopIfTrue="1">
      <formula>"REGULAR"</formula>
    </cfRule>
    <cfRule type="cellIs" priority="165" dxfId="467" operator="equal" stopIfTrue="1">
      <formula>"BUENO"</formula>
    </cfRule>
  </conditionalFormatting>
  <conditionalFormatting sqref="AA8">
    <cfRule type="cellIs" priority="160" dxfId="466" operator="equal" stopIfTrue="1">
      <formula>"MALO"</formula>
    </cfRule>
    <cfRule type="cellIs" priority="161" dxfId="1" operator="equal" stopIfTrue="1">
      <formula>"REGULAR"</formula>
    </cfRule>
    <cfRule type="cellIs" priority="162" dxfId="467" operator="equal" stopIfTrue="1">
      <formula>"BUENO"</formula>
    </cfRule>
  </conditionalFormatting>
  <conditionalFormatting sqref="AA24">
    <cfRule type="cellIs" priority="157" dxfId="466" operator="equal" stopIfTrue="1">
      <formula>"MALO"</formula>
    </cfRule>
    <cfRule type="cellIs" priority="158" dxfId="1" operator="equal" stopIfTrue="1">
      <formula>"REGULAR"</formula>
    </cfRule>
    <cfRule type="cellIs" priority="159" dxfId="467" operator="equal" stopIfTrue="1">
      <formula>"BUENO"</formula>
    </cfRule>
  </conditionalFormatting>
  <conditionalFormatting sqref="AA32">
    <cfRule type="cellIs" priority="154" dxfId="466" operator="equal" stopIfTrue="1">
      <formula>"MALO"</formula>
    </cfRule>
    <cfRule type="cellIs" priority="155" dxfId="1" operator="equal" stopIfTrue="1">
      <formula>"REGULAR"</formula>
    </cfRule>
    <cfRule type="cellIs" priority="156" dxfId="467" operator="equal" stopIfTrue="1">
      <formula>"BUENO"</formula>
    </cfRule>
  </conditionalFormatting>
  <conditionalFormatting sqref="AD8">
    <cfRule type="cellIs" priority="151" dxfId="466" operator="equal" stopIfTrue="1">
      <formula>"MALO"</formula>
    </cfRule>
    <cfRule type="cellIs" priority="152" dxfId="1" operator="equal" stopIfTrue="1">
      <formula>"REGULAR"</formula>
    </cfRule>
    <cfRule type="cellIs" priority="153" dxfId="467" operator="equal" stopIfTrue="1">
      <formula>"BUENO"</formula>
    </cfRule>
  </conditionalFormatting>
  <conditionalFormatting sqref="AD24">
    <cfRule type="cellIs" priority="148" dxfId="466" operator="equal" stopIfTrue="1">
      <formula>"MALO"</formula>
    </cfRule>
    <cfRule type="cellIs" priority="149" dxfId="1" operator="equal" stopIfTrue="1">
      <formula>"REGULAR"</formula>
    </cfRule>
    <cfRule type="cellIs" priority="150" dxfId="467" operator="equal" stopIfTrue="1">
      <formula>"BUENO"</formula>
    </cfRule>
  </conditionalFormatting>
  <conditionalFormatting sqref="AD32">
    <cfRule type="cellIs" priority="145" dxfId="466" operator="equal" stopIfTrue="1">
      <formula>"MALO"</formula>
    </cfRule>
    <cfRule type="cellIs" priority="146" dxfId="1" operator="equal" stopIfTrue="1">
      <formula>"REGULAR"</formula>
    </cfRule>
    <cfRule type="cellIs" priority="147" dxfId="467" operator="equal" stopIfTrue="1">
      <formula>"BUENO"</formula>
    </cfRule>
  </conditionalFormatting>
  <conditionalFormatting sqref="AJ8">
    <cfRule type="cellIs" priority="142" dxfId="466" operator="equal" stopIfTrue="1">
      <formula>"MALO"</formula>
    </cfRule>
    <cfRule type="cellIs" priority="143" dxfId="1" operator="equal" stopIfTrue="1">
      <formula>"REGULAR"</formula>
    </cfRule>
    <cfRule type="cellIs" priority="144" dxfId="467" operator="equal" stopIfTrue="1">
      <formula>"BUENO"</formula>
    </cfRule>
  </conditionalFormatting>
  <conditionalFormatting sqref="AJ24">
    <cfRule type="cellIs" priority="139" dxfId="466" operator="equal" stopIfTrue="1">
      <formula>"MALO"</formula>
    </cfRule>
    <cfRule type="cellIs" priority="140" dxfId="1" operator="equal" stopIfTrue="1">
      <formula>"REGULAR"</formula>
    </cfRule>
    <cfRule type="cellIs" priority="141" dxfId="467" operator="equal" stopIfTrue="1">
      <formula>"BUENO"</formula>
    </cfRule>
  </conditionalFormatting>
  <conditionalFormatting sqref="AJ32">
    <cfRule type="cellIs" priority="136" dxfId="466" operator="equal" stopIfTrue="1">
      <formula>"MALO"</formula>
    </cfRule>
    <cfRule type="cellIs" priority="137" dxfId="1" operator="equal" stopIfTrue="1">
      <formula>"REGULAR"</formula>
    </cfRule>
    <cfRule type="cellIs" priority="138" dxfId="467" operator="equal" stopIfTrue="1">
      <formula>"BUENO"</formula>
    </cfRule>
  </conditionalFormatting>
  <conditionalFormatting sqref="AP8">
    <cfRule type="cellIs" priority="133" dxfId="466" operator="equal" stopIfTrue="1">
      <formula>"MALO"</formula>
    </cfRule>
    <cfRule type="cellIs" priority="134" dxfId="1" operator="equal" stopIfTrue="1">
      <formula>"REGULAR"</formula>
    </cfRule>
    <cfRule type="cellIs" priority="135" dxfId="467" operator="equal" stopIfTrue="1">
      <formula>"BUENO"</formula>
    </cfRule>
  </conditionalFormatting>
  <conditionalFormatting sqref="AP24">
    <cfRule type="cellIs" priority="130" dxfId="466" operator="equal" stopIfTrue="1">
      <formula>"MALO"</formula>
    </cfRule>
    <cfRule type="cellIs" priority="131" dxfId="1" operator="equal" stopIfTrue="1">
      <formula>"REGULAR"</formula>
    </cfRule>
    <cfRule type="cellIs" priority="132" dxfId="467" operator="equal" stopIfTrue="1">
      <formula>"BUENO"</formula>
    </cfRule>
  </conditionalFormatting>
  <conditionalFormatting sqref="AP32">
    <cfRule type="cellIs" priority="127" dxfId="466" operator="equal" stopIfTrue="1">
      <formula>"MALO"</formula>
    </cfRule>
    <cfRule type="cellIs" priority="128" dxfId="1" operator="equal" stopIfTrue="1">
      <formula>"REGULAR"</formula>
    </cfRule>
    <cfRule type="cellIs" priority="129" dxfId="467" operator="equal" stopIfTrue="1">
      <formula>"BUENO"</formula>
    </cfRule>
  </conditionalFormatting>
  <conditionalFormatting sqref="AS8">
    <cfRule type="cellIs" priority="124" dxfId="466" operator="equal" stopIfTrue="1">
      <formula>"MALO"</formula>
    </cfRule>
    <cfRule type="cellIs" priority="125" dxfId="1" operator="equal" stopIfTrue="1">
      <formula>"REGULAR"</formula>
    </cfRule>
    <cfRule type="cellIs" priority="126" dxfId="467" operator="equal" stopIfTrue="1">
      <formula>"BUENO"</formula>
    </cfRule>
  </conditionalFormatting>
  <conditionalFormatting sqref="AS24">
    <cfRule type="cellIs" priority="121" dxfId="466" operator="equal" stopIfTrue="1">
      <formula>"MALO"</formula>
    </cfRule>
    <cfRule type="cellIs" priority="122" dxfId="1" operator="equal" stopIfTrue="1">
      <formula>"REGULAR"</formula>
    </cfRule>
    <cfRule type="cellIs" priority="123" dxfId="467" operator="equal" stopIfTrue="1">
      <formula>"BUENO"</formula>
    </cfRule>
  </conditionalFormatting>
  <conditionalFormatting sqref="AS32">
    <cfRule type="cellIs" priority="118" dxfId="466" operator="equal" stopIfTrue="1">
      <formula>"MALO"</formula>
    </cfRule>
    <cfRule type="cellIs" priority="119" dxfId="1" operator="equal" stopIfTrue="1">
      <formula>"REGULAR"</formula>
    </cfRule>
    <cfRule type="cellIs" priority="120" dxfId="467" operator="equal" stopIfTrue="1">
      <formula>"BUENO"</formula>
    </cfRule>
  </conditionalFormatting>
  <conditionalFormatting sqref="AV8">
    <cfRule type="cellIs" priority="106" dxfId="466" operator="equal" stopIfTrue="1">
      <formula>"MALO"</formula>
    </cfRule>
    <cfRule type="cellIs" priority="107" dxfId="1" operator="equal" stopIfTrue="1">
      <formula>"REGULAR"</formula>
    </cfRule>
    <cfRule type="cellIs" priority="108" dxfId="467" operator="equal" stopIfTrue="1">
      <formula>"BUENO"</formula>
    </cfRule>
  </conditionalFormatting>
  <conditionalFormatting sqref="AV24">
    <cfRule type="cellIs" priority="103" dxfId="466" operator="equal" stopIfTrue="1">
      <formula>"MALO"</formula>
    </cfRule>
    <cfRule type="cellIs" priority="104" dxfId="1" operator="equal" stopIfTrue="1">
      <formula>"REGULAR"</formula>
    </cfRule>
    <cfRule type="cellIs" priority="105" dxfId="467" operator="equal" stopIfTrue="1">
      <formula>"BUENO"</formula>
    </cfRule>
  </conditionalFormatting>
  <conditionalFormatting sqref="AV32">
    <cfRule type="cellIs" priority="100" dxfId="466" operator="equal" stopIfTrue="1">
      <formula>"MALO"</formula>
    </cfRule>
    <cfRule type="cellIs" priority="101" dxfId="1" operator="equal" stopIfTrue="1">
      <formula>"REGULAR"</formula>
    </cfRule>
    <cfRule type="cellIs" priority="102" dxfId="467" operator="equal" stopIfTrue="1">
      <formula>"BUENO"</formula>
    </cfRule>
  </conditionalFormatting>
  <conditionalFormatting sqref="AY8">
    <cfRule type="cellIs" priority="97" dxfId="466" operator="equal" stopIfTrue="1">
      <formula>"MALO"</formula>
    </cfRule>
    <cfRule type="cellIs" priority="98" dxfId="1" operator="equal" stopIfTrue="1">
      <formula>"REGULAR"</formula>
    </cfRule>
    <cfRule type="cellIs" priority="99" dxfId="467" operator="equal" stopIfTrue="1">
      <formula>"BUENO"</formula>
    </cfRule>
  </conditionalFormatting>
  <conditionalFormatting sqref="AY24">
    <cfRule type="cellIs" priority="94" dxfId="466" operator="equal" stopIfTrue="1">
      <formula>"MALO"</formula>
    </cfRule>
    <cfRule type="cellIs" priority="95" dxfId="1" operator="equal" stopIfTrue="1">
      <formula>"REGULAR"</formula>
    </cfRule>
    <cfRule type="cellIs" priority="96" dxfId="467" operator="equal" stopIfTrue="1">
      <formula>"BUENO"</formula>
    </cfRule>
  </conditionalFormatting>
  <conditionalFormatting sqref="AY32">
    <cfRule type="cellIs" priority="91" dxfId="466" operator="equal" stopIfTrue="1">
      <formula>"MALO"</formula>
    </cfRule>
    <cfRule type="cellIs" priority="92" dxfId="1" operator="equal" stopIfTrue="1">
      <formula>"REGULAR"</formula>
    </cfRule>
    <cfRule type="cellIs" priority="93" dxfId="467" operator="equal" stopIfTrue="1">
      <formula>"BUENO"</formula>
    </cfRule>
  </conditionalFormatting>
  <conditionalFormatting sqref="AG8">
    <cfRule type="cellIs" priority="34" dxfId="466" operator="equal" stopIfTrue="1">
      <formula>"MALO"</formula>
    </cfRule>
    <cfRule type="cellIs" priority="35" dxfId="1" operator="equal" stopIfTrue="1">
      <formula>"REGULAR"</formula>
    </cfRule>
    <cfRule type="cellIs" priority="36" dxfId="467" operator="equal" stopIfTrue="1">
      <formula>"BUENO"</formula>
    </cfRule>
  </conditionalFormatting>
  <conditionalFormatting sqref="AG24">
    <cfRule type="cellIs" priority="31" dxfId="466" operator="equal" stopIfTrue="1">
      <formula>"MALO"</formula>
    </cfRule>
    <cfRule type="cellIs" priority="32" dxfId="1" operator="equal" stopIfTrue="1">
      <formula>"REGULAR"</formula>
    </cfRule>
    <cfRule type="cellIs" priority="33" dxfId="467" operator="equal" stopIfTrue="1">
      <formula>"BUENO"</formula>
    </cfRule>
  </conditionalFormatting>
  <conditionalFormatting sqref="AG32">
    <cfRule type="cellIs" priority="28" dxfId="466" operator="equal" stopIfTrue="1">
      <formula>"MALO"</formula>
    </cfRule>
    <cfRule type="cellIs" priority="29" dxfId="1" operator="equal" stopIfTrue="1">
      <formula>"REGULAR"</formula>
    </cfRule>
    <cfRule type="cellIs" priority="30" dxfId="467" operator="equal" stopIfTrue="1">
      <formula>"BUENO"</formula>
    </cfRule>
  </conditionalFormatting>
  <conditionalFormatting sqref="R8">
    <cfRule type="cellIs" priority="22" dxfId="466" operator="equal" stopIfTrue="1">
      <formula>"MALO"</formula>
    </cfRule>
    <cfRule type="cellIs" priority="23" dxfId="1" operator="equal" stopIfTrue="1">
      <formula>"REGULAR"</formula>
    </cfRule>
    <cfRule type="cellIs" priority="24" dxfId="467" operator="equal" stopIfTrue="1">
      <formula>"BUENO"</formula>
    </cfRule>
  </conditionalFormatting>
  <conditionalFormatting sqref="R24">
    <cfRule type="cellIs" priority="19" dxfId="466" operator="equal" stopIfTrue="1">
      <formula>"MALO"</formula>
    </cfRule>
    <cfRule type="cellIs" priority="20" dxfId="1" operator="equal" stopIfTrue="1">
      <formula>"REGULAR"</formula>
    </cfRule>
    <cfRule type="cellIs" priority="21" dxfId="467" operator="equal" stopIfTrue="1">
      <formula>"BUENO"</formula>
    </cfRule>
  </conditionalFormatting>
  <conditionalFormatting sqref="R32">
    <cfRule type="cellIs" priority="16" dxfId="466" operator="equal" stopIfTrue="1">
      <formula>"MALO"</formula>
    </cfRule>
    <cfRule type="cellIs" priority="17" dxfId="1" operator="equal" stopIfTrue="1">
      <formula>"REGULAR"</formula>
    </cfRule>
    <cfRule type="cellIs" priority="18" dxfId="467" operator="equal" stopIfTrue="1">
      <formula>"BUENO"</formula>
    </cfRule>
  </conditionalFormatting>
  <conditionalFormatting sqref="AM8">
    <cfRule type="cellIs" priority="10" dxfId="466" operator="equal" stopIfTrue="1">
      <formula>"MALO"</formula>
    </cfRule>
    <cfRule type="cellIs" priority="11" dxfId="1" operator="equal" stopIfTrue="1">
      <formula>"REGULAR"</formula>
    </cfRule>
    <cfRule type="cellIs" priority="12" dxfId="467" operator="equal" stopIfTrue="1">
      <formula>"BUENO"</formula>
    </cfRule>
  </conditionalFormatting>
  <conditionalFormatting sqref="AM24">
    <cfRule type="cellIs" priority="7" dxfId="466" operator="equal" stopIfTrue="1">
      <formula>"MALO"</formula>
    </cfRule>
    <cfRule type="cellIs" priority="8" dxfId="1" operator="equal" stopIfTrue="1">
      <formula>"REGULAR"</formula>
    </cfRule>
    <cfRule type="cellIs" priority="9" dxfId="467" operator="equal" stopIfTrue="1">
      <formula>"BUENO"</formula>
    </cfRule>
  </conditionalFormatting>
  <conditionalFormatting sqref="AM32">
    <cfRule type="cellIs" priority="4" dxfId="466" operator="equal" stopIfTrue="1">
      <formula>"MALO"</formula>
    </cfRule>
    <cfRule type="cellIs" priority="5" dxfId="1" operator="equal" stopIfTrue="1">
      <formula>"REGULAR"</formula>
    </cfRule>
    <cfRule type="cellIs" priority="6" dxfId="467" operator="equal" stopIfTrue="1">
      <formula>"BUENO"</formula>
    </cfRule>
  </conditionalFormatting>
  <dataValidations count="2">
    <dataValidation type="list" allowBlank="1" showInputMessage="1" showErrorMessage="1" sqref="K26:K31 AX26:AX31 AX10:AX23 AU10:AU23 AR26:AR31 AR10:AR23 AU26:AU31 AO26:AO31 AO10:AO23 AI26:AI31 AI10:AI23 Z26:Z31 AC10:AC23 Z10:Z23 W26:W31 W10:W23 AC26:AC31 T26:T31 T10:T23 N26:N31 N10:N23 H26:H31 K10:K23 H10:H23 E26:E31 E10:E23 AF26:AF31 AF10:AF23 Q26:Q31 Q10:Q23 AL26:AL31 AL10:AL23">
      <formula1>$C$33:$C$56</formula1>
    </dataValidation>
    <dataValidation type="list" allowBlank="1" showInputMessage="1" showErrorMessage="1" sqref="AW5:AW7 D10:D23 D26:D31 V26:V31 AT5:AT7 AQ10:AQ23 AQ26:AQ31 D5:D7 AB5:AB7 AT26:AT31 G5:G7 J5:J7 AT10:AT23 M5:M7 G10:G23 J26:J31 G26:G31 AW26:AW31 Y10:Y23 S5:S7 J10:J23 M26:M31 V5:V7 M10:M23 S26:S31 AE5:AE7 V10:V23 Y26:Y31 AH5:AH7 AB10:AB23 AE26:AE31 AB26:AB31 AN5:AN7 AE10:AE23 AH26:AH31 AQ5:AQ7 AH10:AH23 AN26:AN31 AN10:AN23 Y5:Y7 S10:S23 AW10:AW23 P5:P7 P26:P31 P10:P23 AK5:AK7 AK26:AK31 AK10:AK23">
      <formula1>$D$66:$D$68</formula1>
    </dataValidation>
  </dataValidations>
  <printOptions/>
  <pageMargins left="0.31496062992125984" right="0.31496062992125984" top="0.35433070866141736" bottom="0.35433070866141736" header="0.31496062992125984" footer="0.31496062992125984"/>
  <pageSetup horizontalDpi="600" verticalDpi="600" orientation="landscape" paperSize="122" scale="23" r:id="rId4"/>
  <rowBreaks count="1" manualBreakCount="1">
    <brk id="57" max="255" man="1"/>
  </rowBreaks>
  <drawing r:id="rId3"/>
  <legacyDrawing r:id="rId2"/>
</worksheet>
</file>

<file path=xl/worksheets/sheet5.xml><?xml version="1.0" encoding="utf-8"?>
<worksheet xmlns="http://schemas.openxmlformats.org/spreadsheetml/2006/main" xmlns:r="http://schemas.openxmlformats.org/officeDocument/2006/relationships">
  <sheetPr codeName="Hoja7">
    <tabColor theme="0" tint="-0.04997999966144562"/>
  </sheetPr>
  <dimension ref="A1:DL135"/>
  <sheetViews>
    <sheetView zoomScale="35" zoomScaleNormal="35" zoomScalePageLayoutView="0" workbookViewId="0" topLeftCell="A1">
      <selection activeCell="R30" sqref="R30"/>
    </sheetView>
  </sheetViews>
  <sheetFormatPr defaultColWidth="11.421875" defaultRowHeight="15"/>
  <cols>
    <col min="1" max="1" width="2.7109375" style="25" customWidth="1"/>
    <col min="2" max="2" width="7.7109375" style="75" customWidth="1"/>
    <col min="3" max="3" width="50.7109375" style="25" customWidth="1"/>
    <col min="4" max="4" width="8.7109375" style="25" customWidth="1"/>
    <col min="5" max="5" width="8.7109375" style="25" hidden="1" customWidth="1"/>
    <col min="6" max="6" width="15.7109375" style="25" customWidth="1"/>
    <col min="7" max="7" width="8.7109375" style="25" customWidth="1"/>
    <col min="8" max="8" width="8.7109375" style="25" hidden="1" customWidth="1"/>
    <col min="9" max="9" width="15.7109375" style="25" customWidth="1"/>
    <col min="10" max="10" width="8.7109375" style="25" customWidth="1"/>
    <col min="11" max="11" width="8.7109375" style="25" hidden="1" customWidth="1"/>
    <col min="12" max="12" width="15.7109375" style="25" customWidth="1"/>
    <col min="13" max="13" width="8.7109375" style="25" customWidth="1"/>
    <col min="14" max="14" width="8.7109375" style="25" hidden="1" customWidth="1"/>
    <col min="15" max="15" width="15.7109375" style="25" customWidth="1"/>
    <col min="16" max="16" width="8.7109375" style="25" customWidth="1"/>
    <col min="17" max="17" width="8.7109375" style="25" hidden="1" customWidth="1"/>
    <col min="18" max="18" width="15.7109375" style="25" customWidth="1"/>
    <col min="19" max="19" width="8.7109375" style="25" customWidth="1"/>
    <col min="20" max="20" width="8.7109375" style="25" hidden="1" customWidth="1"/>
    <col min="21" max="21" width="15.7109375" style="25" customWidth="1"/>
    <col min="22" max="22" width="8.7109375" style="25" customWidth="1"/>
    <col min="23" max="23" width="8.7109375" style="25" hidden="1" customWidth="1"/>
    <col min="24" max="24" width="15.7109375" style="25" customWidth="1"/>
    <col min="25" max="25" width="8.7109375" style="25" customWidth="1"/>
    <col min="26" max="26" width="8.7109375" style="25" hidden="1" customWidth="1"/>
    <col min="27" max="27" width="15.7109375" style="25" customWidth="1"/>
    <col min="28" max="28" width="8.7109375" style="25" customWidth="1"/>
    <col min="29" max="29" width="8.7109375" style="25" hidden="1" customWidth="1"/>
    <col min="30" max="30" width="15.7109375" style="25" customWidth="1"/>
    <col min="31" max="31" width="8.421875" style="25" customWidth="1"/>
    <col min="32" max="32" width="12.140625" style="25" hidden="1" customWidth="1"/>
    <col min="33" max="33" width="15.7109375" style="25" customWidth="1"/>
    <col min="34" max="34" width="8.7109375" style="25" customWidth="1"/>
    <col min="35" max="35" width="8.7109375" style="25" hidden="1" customWidth="1"/>
    <col min="36" max="36" width="15.7109375" style="25" customWidth="1"/>
    <col min="37" max="37" width="8.7109375" style="25" customWidth="1"/>
    <col min="38" max="38" width="8.7109375" style="25" hidden="1" customWidth="1"/>
    <col min="39" max="39" width="15.7109375" style="25" customWidth="1"/>
    <col min="40" max="40" width="8.7109375" style="25" customWidth="1"/>
    <col min="41" max="41" width="8.7109375" style="25" hidden="1" customWidth="1"/>
    <col min="42" max="42" width="15.7109375" style="25" customWidth="1"/>
    <col min="43" max="43" width="8.7109375" style="25" customWidth="1"/>
    <col min="44" max="44" width="8.7109375" style="25" hidden="1" customWidth="1"/>
    <col min="45" max="45" width="15.7109375" style="25" customWidth="1"/>
    <col min="46" max="46" width="8.7109375" style="25" customWidth="1"/>
    <col min="47" max="47" width="8.7109375" style="25" hidden="1" customWidth="1"/>
    <col min="48" max="48" width="15.7109375" style="25" customWidth="1"/>
    <col min="49" max="49" width="8.7109375" style="25" customWidth="1"/>
    <col min="50" max="50" width="8.7109375" style="25" hidden="1" customWidth="1"/>
    <col min="51" max="51" width="15.7109375" style="25" customWidth="1"/>
    <col min="52" max="52" width="2.7109375" style="25" customWidth="1"/>
    <col min="53" max="53" width="10.7109375" style="25" customWidth="1"/>
    <col min="54" max="16384" width="11.421875" style="25" customWidth="1"/>
  </cols>
  <sheetData>
    <row r="1" spans="1:65" s="11" customFormat="1" ht="20.25" customHeight="1">
      <c r="A1" s="4"/>
      <c r="B1" s="68"/>
      <c r="C1" s="10"/>
      <c r="D1" s="265" t="s">
        <v>28</v>
      </c>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13"/>
      <c r="BA1" s="13"/>
      <c r="BB1" s="13"/>
      <c r="BC1" s="13"/>
      <c r="BD1" s="13"/>
      <c r="BE1" s="13"/>
      <c r="BF1" s="13"/>
      <c r="BG1" s="13"/>
      <c r="BH1" s="13"/>
      <c r="BI1" s="13"/>
      <c r="BJ1" s="13"/>
      <c r="BK1" s="13"/>
      <c r="BL1" s="13"/>
      <c r="BM1" s="13"/>
    </row>
    <row r="2" spans="1:65" s="77" customFormat="1" ht="24.75" customHeight="1">
      <c r="A2" s="4"/>
      <c r="B2" s="255" t="s">
        <v>3</v>
      </c>
      <c r="C2" s="254" t="s">
        <v>59</v>
      </c>
      <c r="D2" s="247" t="s">
        <v>144</v>
      </c>
      <c r="E2" s="248"/>
      <c r="F2" s="248"/>
      <c r="G2" s="248"/>
      <c r="H2" s="248"/>
      <c r="I2" s="248"/>
      <c r="J2" s="248"/>
      <c r="K2" s="248"/>
      <c r="L2" s="248"/>
      <c r="M2" s="248"/>
      <c r="N2" s="248"/>
      <c r="O2" s="248"/>
      <c r="P2" s="248"/>
      <c r="Q2" s="248"/>
      <c r="R2" s="248"/>
      <c r="S2" s="248"/>
      <c r="T2" s="248"/>
      <c r="U2" s="249"/>
      <c r="V2" s="269" t="s">
        <v>145</v>
      </c>
      <c r="W2" s="270"/>
      <c r="X2" s="270"/>
      <c r="Y2" s="270"/>
      <c r="Z2" s="270"/>
      <c r="AA2" s="270"/>
      <c r="AB2" s="270"/>
      <c r="AC2" s="270"/>
      <c r="AD2" s="270"/>
      <c r="AE2" s="270"/>
      <c r="AF2" s="270"/>
      <c r="AG2" s="270"/>
      <c r="AH2" s="270"/>
      <c r="AI2" s="270"/>
      <c r="AJ2" s="270"/>
      <c r="AK2" s="270"/>
      <c r="AL2" s="270"/>
      <c r="AM2" s="270"/>
      <c r="AN2" s="270"/>
      <c r="AO2" s="270"/>
      <c r="AP2" s="271"/>
      <c r="AQ2" s="260" t="s">
        <v>146</v>
      </c>
      <c r="AR2" s="260"/>
      <c r="AS2" s="260"/>
      <c r="AT2" s="260"/>
      <c r="AU2" s="260"/>
      <c r="AV2" s="260"/>
      <c r="AW2" s="260"/>
      <c r="AX2" s="260"/>
      <c r="AY2" s="260"/>
      <c r="AZ2" s="76"/>
      <c r="BA2" s="76"/>
      <c r="BB2" s="76"/>
      <c r="BC2" s="76"/>
      <c r="BD2" s="76"/>
      <c r="BE2" s="76"/>
      <c r="BF2" s="76"/>
      <c r="BG2" s="76"/>
      <c r="BH2" s="76"/>
      <c r="BI2" s="76"/>
      <c r="BJ2" s="76"/>
      <c r="BK2" s="76"/>
      <c r="BL2" s="76"/>
      <c r="BM2" s="76"/>
    </row>
    <row r="3" spans="1:51" s="78" customFormat="1" ht="24.75" customHeight="1">
      <c r="A3" s="24"/>
      <c r="B3" s="255"/>
      <c r="C3" s="254"/>
      <c r="D3" s="256" t="str">
        <f>'Clasificación de amenazas'!E4</f>
        <v>Fenómenos de remoción de masa</v>
      </c>
      <c r="E3" s="257"/>
      <c r="F3" s="258"/>
      <c r="G3" s="256" t="str">
        <f>'Clasificación de amenazas'!E5</f>
        <v>Movimientos sísmicos</v>
      </c>
      <c r="H3" s="257"/>
      <c r="I3" s="258"/>
      <c r="J3" s="256" t="str">
        <f>'Clasificación de amenazas'!E6</f>
        <v>Granizadas</v>
      </c>
      <c r="K3" s="257"/>
      <c r="L3" s="258"/>
      <c r="M3" s="256" t="str">
        <f>'Clasificación de amenazas'!E7</f>
        <v>Tormentas eléctricas</v>
      </c>
      <c r="N3" s="257"/>
      <c r="O3" s="258"/>
      <c r="P3" s="256" t="str">
        <f>'Clasificación de amenazas'!E8</f>
        <v>Vientos fuertes </v>
      </c>
      <c r="Q3" s="257"/>
      <c r="R3" s="258"/>
      <c r="S3" s="256" t="str">
        <f>'Clasificación de amenazas'!E9</f>
        <v>Pandemia COVID-19</v>
      </c>
      <c r="T3" s="257"/>
      <c r="U3" s="258"/>
      <c r="V3" s="250" t="str">
        <f>'Clasificación de amenazas'!E10</f>
        <v>Incendios / Explosiones </v>
      </c>
      <c r="W3" s="251"/>
      <c r="X3" s="252"/>
      <c r="Y3" s="250" t="str">
        <f>'Clasificación de amenazas'!E11</f>
        <v>Derrames / fugas </v>
      </c>
      <c r="Z3" s="251"/>
      <c r="AA3" s="252"/>
      <c r="AB3" s="250" t="str">
        <f>'Clasificación de amenazas'!E12</f>
        <v>Fallas estructurales</v>
      </c>
      <c r="AC3" s="251"/>
      <c r="AD3" s="252"/>
      <c r="AE3" s="250" t="str">
        <f>'Clasificación de amenazas'!E13</f>
        <v>Fallas maquinarias  equipos</v>
      </c>
      <c r="AF3" s="251"/>
      <c r="AG3" s="252"/>
      <c r="AH3" s="250" t="str">
        <f>'Clasificación de amenazas'!E14</f>
        <v>Accidentes de Trabajo</v>
      </c>
      <c r="AI3" s="251"/>
      <c r="AJ3" s="252"/>
      <c r="AK3" s="250" t="str">
        <f>'Clasificación de amenazas'!E15</f>
        <v>Intoxicación alimenticia</v>
      </c>
      <c r="AL3" s="251"/>
      <c r="AM3" s="252"/>
      <c r="AN3" s="250" t="str">
        <f>'Clasificación de amenazas'!E16</f>
        <v>Inundaciones </v>
      </c>
      <c r="AO3" s="251"/>
      <c r="AP3" s="252"/>
      <c r="AQ3" s="261" t="str">
        <f>'Clasificación de amenazas'!E17</f>
        <v>Accidentes de Transito </v>
      </c>
      <c r="AR3" s="262"/>
      <c r="AS3" s="263"/>
      <c r="AT3" s="261" t="str">
        <f>'Clasificación de amenazas'!E18</f>
        <v>Hurtos / Asaltos</v>
      </c>
      <c r="AU3" s="262"/>
      <c r="AV3" s="263"/>
      <c r="AW3" s="261" t="str">
        <f>'Clasificación de amenazas'!E19</f>
        <v>Atentados Terroristas</v>
      </c>
      <c r="AX3" s="262"/>
      <c r="AY3" s="263"/>
    </row>
    <row r="4" spans="1:51" s="78" customFormat="1" ht="24.75" customHeight="1">
      <c r="A4" s="24"/>
      <c r="B4" s="69">
        <v>1</v>
      </c>
      <c r="C4" s="57" t="s">
        <v>7</v>
      </c>
      <c r="D4" s="22" t="s">
        <v>116</v>
      </c>
      <c r="E4" s="22" t="s">
        <v>117</v>
      </c>
      <c r="F4" s="22" t="s">
        <v>118</v>
      </c>
      <c r="G4" s="22" t="s">
        <v>116</v>
      </c>
      <c r="H4" s="22" t="s">
        <v>117</v>
      </c>
      <c r="I4" s="22" t="s">
        <v>118</v>
      </c>
      <c r="J4" s="22" t="s">
        <v>116</v>
      </c>
      <c r="K4" s="22" t="s">
        <v>117</v>
      </c>
      <c r="L4" s="22" t="s">
        <v>118</v>
      </c>
      <c r="M4" s="22" t="s">
        <v>116</v>
      </c>
      <c r="N4" s="22" t="s">
        <v>117</v>
      </c>
      <c r="O4" s="22" t="s">
        <v>118</v>
      </c>
      <c r="P4" s="22" t="s">
        <v>116</v>
      </c>
      <c r="Q4" s="22" t="s">
        <v>117</v>
      </c>
      <c r="R4" s="22" t="s">
        <v>118</v>
      </c>
      <c r="S4" s="22" t="s">
        <v>116</v>
      </c>
      <c r="T4" s="22" t="s">
        <v>117</v>
      </c>
      <c r="U4" s="22" t="s">
        <v>118</v>
      </c>
      <c r="V4" s="22" t="s">
        <v>116</v>
      </c>
      <c r="W4" s="22" t="s">
        <v>117</v>
      </c>
      <c r="X4" s="22" t="s">
        <v>118</v>
      </c>
      <c r="Y4" s="22" t="s">
        <v>116</v>
      </c>
      <c r="Z4" s="22" t="s">
        <v>117</v>
      </c>
      <c r="AA4" s="22" t="s">
        <v>118</v>
      </c>
      <c r="AB4" s="22" t="s">
        <v>116</v>
      </c>
      <c r="AC4" s="22" t="s">
        <v>117</v>
      </c>
      <c r="AD4" s="22" t="s">
        <v>118</v>
      </c>
      <c r="AE4" s="22" t="s">
        <v>116</v>
      </c>
      <c r="AF4" s="22" t="s">
        <v>117</v>
      </c>
      <c r="AG4" s="22" t="s">
        <v>118</v>
      </c>
      <c r="AH4" s="22" t="s">
        <v>116</v>
      </c>
      <c r="AI4" s="22" t="s">
        <v>117</v>
      </c>
      <c r="AJ4" s="22" t="s">
        <v>118</v>
      </c>
      <c r="AK4" s="22" t="s">
        <v>116</v>
      </c>
      <c r="AL4" s="22" t="s">
        <v>117</v>
      </c>
      <c r="AM4" s="22" t="s">
        <v>118</v>
      </c>
      <c r="AN4" s="22" t="s">
        <v>116</v>
      </c>
      <c r="AO4" s="22" t="s">
        <v>117</v>
      </c>
      <c r="AP4" s="22" t="s">
        <v>118</v>
      </c>
      <c r="AQ4" s="22" t="s">
        <v>116</v>
      </c>
      <c r="AR4" s="22" t="s">
        <v>117</v>
      </c>
      <c r="AS4" s="22" t="s">
        <v>118</v>
      </c>
      <c r="AT4" s="22" t="s">
        <v>116</v>
      </c>
      <c r="AU4" s="22" t="s">
        <v>117</v>
      </c>
      <c r="AV4" s="22" t="s">
        <v>118</v>
      </c>
      <c r="AW4" s="22" t="s">
        <v>116</v>
      </c>
      <c r="AX4" s="22" t="s">
        <v>117</v>
      </c>
      <c r="AY4" s="22" t="s">
        <v>118</v>
      </c>
    </row>
    <row r="5" spans="1:53" ht="42" customHeight="1">
      <c r="A5" s="24"/>
      <c r="B5" s="70" t="s">
        <v>10</v>
      </c>
      <c r="C5" s="64" t="s">
        <v>189</v>
      </c>
      <c r="D5" s="58" t="s">
        <v>1</v>
      </c>
      <c r="E5" s="58">
        <f>VLOOKUP(D5,$D$56:$E$58,2,0)</f>
        <v>1</v>
      </c>
      <c r="F5" s="62"/>
      <c r="G5" s="58" t="s">
        <v>1</v>
      </c>
      <c r="H5" s="58">
        <f>VLOOKUP(G5,$D$56:$E$58,2,0)</f>
        <v>1</v>
      </c>
      <c r="I5" s="62"/>
      <c r="J5" s="58" t="s">
        <v>1</v>
      </c>
      <c r="K5" s="58">
        <f>VLOOKUP(J5,$D$56:$E$58,2,0)</f>
        <v>1</v>
      </c>
      <c r="L5" s="62"/>
      <c r="M5" s="58" t="s">
        <v>1</v>
      </c>
      <c r="N5" s="58">
        <f>VLOOKUP(M5,$D$56:$E$58,2,0)</f>
        <v>1</v>
      </c>
      <c r="O5" s="62"/>
      <c r="P5" s="58" t="s">
        <v>1</v>
      </c>
      <c r="Q5" s="58">
        <f>VLOOKUP(P5,$D$56:$E$58,2,0)</f>
        <v>1</v>
      </c>
      <c r="R5" s="62"/>
      <c r="S5" s="58" t="s">
        <v>1</v>
      </c>
      <c r="T5" s="58">
        <f>VLOOKUP(S5,$D$56:$E$58,2,0)</f>
        <v>1</v>
      </c>
      <c r="U5" s="62"/>
      <c r="V5" s="58" t="s">
        <v>1</v>
      </c>
      <c r="W5" s="58">
        <f>VLOOKUP(V5,$D$56:$E$58,2,0)</f>
        <v>1</v>
      </c>
      <c r="X5" s="62"/>
      <c r="Y5" s="58" t="s">
        <v>1</v>
      </c>
      <c r="Z5" s="58">
        <f>VLOOKUP(Y5,$D$56:$E$58,2,0)</f>
        <v>1</v>
      </c>
      <c r="AA5" s="62"/>
      <c r="AB5" s="58" t="s">
        <v>1</v>
      </c>
      <c r="AC5" s="58">
        <f>VLOOKUP(AB5,$D$56:$E$58,2,0)</f>
        <v>1</v>
      </c>
      <c r="AD5" s="62"/>
      <c r="AE5" s="58" t="s">
        <v>1</v>
      </c>
      <c r="AF5" s="58">
        <f>VLOOKUP(AE5,$D$56:$E$58,2,0)</f>
        <v>1</v>
      </c>
      <c r="AG5" s="62"/>
      <c r="AH5" s="58" t="s">
        <v>1</v>
      </c>
      <c r="AI5" s="58">
        <f>VLOOKUP(AH5,$D$56:$E$58,2,0)</f>
        <v>1</v>
      </c>
      <c r="AJ5" s="62"/>
      <c r="AK5" s="58" t="s">
        <v>1</v>
      </c>
      <c r="AL5" s="58">
        <f>VLOOKUP(AK5,$D$56:$E$58,2,0)</f>
        <v>1</v>
      </c>
      <c r="AM5" s="62"/>
      <c r="AN5" s="58" t="s">
        <v>1</v>
      </c>
      <c r="AO5" s="58">
        <f>VLOOKUP(AN5,$D$56:$E$58,2,0)</f>
        <v>1</v>
      </c>
      <c r="AP5" s="62"/>
      <c r="AQ5" s="58" t="s">
        <v>1</v>
      </c>
      <c r="AR5" s="58">
        <f>VLOOKUP(AQ5,$D$56:$E$58,2,0)</f>
        <v>1</v>
      </c>
      <c r="AS5" s="62"/>
      <c r="AT5" s="58" t="s">
        <v>1</v>
      </c>
      <c r="AU5" s="58">
        <f>VLOOKUP(AT5,$D$56:$E$58,2,0)</f>
        <v>1</v>
      </c>
      <c r="AV5" s="62"/>
      <c r="AW5" s="58" t="s">
        <v>1</v>
      </c>
      <c r="AX5" s="58">
        <f>VLOOKUP(AW5,$D$56:$E$58,2,0)</f>
        <v>1</v>
      </c>
      <c r="AY5" s="62"/>
      <c r="BA5" s="6"/>
    </row>
    <row r="6" spans="1:53" ht="42" customHeight="1">
      <c r="A6" s="24"/>
      <c r="B6" s="70" t="s">
        <v>11</v>
      </c>
      <c r="C6" s="64" t="s">
        <v>190</v>
      </c>
      <c r="D6" s="58" t="s">
        <v>1</v>
      </c>
      <c r="E6" s="58">
        <f>VLOOKUP(D6,$D$56:$E$58,2,0)</f>
        <v>1</v>
      </c>
      <c r="F6" s="62"/>
      <c r="G6" s="58" t="s">
        <v>1</v>
      </c>
      <c r="H6" s="58">
        <f>VLOOKUP(G6,$D$56:$E$58,2,0)</f>
        <v>1</v>
      </c>
      <c r="I6" s="62"/>
      <c r="J6" s="58" t="s">
        <v>1</v>
      </c>
      <c r="K6" s="58">
        <f>VLOOKUP(J6,$D$56:$E$58,2,0)</f>
        <v>1</v>
      </c>
      <c r="L6" s="62"/>
      <c r="M6" s="58" t="s">
        <v>1</v>
      </c>
      <c r="N6" s="58">
        <f>VLOOKUP(M6,$D$56:$E$58,2,0)</f>
        <v>1</v>
      </c>
      <c r="O6" s="62"/>
      <c r="P6" s="58" t="s">
        <v>1</v>
      </c>
      <c r="Q6" s="58">
        <f>VLOOKUP(P6,$D$56:$E$58,2,0)</f>
        <v>1</v>
      </c>
      <c r="R6" s="62"/>
      <c r="S6" s="58" t="s">
        <v>1</v>
      </c>
      <c r="T6" s="58">
        <f>VLOOKUP(S6,$D$56:$E$58,2,0)</f>
        <v>1</v>
      </c>
      <c r="U6" s="62"/>
      <c r="V6" s="58" t="s">
        <v>1</v>
      </c>
      <c r="W6" s="58">
        <f>VLOOKUP(V6,$D$56:$E$58,2,0)</f>
        <v>1</v>
      </c>
      <c r="X6" s="62"/>
      <c r="Y6" s="58" t="s">
        <v>1</v>
      </c>
      <c r="Z6" s="58">
        <f>VLOOKUP(Y6,$D$56:$E$58,2,0)</f>
        <v>1</v>
      </c>
      <c r="AA6" s="62"/>
      <c r="AB6" s="58" t="s">
        <v>1</v>
      </c>
      <c r="AC6" s="58">
        <f>VLOOKUP(AB6,$D$56:$E$58,2,0)</f>
        <v>1</v>
      </c>
      <c r="AD6" s="62"/>
      <c r="AE6" s="58" t="s">
        <v>1</v>
      </c>
      <c r="AF6" s="58">
        <f>VLOOKUP(AE6,$D$56:$E$58,2,0)</f>
        <v>1</v>
      </c>
      <c r="AG6" s="62"/>
      <c r="AH6" s="58" t="s">
        <v>1</v>
      </c>
      <c r="AI6" s="58">
        <f>VLOOKUP(AH6,$D$56:$E$58,2,0)</f>
        <v>1</v>
      </c>
      <c r="AJ6" s="62"/>
      <c r="AK6" s="58" t="s">
        <v>1</v>
      </c>
      <c r="AL6" s="58">
        <f>VLOOKUP(AK6,$D$56:$E$58,2,0)</f>
        <v>1</v>
      </c>
      <c r="AM6" s="62"/>
      <c r="AN6" s="58" t="s">
        <v>1</v>
      </c>
      <c r="AO6" s="58">
        <f>VLOOKUP(AN6,$D$56:$E$58,2,0)</f>
        <v>1</v>
      </c>
      <c r="AP6" s="62"/>
      <c r="AQ6" s="58" t="s">
        <v>1</v>
      </c>
      <c r="AR6" s="58">
        <f>VLOOKUP(AQ6,$D$56:$E$58,2,0)</f>
        <v>1</v>
      </c>
      <c r="AS6" s="62"/>
      <c r="AT6" s="58" t="s">
        <v>1</v>
      </c>
      <c r="AU6" s="58">
        <f>VLOOKUP(AT6,$D$56:$E$58,2,0)</f>
        <v>1</v>
      </c>
      <c r="AV6" s="62"/>
      <c r="AW6" s="58" t="s">
        <v>1</v>
      </c>
      <c r="AX6" s="58">
        <f>VLOOKUP(AW6,$D$56:$E$58,2,0)</f>
        <v>1</v>
      </c>
      <c r="AY6" s="62"/>
      <c r="BA6" s="6" t="s">
        <v>78</v>
      </c>
    </row>
    <row r="7" spans="1:53" ht="60.75" customHeight="1">
      <c r="A7" s="24"/>
      <c r="B7" s="70" t="s">
        <v>14</v>
      </c>
      <c r="C7" s="64" t="s">
        <v>203</v>
      </c>
      <c r="D7" s="58" t="s">
        <v>1</v>
      </c>
      <c r="E7" s="58">
        <f>VLOOKUP(D7,$D$56:$E$58,2,0)</f>
        <v>1</v>
      </c>
      <c r="F7" s="62"/>
      <c r="G7" s="58" t="s">
        <v>1</v>
      </c>
      <c r="H7" s="58">
        <f>VLOOKUP(G7,$D$56:$E$58,2,0)</f>
        <v>1</v>
      </c>
      <c r="I7" s="62"/>
      <c r="J7" s="58" t="s">
        <v>1</v>
      </c>
      <c r="K7" s="58">
        <f>VLOOKUP(J7,$D$56:$E$58,2,0)</f>
        <v>1</v>
      </c>
      <c r="L7" s="62"/>
      <c r="M7" s="58" t="s">
        <v>1</v>
      </c>
      <c r="N7" s="58">
        <f>VLOOKUP(M7,$D$56:$E$58,2,0)</f>
        <v>1</v>
      </c>
      <c r="O7" s="62"/>
      <c r="P7" s="58" t="s">
        <v>1</v>
      </c>
      <c r="Q7" s="58">
        <f>VLOOKUP(P7,$D$56:$E$58,2,0)</f>
        <v>1</v>
      </c>
      <c r="R7" s="62"/>
      <c r="S7" s="58" t="s">
        <v>1</v>
      </c>
      <c r="T7" s="58">
        <f>VLOOKUP(S7,$D$56:$E$58,2,0)</f>
        <v>1</v>
      </c>
      <c r="U7" s="62"/>
      <c r="V7" s="58" t="s">
        <v>1</v>
      </c>
      <c r="W7" s="58">
        <f>VLOOKUP(V7,$D$56:$E$58,2,0)</f>
        <v>1</v>
      </c>
      <c r="X7" s="62"/>
      <c r="Y7" s="58" t="s">
        <v>1</v>
      </c>
      <c r="Z7" s="58">
        <f>VLOOKUP(Y7,$D$56:$E$58,2,0)</f>
        <v>1</v>
      </c>
      <c r="AA7" s="62"/>
      <c r="AB7" s="58" t="s">
        <v>1</v>
      </c>
      <c r="AC7" s="58">
        <f>VLOOKUP(AB7,$D$56:$E$58,2,0)</f>
        <v>1</v>
      </c>
      <c r="AD7" s="62"/>
      <c r="AE7" s="58" t="s">
        <v>1</v>
      </c>
      <c r="AF7" s="58">
        <f>VLOOKUP(AE7,$D$56:$E$58,2,0)</f>
        <v>1</v>
      </c>
      <c r="AG7" s="62"/>
      <c r="AH7" s="58" t="s">
        <v>1</v>
      </c>
      <c r="AI7" s="58">
        <f>VLOOKUP(AH7,$D$56:$E$58,2,0)</f>
        <v>1</v>
      </c>
      <c r="AJ7" s="62"/>
      <c r="AK7" s="58" t="s">
        <v>1</v>
      </c>
      <c r="AL7" s="58">
        <f>VLOOKUP(AK7,$D$56:$E$58,2,0)</f>
        <v>1</v>
      </c>
      <c r="AM7" s="62"/>
      <c r="AN7" s="58" t="s">
        <v>1</v>
      </c>
      <c r="AO7" s="58">
        <f>VLOOKUP(AN7,$D$56:$E$58,2,0)</f>
        <v>1</v>
      </c>
      <c r="AP7" s="62"/>
      <c r="AQ7" s="58" t="s">
        <v>1</v>
      </c>
      <c r="AR7" s="58">
        <f>VLOOKUP(AQ7,$D$56:$E$58,2,0)</f>
        <v>1</v>
      </c>
      <c r="AS7" s="62"/>
      <c r="AT7" s="58" t="s">
        <v>1</v>
      </c>
      <c r="AU7" s="58">
        <f>VLOOKUP(AT7,$D$56:$E$58,2,0)</f>
        <v>1</v>
      </c>
      <c r="AV7" s="62"/>
      <c r="AW7" s="58" t="s">
        <v>1</v>
      </c>
      <c r="AX7" s="58">
        <f>VLOOKUP(AW7,$D$56:$E$58,2,0)</f>
        <v>1</v>
      </c>
      <c r="AY7" s="62"/>
      <c r="BA7" s="7"/>
    </row>
    <row r="8" spans="1:51" ht="49.5" customHeight="1">
      <c r="A8" s="24"/>
      <c r="B8" s="70" t="s">
        <v>111</v>
      </c>
      <c r="C8" s="64" t="s">
        <v>191</v>
      </c>
      <c r="D8" s="58" t="s">
        <v>1</v>
      </c>
      <c r="E8" s="58">
        <f>VLOOKUP(D8,$D$56:$E$58,2,0)</f>
        <v>1</v>
      </c>
      <c r="F8" s="62"/>
      <c r="G8" s="58" t="s">
        <v>1</v>
      </c>
      <c r="H8" s="58">
        <f>VLOOKUP(G8,$D$56:$E$58,2,0)</f>
        <v>1</v>
      </c>
      <c r="I8" s="62"/>
      <c r="J8" s="58" t="s">
        <v>1</v>
      </c>
      <c r="K8" s="58">
        <f>VLOOKUP(J8,$D$56:$E$58,2,0)</f>
        <v>1</v>
      </c>
      <c r="L8" s="62"/>
      <c r="M8" s="58" t="s">
        <v>1</v>
      </c>
      <c r="N8" s="58">
        <f>VLOOKUP(M8,$D$56:$E$58,2,0)</f>
        <v>1</v>
      </c>
      <c r="O8" s="62"/>
      <c r="P8" s="58" t="s">
        <v>1</v>
      </c>
      <c r="Q8" s="58">
        <f>VLOOKUP(P8,$D$56:$E$58,2,0)</f>
        <v>1</v>
      </c>
      <c r="R8" s="62"/>
      <c r="S8" s="58" t="s">
        <v>1</v>
      </c>
      <c r="T8" s="58">
        <f>VLOOKUP(S8,$D$56:$E$58,2,0)</f>
        <v>1</v>
      </c>
      <c r="U8" s="62"/>
      <c r="V8" s="58" t="s">
        <v>1</v>
      </c>
      <c r="W8" s="58">
        <f>VLOOKUP(V8,$D$56:$E$58,2,0)</f>
        <v>1</v>
      </c>
      <c r="X8" s="62"/>
      <c r="Y8" s="58" t="s">
        <v>1</v>
      </c>
      <c r="Z8" s="58">
        <f>VLOOKUP(Y8,$D$56:$E$58,2,0)</f>
        <v>1</v>
      </c>
      <c r="AA8" s="62"/>
      <c r="AB8" s="58" t="s">
        <v>1</v>
      </c>
      <c r="AC8" s="58">
        <f>VLOOKUP(AB8,$D$56:$E$58,2,0)</f>
        <v>1</v>
      </c>
      <c r="AD8" s="62"/>
      <c r="AE8" s="58" t="s">
        <v>1</v>
      </c>
      <c r="AF8" s="58">
        <f>VLOOKUP(AE8,$D$56:$E$58,2,0)</f>
        <v>1</v>
      </c>
      <c r="AG8" s="62"/>
      <c r="AH8" s="58" t="s">
        <v>1</v>
      </c>
      <c r="AI8" s="58">
        <f>VLOOKUP(AH8,$D$56:$E$58,2,0)</f>
        <v>1</v>
      </c>
      <c r="AJ8" s="62"/>
      <c r="AK8" s="58" t="s">
        <v>1</v>
      </c>
      <c r="AL8" s="58">
        <f>VLOOKUP(AK8,$D$56:$E$58,2,0)</f>
        <v>1</v>
      </c>
      <c r="AM8" s="62"/>
      <c r="AN8" s="58" t="s">
        <v>1</v>
      </c>
      <c r="AO8" s="58">
        <f>VLOOKUP(AN8,$D$56:$E$58,2,0)</f>
        <v>1</v>
      </c>
      <c r="AP8" s="62"/>
      <c r="AQ8" s="58" t="s">
        <v>1</v>
      </c>
      <c r="AR8" s="58">
        <f>VLOOKUP(AQ8,$D$56:$E$58,2,0)</f>
        <v>1</v>
      </c>
      <c r="AS8" s="62"/>
      <c r="AT8" s="58" t="s">
        <v>1</v>
      </c>
      <c r="AU8" s="58">
        <f>VLOOKUP(AT8,$D$56:$E$58,2,0)</f>
        <v>1</v>
      </c>
      <c r="AV8" s="62"/>
      <c r="AW8" s="58" t="s">
        <v>1</v>
      </c>
      <c r="AX8" s="58">
        <f>VLOOKUP(AW8,$D$56:$E$58,2,0)</f>
        <v>1</v>
      </c>
      <c r="AY8" s="62"/>
    </row>
    <row r="9" spans="1:51" ht="67.5" customHeight="1">
      <c r="A9" s="24"/>
      <c r="B9" s="70" t="s">
        <v>112</v>
      </c>
      <c r="C9" s="64" t="s">
        <v>42</v>
      </c>
      <c r="D9" s="58" t="s">
        <v>1</v>
      </c>
      <c r="E9" s="58">
        <f>VLOOKUP(D9,$D$56:$E$58,2,0)</f>
        <v>1</v>
      </c>
      <c r="F9" s="62"/>
      <c r="G9" s="58" t="s">
        <v>1</v>
      </c>
      <c r="H9" s="58">
        <f>VLOOKUP(G9,$D$56:$E$58,2,0)</f>
        <v>1</v>
      </c>
      <c r="I9" s="62"/>
      <c r="J9" s="58" t="s">
        <v>1</v>
      </c>
      <c r="K9" s="58">
        <f>VLOOKUP(J9,$D$56:$E$58,2,0)</f>
        <v>1</v>
      </c>
      <c r="L9" s="62"/>
      <c r="M9" s="58" t="s">
        <v>1</v>
      </c>
      <c r="N9" s="58">
        <f>VLOOKUP(M9,$D$56:$E$58,2,0)</f>
        <v>1</v>
      </c>
      <c r="O9" s="62"/>
      <c r="P9" s="58" t="s">
        <v>1</v>
      </c>
      <c r="Q9" s="58">
        <f>VLOOKUP(P9,$D$56:$E$58,2,0)</f>
        <v>1</v>
      </c>
      <c r="R9" s="62"/>
      <c r="S9" s="58" t="s">
        <v>1</v>
      </c>
      <c r="T9" s="58">
        <f>VLOOKUP(S9,$D$56:$E$58,2,0)</f>
        <v>1</v>
      </c>
      <c r="U9" s="62"/>
      <c r="V9" s="58" t="s">
        <v>1</v>
      </c>
      <c r="W9" s="58">
        <f>VLOOKUP(V9,$D$56:$E$58,2,0)</f>
        <v>1</v>
      </c>
      <c r="X9" s="62"/>
      <c r="Y9" s="58" t="s">
        <v>1</v>
      </c>
      <c r="Z9" s="58">
        <f>VLOOKUP(Y9,$D$56:$E$58,2,0)</f>
        <v>1</v>
      </c>
      <c r="AA9" s="62"/>
      <c r="AB9" s="58" t="s">
        <v>1</v>
      </c>
      <c r="AC9" s="58">
        <f>VLOOKUP(AB9,$D$56:$E$58,2,0)</f>
        <v>1</v>
      </c>
      <c r="AD9" s="62"/>
      <c r="AE9" s="58" t="s">
        <v>1</v>
      </c>
      <c r="AF9" s="58">
        <f>VLOOKUP(AE9,$D$56:$E$58,2,0)</f>
        <v>1</v>
      </c>
      <c r="AG9" s="62"/>
      <c r="AH9" s="58" t="s">
        <v>1</v>
      </c>
      <c r="AI9" s="58">
        <f>VLOOKUP(AH9,$D$56:$E$58,2,0)</f>
        <v>1</v>
      </c>
      <c r="AJ9" s="62"/>
      <c r="AK9" s="58" t="s">
        <v>1</v>
      </c>
      <c r="AL9" s="58">
        <f>VLOOKUP(AK9,$D$56:$E$58,2,0)</f>
        <v>1</v>
      </c>
      <c r="AM9" s="62"/>
      <c r="AN9" s="58" t="s">
        <v>1</v>
      </c>
      <c r="AO9" s="58">
        <f>VLOOKUP(AN9,$D$56:$E$58,2,0)</f>
        <v>1</v>
      </c>
      <c r="AP9" s="62"/>
      <c r="AQ9" s="58" t="s">
        <v>1</v>
      </c>
      <c r="AR9" s="58">
        <f>VLOOKUP(AQ9,$D$56:$E$58,2,0)</f>
        <v>1</v>
      </c>
      <c r="AS9" s="62"/>
      <c r="AT9" s="58" t="s">
        <v>1</v>
      </c>
      <c r="AU9" s="58">
        <f>VLOOKUP(AT9,$D$56:$E$58,2,0)</f>
        <v>1</v>
      </c>
      <c r="AV9" s="62"/>
      <c r="AW9" s="58" t="s">
        <v>1</v>
      </c>
      <c r="AX9" s="58">
        <f>VLOOKUP(AW9,$D$56:$E$58,2,0)</f>
        <v>1</v>
      </c>
      <c r="AY9" s="62"/>
    </row>
    <row r="10" spans="1:51" s="63" customFormat="1" ht="39.75" customHeight="1">
      <c r="A10" s="24"/>
      <c r="B10" s="253" t="s">
        <v>192</v>
      </c>
      <c r="C10" s="253"/>
      <c r="D10" s="27">
        <f>E10/5</f>
        <v>1</v>
      </c>
      <c r="E10" s="27">
        <f>SUM(E5:E9)</f>
        <v>5</v>
      </c>
      <c r="F10" s="23" t="str">
        <f>+IF(AND($D$10&gt;=0,$D$10&lt;=0.33),"MALO",IF(AND($D$10&gt;0.33,$D$10&lt;=0.67),"REGULAR",IF(AND($D$10&gt;0.67,$D$10&lt;=1),"BUENO","NA")))</f>
        <v>BUENO</v>
      </c>
      <c r="G10" s="27">
        <f>H10/5</f>
        <v>1</v>
      </c>
      <c r="H10" s="27">
        <f>SUM(H5:H9)</f>
        <v>5</v>
      </c>
      <c r="I10" s="23" t="str">
        <f>+IF(AND($G$10&gt;=0,$G$10&lt;=0.33),"MALO",IF(AND($G$10&gt;0.33,$G$10&lt;=0.67),"REGULAR",IF(AND($G$10&gt;0.67,$G$10&lt;=1),"BUENO","NA")))</f>
        <v>BUENO</v>
      </c>
      <c r="J10" s="27">
        <f>K10/5</f>
        <v>1</v>
      </c>
      <c r="K10" s="27">
        <f>SUM(K5:K9)</f>
        <v>5</v>
      </c>
      <c r="L10" s="23" t="str">
        <f>+IF(AND($J$10&gt;=0,$J$10&lt;=0.33),"MALO",IF(AND($J$10&gt;0.33,$J$10&lt;=0.67),"REGULAR",IF(AND($J$10&gt;0.67,$J$10&lt;=1),"BUENO","NA")))</f>
        <v>BUENO</v>
      </c>
      <c r="M10" s="27">
        <f>N10/5</f>
        <v>1</v>
      </c>
      <c r="N10" s="27">
        <f>SUM(N5:N9)</f>
        <v>5</v>
      </c>
      <c r="O10" s="23" t="str">
        <f>+IF(AND($M$10&gt;=0,$M$10&lt;=0.33),"MALO",IF(AND($M$10&gt;0.33,$M$10&lt;=0.67),"REGULAR",IF(AND($M$10&gt;0.67,$M$10&lt;=1),"BUENO","NA")))</f>
        <v>BUENO</v>
      </c>
      <c r="P10" s="27">
        <f>Q10/5</f>
        <v>1</v>
      </c>
      <c r="Q10" s="27">
        <f>SUM(Q5:Q9)</f>
        <v>5</v>
      </c>
      <c r="R10" s="23" t="str">
        <f>+IF(AND($M$10&gt;=0,$M$10&lt;=0.33),"MALO",IF(AND($M$10&gt;0.33,$M$10&lt;=0.67),"REGULAR",IF(AND($M$10&gt;0.67,$M$10&lt;=1),"BUENO","NA")))</f>
        <v>BUENO</v>
      </c>
      <c r="S10" s="27">
        <f>T10/5</f>
        <v>1</v>
      </c>
      <c r="T10" s="27">
        <f>SUM(T5:T9)</f>
        <v>5</v>
      </c>
      <c r="U10" s="23" t="str">
        <f>+IF(AND($S$10&gt;=0,$S$10&lt;=0.33),"MALO",IF(AND($S$10&gt;0.33,$S$10&lt;=0.67),"REGULAR",IF(AND($S$10&gt;0.67,$S$10&lt;=1),"BUENO","NA")))</f>
        <v>BUENO</v>
      </c>
      <c r="V10" s="27">
        <f>W10/5</f>
        <v>1</v>
      </c>
      <c r="W10" s="27">
        <f>SUM(W5:W9)</f>
        <v>5</v>
      </c>
      <c r="X10" s="23" t="str">
        <f>+IF(AND($V$10&gt;=0,$V$10&lt;=0.33),"MALO",IF(AND($V$10&gt;0.33,$V$10&lt;=0.67),"REGULAR",IF(AND($V$10&gt;0.67,$V$10&lt;=1),"BUENO","NA")))</f>
        <v>BUENO</v>
      </c>
      <c r="Y10" s="27">
        <f>Z10/5</f>
        <v>1</v>
      </c>
      <c r="Z10" s="27">
        <f>SUM(Z5:Z9)</f>
        <v>5</v>
      </c>
      <c r="AA10" s="23" t="str">
        <f>+IF(AND($Y$10&gt;=0,$Y$10&lt;=0.33),"MALO",IF(AND($Y$10&gt;0.33,$Y$10&lt;=0.67),"REGULAR",IF(AND($Y$10&gt;0.67,$Y$10&lt;=1),"BUENO","NA")))</f>
        <v>BUENO</v>
      </c>
      <c r="AB10" s="27">
        <f>AC10/5</f>
        <v>1</v>
      </c>
      <c r="AC10" s="27">
        <f>SUM(AC5:AC9)</f>
        <v>5</v>
      </c>
      <c r="AD10" s="23" t="str">
        <f>+IF(AND($AB$10&gt;=0,$AB$10&lt;=0.33),"MALO",IF(AND($AB$10&gt;0.33,$AB$10&lt;=0.67),"REGULAR",IF(AND($AB$10&gt;0.67,$AB$10&lt;=1),"BUENO","NA")))</f>
        <v>BUENO</v>
      </c>
      <c r="AE10" s="27">
        <f>AF10/5</f>
        <v>1</v>
      </c>
      <c r="AF10" s="27">
        <f>SUM(AF5:AF9)</f>
        <v>5</v>
      </c>
      <c r="AG10" s="23" t="str">
        <f>+IF(AND($AH$10&gt;=0,$AH$10&lt;=0.33),"MALO",IF(AND($AH$10&gt;0.33,$AH$10&lt;=0.67),"REGULAR",IF(AND($AH$10&gt;0.67,$AH$10&lt;=1),"BUENO","NA")))</f>
        <v>BUENO</v>
      </c>
      <c r="AH10" s="27">
        <f>AI10/5</f>
        <v>1</v>
      </c>
      <c r="AI10" s="27">
        <f>SUM(AI5:AI9)</f>
        <v>5</v>
      </c>
      <c r="AJ10" s="23" t="str">
        <f>+IF(AND($AH$10&gt;=0,$AH$10&lt;=0.33),"MALO",IF(AND($AH$10&gt;0.33,$AH$10&lt;=0.67),"REGULAR",IF(AND($AH$10&gt;0.67,$AH$10&lt;=1),"BUENO","NA")))</f>
        <v>BUENO</v>
      </c>
      <c r="AK10" s="27">
        <f>AL10/5</f>
        <v>1</v>
      </c>
      <c r="AL10" s="27">
        <f>SUM(AL5:AL9)</f>
        <v>5</v>
      </c>
      <c r="AM10" s="23" t="str">
        <f>+IF(AND($AH$10&gt;=0,$AH$10&lt;=0.33),"MALO",IF(AND($AH$10&gt;0.33,$AH$10&lt;=0.67),"REGULAR",IF(AND($AH$10&gt;0.67,$AH$10&lt;=1),"BUENO","NA")))</f>
        <v>BUENO</v>
      </c>
      <c r="AN10" s="27">
        <f>AO10/5</f>
        <v>1</v>
      </c>
      <c r="AO10" s="27">
        <f>SUM(AO5:AO9)</f>
        <v>5</v>
      </c>
      <c r="AP10" s="23" t="str">
        <f>+IF(AND($AN$10&gt;=0,$AN$10&lt;=0.33),"MALO",IF(AND($AN$10&gt;0.33,$AN$10&lt;=0.67),"REGULAR",IF(AND($AN$10&gt;0.67,$AN$10&lt;=1),"BUENO","NA")))</f>
        <v>BUENO</v>
      </c>
      <c r="AQ10" s="27">
        <f>AR10/5</f>
        <v>1</v>
      </c>
      <c r="AR10" s="27">
        <f>SUM(AR5:AR9)</f>
        <v>5</v>
      </c>
      <c r="AS10" s="23" t="str">
        <f>+IF(AND($AQ$10&gt;=0,$AQ$10&lt;=0.33),"MALO",IF(AND($AQ$10&gt;0.33,$AQ$10&lt;=0.67),"REGULAR",IF(AND($AQ$10&gt;0.67,$AQ$10&lt;=1),"BUENO","NA")))</f>
        <v>BUENO</v>
      </c>
      <c r="AT10" s="27">
        <f>AU10/5</f>
        <v>1</v>
      </c>
      <c r="AU10" s="27">
        <f>SUM(AU5:AU9)</f>
        <v>5</v>
      </c>
      <c r="AV10" s="23" t="str">
        <f>+IF(AND($AT$10&gt;=0,$AT$10&lt;=0.33),"MALO",IF(AND($AT$10&gt;0.33,$AT$10&lt;=0.67),"REGULAR",IF(AND($AT$10&gt;0.67,$AT$10&lt;=1),"BUENO","NA")))</f>
        <v>BUENO</v>
      </c>
      <c r="AW10" s="27">
        <f>AX10/5</f>
        <v>1</v>
      </c>
      <c r="AX10" s="27">
        <f>SUM(AX5:AX9)</f>
        <v>5</v>
      </c>
      <c r="AY10" s="23" t="str">
        <f>+IF(AND($AW$10&gt;=0,$AW$10&lt;=0.33),"MALO",IF(AND($AW$10&gt;0.33,$AW$10&lt;=0.67),"REGULAR",IF(AND($AW$10&gt;0.67,$AW$10&lt;=1),"BUENO","NA")))</f>
        <v>BUENO</v>
      </c>
    </row>
    <row r="11" spans="1:51" ht="24.75" customHeight="1">
      <c r="A11" s="24"/>
      <c r="B11" s="69">
        <v>2</v>
      </c>
      <c r="C11" s="57" t="s">
        <v>30</v>
      </c>
      <c r="D11" s="22" t="s">
        <v>116</v>
      </c>
      <c r="E11" s="22" t="s">
        <v>117</v>
      </c>
      <c r="F11" s="22" t="s">
        <v>118</v>
      </c>
      <c r="G11" s="22" t="s">
        <v>116</v>
      </c>
      <c r="H11" s="22" t="s">
        <v>117</v>
      </c>
      <c r="I11" s="22" t="s">
        <v>118</v>
      </c>
      <c r="J11" s="22" t="s">
        <v>116</v>
      </c>
      <c r="K11" s="22" t="s">
        <v>117</v>
      </c>
      <c r="L11" s="22" t="s">
        <v>118</v>
      </c>
      <c r="M11" s="22" t="s">
        <v>116</v>
      </c>
      <c r="N11" s="22" t="s">
        <v>117</v>
      </c>
      <c r="O11" s="22" t="s">
        <v>118</v>
      </c>
      <c r="P11" s="22" t="s">
        <v>116</v>
      </c>
      <c r="Q11" s="22" t="s">
        <v>117</v>
      </c>
      <c r="R11" s="22" t="s">
        <v>118</v>
      </c>
      <c r="S11" s="22" t="s">
        <v>116</v>
      </c>
      <c r="T11" s="22" t="s">
        <v>117</v>
      </c>
      <c r="U11" s="22" t="s">
        <v>118</v>
      </c>
      <c r="V11" s="22" t="s">
        <v>116</v>
      </c>
      <c r="W11" s="22" t="s">
        <v>117</v>
      </c>
      <c r="X11" s="22" t="s">
        <v>118</v>
      </c>
      <c r="Y11" s="22" t="s">
        <v>116</v>
      </c>
      <c r="Z11" s="22" t="s">
        <v>117</v>
      </c>
      <c r="AA11" s="22" t="s">
        <v>118</v>
      </c>
      <c r="AB11" s="22" t="s">
        <v>116</v>
      </c>
      <c r="AC11" s="22" t="s">
        <v>117</v>
      </c>
      <c r="AD11" s="22" t="s">
        <v>118</v>
      </c>
      <c r="AE11" s="22" t="s">
        <v>116</v>
      </c>
      <c r="AF11" s="22" t="s">
        <v>117</v>
      </c>
      <c r="AG11" s="22" t="s">
        <v>118</v>
      </c>
      <c r="AH11" s="22" t="s">
        <v>116</v>
      </c>
      <c r="AI11" s="22" t="s">
        <v>117</v>
      </c>
      <c r="AJ11" s="22" t="s">
        <v>118</v>
      </c>
      <c r="AK11" s="22" t="s">
        <v>116</v>
      </c>
      <c r="AL11" s="22" t="s">
        <v>117</v>
      </c>
      <c r="AM11" s="22" t="s">
        <v>118</v>
      </c>
      <c r="AN11" s="22" t="s">
        <v>116</v>
      </c>
      <c r="AO11" s="22" t="s">
        <v>117</v>
      </c>
      <c r="AP11" s="22" t="s">
        <v>118</v>
      </c>
      <c r="AQ11" s="22" t="s">
        <v>116</v>
      </c>
      <c r="AR11" s="22" t="s">
        <v>117</v>
      </c>
      <c r="AS11" s="22" t="s">
        <v>118</v>
      </c>
      <c r="AT11" s="22" t="s">
        <v>116</v>
      </c>
      <c r="AU11" s="22" t="s">
        <v>117</v>
      </c>
      <c r="AV11" s="22" t="s">
        <v>118</v>
      </c>
      <c r="AW11" s="22" t="s">
        <v>116</v>
      </c>
      <c r="AX11" s="22" t="s">
        <v>117</v>
      </c>
      <c r="AY11" s="22" t="s">
        <v>118</v>
      </c>
    </row>
    <row r="12" spans="1:51" ht="58.5" customHeight="1">
      <c r="A12" s="24"/>
      <c r="B12" s="71" t="s">
        <v>13</v>
      </c>
      <c r="C12" s="65" t="s">
        <v>37</v>
      </c>
      <c r="D12" s="58" t="s">
        <v>1</v>
      </c>
      <c r="E12" s="58">
        <f>VLOOKUP(D12,$D$56:$E$58,2,0)</f>
        <v>1</v>
      </c>
      <c r="F12" s="62"/>
      <c r="G12" s="58" t="s">
        <v>1</v>
      </c>
      <c r="H12" s="58">
        <f>VLOOKUP(G12,$D$56:$E$58,2,0)</f>
        <v>1</v>
      </c>
      <c r="I12" s="62"/>
      <c r="J12" s="58" t="s">
        <v>1</v>
      </c>
      <c r="K12" s="58">
        <f>VLOOKUP(J12,$D$56:$E$58,2,0)</f>
        <v>1</v>
      </c>
      <c r="L12" s="62"/>
      <c r="M12" s="58" t="s">
        <v>1</v>
      </c>
      <c r="N12" s="58">
        <f>VLOOKUP(M12,$D$56:$E$58,2,0)</f>
        <v>1</v>
      </c>
      <c r="O12" s="62"/>
      <c r="P12" s="58" t="s">
        <v>1</v>
      </c>
      <c r="Q12" s="58">
        <f>VLOOKUP(P12,$D$56:$E$58,2,0)</f>
        <v>1</v>
      </c>
      <c r="R12" s="62"/>
      <c r="S12" s="58" t="s">
        <v>1</v>
      </c>
      <c r="T12" s="58">
        <f>VLOOKUP(S12,$D$56:$E$58,2,0)</f>
        <v>1</v>
      </c>
      <c r="U12" s="62"/>
      <c r="V12" s="58" t="s">
        <v>1</v>
      </c>
      <c r="W12" s="58">
        <f>VLOOKUP(V12,$D$56:$E$58,2,0)</f>
        <v>1</v>
      </c>
      <c r="X12" s="62"/>
      <c r="Y12" s="58" t="s">
        <v>1</v>
      </c>
      <c r="Z12" s="58">
        <f>VLOOKUP(Y12,$D$56:$E$58,2,0)</f>
        <v>1</v>
      </c>
      <c r="AA12" s="62"/>
      <c r="AB12" s="58" t="s">
        <v>1</v>
      </c>
      <c r="AC12" s="58">
        <f>VLOOKUP(AB12,$D$56:$E$58,2,0)</f>
        <v>1</v>
      </c>
      <c r="AD12" s="62"/>
      <c r="AE12" s="58" t="s">
        <v>1</v>
      </c>
      <c r="AF12" s="58">
        <f>VLOOKUP(AE12,$D$56:$E$58,2,0)</f>
        <v>1</v>
      </c>
      <c r="AG12" s="62"/>
      <c r="AH12" s="58" t="s">
        <v>1</v>
      </c>
      <c r="AI12" s="58">
        <f>VLOOKUP(AH12,$D$56:$E$58,2,0)</f>
        <v>1</v>
      </c>
      <c r="AJ12" s="62"/>
      <c r="AK12" s="58" t="s">
        <v>1</v>
      </c>
      <c r="AL12" s="58">
        <f>VLOOKUP(AK12,$D$56:$E$58,2,0)</f>
        <v>1</v>
      </c>
      <c r="AM12" s="62"/>
      <c r="AN12" s="58" t="s">
        <v>1</v>
      </c>
      <c r="AO12" s="58">
        <f>VLOOKUP(AN12,$D$56:$E$58,2,0)</f>
        <v>1</v>
      </c>
      <c r="AP12" s="62"/>
      <c r="AQ12" s="58" t="s">
        <v>1</v>
      </c>
      <c r="AR12" s="58">
        <f>VLOOKUP(AQ12,$D$56:$E$58,2,0)</f>
        <v>1</v>
      </c>
      <c r="AS12" s="62"/>
      <c r="AT12" s="58" t="s">
        <v>1</v>
      </c>
      <c r="AU12" s="58">
        <f>VLOOKUP(AT12,$D$56:$E$58,2,0)</f>
        <v>1</v>
      </c>
      <c r="AV12" s="62"/>
      <c r="AW12" s="58" t="s">
        <v>1</v>
      </c>
      <c r="AX12" s="58">
        <f>VLOOKUP(AW12,$D$56:$E$58,2,0)</f>
        <v>1</v>
      </c>
      <c r="AY12" s="62"/>
    </row>
    <row r="13" spans="1:51" ht="58.5" customHeight="1">
      <c r="A13" s="24"/>
      <c r="B13" s="71" t="s">
        <v>12</v>
      </c>
      <c r="C13" s="66" t="s">
        <v>38</v>
      </c>
      <c r="D13" s="58" t="s">
        <v>1</v>
      </c>
      <c r="E13" s="58">
        <f>VLOOKUP(D13,$D$56:$E$58,2,0)</f>
        <v>1</v>
      </c>
      <c r="F13" s="62"/>
      <c r="G13" s="58" t="s">
        <v>1</v>
      </c>
      <c r="H13" s="58">
        <f>VLOOKUP(G13,$D$56:$E$58,2,0)</f>
        <v>1</v>
      </c>
      <c r="I13" s="62"/>
      <c r="J13" s="58" t="s">
        <v>1</v>
      </c>
      <c r="K13" s="58">
        <f>VLOOKUP(J13,$D$56:$E$58,2,0)</f>
        <v>1</v>
      </c>
      <c r="L13" s="62"/>
      <c r="M13" s="58" t="s">
        <v>1</v>
      </c>
      <c r="N13" s="58">
        <f>VLOOKUP(M13,$D$56:$E$58,2,0)</f>
        <v>1</v>
      </c>
      <c r="O13" s="62"/>
      <c r="P13" s="58" t="s">
        <v>1</v>
      </c>
      <c r="Q13" s="58">
        <f>VLOOKUP(P13,$D$56:$E$58,2,0)</f>
        <v>1</v>
      </c>
      <c r="R13" s="62"/>
      <c r="S13" s="58" t="s">
        <v>1</v>
      </c>
      <c r="T13" s="58">
        <f>VLOOKUP(S13,$D$56:$E$58,2,0)</f>
        <v>1</v>
      </c>
      <c r="U13" s="62"/>
      <c r="V13" s="58" t="s">
        <v>1</v>
      </c>
      <c r="W13" s="58">
        <f>VLOOKUP(V13,$D$56:$E$58,2,0)</f>
        <v>1</v>
      </c>
      <c r="X13" s="62"/>
      <c r="Y13" s="58" t="s">
        <v>1</v>
      </c>
      <c r="Z13" s="58">
        <f>VLOOKUP(Y13,$D$56:$E$58,2,0)</f>
        <v>1</v>
      </c>
      <c r="AA13" s="62"/>
      <c r="AB13" s="58" t="s">
        <v>1</v>
      </c>
      <c r="AC13" s="58">
        <f>VLOOKUP(AB13,$D$56:$E$58,2,0)</f>
        <v>1</v>
      </c>
      <c r="AD13" s="62"/>
      <c r="AE13" s="58" t="s">
        <v>1</v>
      </c>
      <c r="AF13" s="58">
        <f>VLOOKUP(AE13,$D$56:$E$58,2,0)</f>
        <v>1</v>
      </c>
      <c r="AG13" s="62"/>
      <c r="AH13" s="58" t="s">
        <v>1</v>
      </c>
      <c r="AI13" s="58">
        <f>VLOOKUP(AH13,$D$56:$E$58,2,0)</f>
        <v>1</v>
      </c>
      <c r="AJ13" s="62"/>
      <c r="AK13" s="58" t="s">
        <v>1</v>
      </c>
      <c r="AL13" s="58">
        <f>VLOOKUP(AK13,$D$56:$E$58,2,0)</f>
        <v>1</v>
      </c>
      <c r="AM13" s="62"/>
      <c r="AN13" s="58" t="s">
        <v>1</v>
      </c>
      <c r="AO13" s="58">
        <f>VLOOKUP(AN13,$D$56:$E$58,2,0)</f>
        <v>1</v>
      </c>
      <c r="AP13" s="62"/>
      <c r="AQ13" s="58" t="s">
        <v>1</v>
      </c>
      <c r="AR13" s="58">
        <f>VLOOKUP(AQ13,$D$56:$E$58,2,0)</f>
        <v>1</v>
      </c>
      <c r="AS13" s="62"/>
      <c r="AT13" s="58" t="s">
        <v>1</v>
      </c>
      <c r="AU13" s="58">
        <f>VLOOKUP(AT13,$D$56:$E$58,2,0)</f>
        <v>1</v>
      </c>
      <c r="AV13" s="62"/>
      <c r="AW13" s="58" t="s">
        <v>1</v>
      </c>
      <c r="AX13" s="58">
        <f>VLOOKUP(AW13,$D$56:$E$58,2,0)</f>
        <v>1</v>
      </c>
      <c r="AY13" s="62"/>
    </row>
    <row r="14" spans="1:51" ht="52.5" customHeight="1">
      <c r="A14" s="24"/>
      <c r="B14" s="71" t="s">
        <v>15</v>
      </c>
      <c r="C14" s="66" t="s">
        <v>23</v>
      </c>
      <c r="D14" s="58" t="s">
        <v>1</v>
      </c>
      <c r="E14" s="58">
        <f>VLOOKUP(D14,$D$56:$E$58,2,0)</f>
        <v>1</v>
      </c>
      <c r="F14" s="62"/>
      <c r="G14" s="58" t="s">
        <v>1</v>
      </c>
      <c r="H14" s="58">
        <f>VLOOKUP(G14,$D$56:$E$58,2,0)</f>
        <v>1</v>
      </c>
      <c r="I14" s="62"/>
      <c r="J14" s="58" t="s">
        <v>1</v>
      </c>
      <c r="K14" s="58">
        <f>VLOOKUP(J14,$D$56:$E$58,2,0)</f>
        <v>1</v>
      </c>
      <c r="L14" s="62"/>
      <c r="M14" s="58" t="s">
        <v>1</v>
      </c>
      <c r="N14" s="58">
        <f>VLOOKUP(M14,$D$56:$E$58,2,0)</f>
        <v>1</v>
      </c>
      <c r="O14" s="62"/>
      <c r="P14" s="58" t="s">
        <v>1</v>
      </c>
      <c r="Q14" s="58">
        <f>VLOOKUP(P14,$D$56:$E$58,2,0)</f>
        <v>1</v>
      </c>
      <c r="R14" s="62"/>
      <c r="S14" s="58" t="s">
        <v>1</v>
      </c>
      <c r="T14" s="58">
        <f>VLOOKUP(S14,$D$56:$E$58,2,0)</f>
        <v>1</v>
      </c>
      <c r="U14" s="62"/>
      <c r="V14" s="58" t="s">
        <v>1</v>
      </c>
      <c r="W14" s="58">
        <f>VLOOKUP(V14,$D$56:$E$58,2,0)</f>
        <v>1</v>
      </c>
      <c r="X14" s="62"/>
      <c r="Y14" s="58" t="s">
        <v>1</v>
      </c>
      <c r="Z14" s="58">
        <f>VLOOKUP(Y14,$D$56:$E$58,2,0)</f>
        <v>1</v>
      </c>
      <c r="AA14" s="62"/>
      <c r="AB14" s="58" t="s">
        <v>1</v>
      </c>
      <c r="AC14" s="58">
        <f>VLOOKUP(AB14,$D$56:$E$58,2,0)</f>
        <v>1</v>
      </c>
      <c r="AD14" s="62"/>
      <c r="AE14" s="58" t="s">
        <v>1</v>
      </c>
      <c r="AF14" s="58">
        <f>VLOOKUP(AE14,$D$56:$E$58,2,0)</f>
        <v>1</v>
      </c>
      <c r="AG14" s="62"/>
      <c r="AH14" s="58" t="s">
        <v>1</v>
      </c>
      <c r="AI14" s="58">
        <f>VLOOKUP(AH14,$D$56:$E$58,2,0)</f>
        <v>1</v>
      </c>
      <c r="AJ14" s="62"/>
      <c r="AK14" s="58" t="s">
        <v>1</v>
      </c>
      <c r="AL14" s="58">
        <f>VLOOKUP(AK14,$D$56:$E$58,2,0)</f>
        <v>1</v>
      </c>
      <c r="AM14" s="62"/>
      <c r="AN14" s="58" t="s">
        <v>1</v>
      </c>
      <c r="AO14" s="58">
        <f>VLOOKUP(AN14,$D$56:$E$58,2,0)</f>
        <v>1</v>
      </c>
      <c r="AP14" s="62"/>
      <c r="AQ14" s="58" t="s">
        <v>1</v>
      </c>
      <c r="AR14" s="58">
        <f>VLOOKUP(AQ14,$D$56:$E$58,2,0)</f>
        <v>1</v>
      </c>
      <c r="AS14" s="62"/>
      <c r="AT14" s="58" t="s">
        <v>1</v>
      </c>
      <c r="AU14" s="58">
        <f>VLOOKUP(AT14,$D$56:$E$58,2,0)</f>
        <v>1</v>
      </c>
      <c r="AV14" s="62"/>
      <c r="AW14" s="58" t="s">
        <v>1</v>
      </c>
      <c r="AX14" s="58">
        <f>VLOOKUP(AW14,$D$56:$E$58,2,0)</f>
        <v>1</v>
      </c>
      <c r="AY14" s="62"/>
    </row>
    <row r="15" spans="1:51" ht="39.75" customHeight="1">
      <c r="A15" s="24"/>
      <c r="B15" s="253" t="s">
        <v>193</v>
      </c>
      <c r="C15" s="253"/>
      <c r="D15" s="27">
        <f>E15/3</f>
        <v>1</v>
      </c>
      <c r="E15" s="27">
        <f>SUM(E12:E14)</f>
        <v>3</v>
      </c>
      <c r="F15" s="23" t="str">
        <f>+IF(AND($D$15&gt;=0,$D$15&lt;=0.33),"MALO",IF(AND($D$15&gt;0.33,$D$15&lt;=0.67),"REGULAR",IF(AND($D$15&gt;0.67,$D$15&lt;=1),"BUENO","NA")))</f>
        <v>BUENO</v>
      </c>
      <c r="G15" s="27">
        <f>H15/3</f>
        <v>1</v>
      </c>
      <c r="H15" s="27">
        <f>SUM(H12:H14)</f>
        <v>3</v>
      </c>
      <c r="I15" s="23" t="str">
        <f>+IF(AND($G$15&gt;=0,$G$15&lt;=0.33),"MALO",IF(AND($G$15&gt;0.33,$G$15&lt;=0.67),"REGULAR",IF(AND($G$15&gt;0.67,$G$15&lt;=1),"BUENO","NA")))</f>
        <v>BUENO</v>
      </c>
      <c r="J15" s="27">
        <f>K15/3</f>
        <v>1</v>
      </c>
      <c r="K15" s="27">
        <f>SUM(K12:K14)</f>
        <v>3</v>
      </c>
      <c r="L15" s="23" t="str">
        <f>+IF(AND($J$15&gt;=0,$J$15&lt;=0.33),"MALO",IF(AND($J$15&gt;0.33,$J$15&lt;=0.67),"REGULAR",IF(AND($J$15&gt;0.67,$J$15&lt;=1),"BUENO","NA")))</f>
        <v>BUENO</v>
      </c>
      <c r="M15" s="27">
        <f>N15/3</f>
        <v>1</v>
      </c>
      <c r="N15" s="27">
        <f>SUM(N12:N14)</f>
        <v>3</v>
      </c>
      <c r="O15" s="23" t="str">
        <f>+IF(AND($M$15&gt;=0,$M$15&lt;=0.33),"MALO",IF(AND($M$15&gt;0.33,$M$15&lt;=0.67),"REGULAR",IF(AND($M$15&gt;0.67,$M$15&lt;=1),"BUENO","NA")))</f>
        <v>BUENO</v>
      </c>
      <c r="P15" s="27">
        <f>Q15/3</f>
        <v>1</v>
      </c>
      <c r="Q15" s="27">
        <f>SUM(Q12:Q14)</f>
        <v>3</v>
      </c>
      <c r="R15" s="23" t="str">
        <f>+IF(AND($M$15&gt;=0,$M$15&lt;=0.33),"MALO",IF(AND($M$15&gt;0.33,$M$15&lt;=0.67),"REGULAR",IF(AND($M$15&gt;0.67,$M$15&lt;=1),"BUENO","NA")))</f>
        <v>BUENO</v>
      </c>
      <c r="S15" s="27">
        <f>T15/3</f>
        <v>1</v>
      </c>
      <c r="T15" s="27">
        <f>SUM(T12:T14)</f>
        <v>3</v>
      </c>
      <c r="U15" s="23" t="str">
        <f>+IF(AND($S$15&gt;=0,$S$15&lt;=0.33),"MALO",IF(AND($S$15&gt;0.33,$S$15&lt;=0.67),"REGULAR",IF(AND($S$15&gt;0.67,$S$15&lt;=1),"BUENO","NA")))</f>
        <v>BUENO</v>
      </c>
      <c r="V15" s="27">
        <f>W15/3</f>
        <v>1</v>
      </c>
      <c r="W15" s="27">
        <f>SUM(W12:W14)</f>
        <v>3</v>
      </c>
      <c r="X15" s="23" t="str">
        <f>+IF(AND($V$15&gt;=0,$V$15&lt;=0.33),"MALO",IF(AND($V$15&gt;0.33,$V$15&lt;=0.67),"REGULAR",IF(AND($V$15&gt;0.67,$V$15&lt;=1),"BUENO","NA")))</f>
        <v>BUENO</v>
      </c>
      <c r="Y15" s="27">
        <f>Z15/3</f>
        <v>1</v>
      </c>
      <c r="Z15" s="27">
        <f>SUM(Z12:Z14)</f>
        <v>3</v>
      </c>
      <c r="AA15" s="23" t="str">
        <f>+IF(AND($Y$15&gt;=0,$Y$15&lt;=0.33),"MALO",IF(AND($Y$15&gt;0.33,$Y$15&lt;=0.67),"REGULAR",IF(AND($Y$15&gt;0.67,$Y$15&lt;=1),"BUENO","NA")))</f>
        <v>BUENO</v>
      </c>
      <c r="AB15" s="27">
        <f>AC15/3</f>
        <v>1</v>
      </c>
      <c r="AC15" s="27">
        <f>SUM(AC12:AC14)</f>
        <v>3</v>
      </c>
      <c r="AD15" s="23" t="str">
        <f>+IF(AND($AB$15&gt;=0,$AB$15&lt;=0.33),"MALO",IF(AND($AB$15&gt;0.33,$AB$15&lt;=0.67),"REGULAR",IF(AND($AB$15&gt;0.67,$AB$15&lt;=1),"BUENO","NA")))</f>
        <v>BUENO</v>
      </c>
      <c r="AE15" s="27">
        <f>AF15/3</f>
        <v>1</v>
      </c>
      <c r="AF15" s="27">
        <f>SUM(AF12:AF14)</f>
        <v>3</v>
      </c>
      <c r="AG15" s="23" t="str">
        <f>+IF(AND($AH$15&gt;=0,$AH$15&lt;=0.33),"MALO",IF(AND($AH$15&gt;0.33,$AH$15&lt;=0.67),"REGULAR",IF(AND($AH$15&gt;0.67,$AH$15&lt;=1),"BUENO","NA")))</f>
        <v>BUENO</v>
      </c>
      <c r="AH15" s="27">
        <f>AI15/3</f>
        <v>1</v>
      </c>
      <c r="AI15" s="27">
        <f>SUM(AI12:AI14)</f>
        <v>3</v>
      </c>
      <c r="AJ15" s="23" t="str">
        <f>+IF(AND($AH$15&gt;=0,$AH$15&lt;=0.33),"MALO",IF(AND($AH$15&gt;0.33,$AH$15&lt;=0.67),"REGULAR",IF(AND($AH$15&gt;0.67,$AH$15&lt;=1),"BUENO","NA")))</f>
        <v>BUENO</v>
      </c>
      <c r="AK15" s="27">
        <f>AL15/3</f>
        <v>1</v>
      </c>
      <c r="AL15" s="27">
        <f>SUM(AL12:AL14)</f>
        <v>3</v>
      </c>
      <c r="AM15" s="23" t="str">
        <f>+IF(AND($AH$15&gt;=0,$AH$15&lt;=0.33),"MALO",IF(AND($AH$15&gt;0.33,$AH$15&lt;=0.67),"REGULAR",IF(AND($AH$15&gt;0.67,$AH$15&lt;=1),"BUENO","NA")))</f>
        <v>BUENO</v>
      </c>
      <c r="AN15" s="27">
        <f>AO15/3</f>
        <v>1</v>
      </c>
      <c r="AO15" s="27">
        <f>SUM(AO12:AO14)</f>
        <v>3</v>
      </c>
      <c r="AP15" s="23" t="str">
        <f>+IF(AND($AN$15&gt;=0,$AN$15&lt;=0.33),"MALO",IF(AND($AN$15&gt;0.33,$AN$15&lt;=0.67),"REGULAR",IF(AND($AN$15&gt;0.67,$AN$15&lt;=1),"BUENO","NA")))</f>
        <v>BUENO</v>
      </c>
      <c r="AQ15" s="27">
        <f>AR15/3</f>
        <v>1</v>
      </c>
      <c r="AR15" s="27">
        <f>SUM(AR12:AR14)</f>
        <v>3</v>
      </c>
      <c r="AS15" s="23" t="str">
        <f>+IF(AND($AQ$15&gt;=0,$AQ$15&lt;=0.33),"MALO",IF(AND($AQ$15&gt;0.33,$AQ$15&lt;=0.67),"REGULAR",IF(AND($AQ$15&gt;0.67,$AQ$15&lt;=1),"BUENO","NA")))</f>
        <v>BUENO</v>
      </c>
      <c r="AT15" s="27">
        <f>AU15/3</f>
        <v>1</v>
      </c>
      <c r="AU15" s="27">
        <f>SUM(AU12:AU14)</f>
        <v>3</v>
      </c>
      <c r="AV15" s="23" t="str">
        <f>+IF(AND($AT$15&gt;=0,$AT$15&lt;=0.33),"MALO",IF(AND($AT$15&gt;0.33,$AT$15&lt;=0.67),"REGULAR",IF(AND($AT$15&gt;0.67,$AT$15&lt;=1),"BUENO","NA")))</f>
        <v>BUENO</v>
      </c>
      <c r="AW15" s="27">
        <f>AX15/3</f>
        <v>1</v>
      </c>
      <c r="AX15" s="27">
        <f>SUM(AX12:AX14)</f>
        <v>3</v>
      </c>
      <c r="AY15" s="23" t="str">
        <f>+IF(AND($AW$15&gt;=0,$AW$15&lt;=0.33),"MALO",IF(AND($AW$15&gt;0.33,$AW$15&lt;=0.67),"REGULAR",IF(AND($AW$15&gt;0.67,$AW$15&lt;=1),"BUENO","NA")))</f>
        <v>BUENO</v>
      </c>
    </row>
    <row r="16" spans="1:51" ht="24.75" customHeight="1">
      <c r="A16" s="24"/>
      <c r="B16" s="69">
        <v>3</v>
      </c>
      <c r="C16" s="57" t="s">
        <v>8</v>
      </c>
      <c r="D16" s="22" t="s">
        <v>116</v>
      </c>
      <c r="E16" s="22" t="s">
        <v>117</v>
      </c>
      <c r="F16" s="22" t="s">
        <v>118</v>
      </c>
      <c r="G16" s="22" t="s">
        <v>116</v>
      </c>
      <c r="H16" s="22" t="s">
        <v>117</v>
      </c>
      <c r="I16" s="22" t="s">
        <v>118</v>
      </c>
      <c r="J16" s="22" t="s">
        <v>116</v>
      </c>
      <c r="K16" s="22" t="s">
        <v>117</v>
      </c>
      <c r="L16" s="22" t="s">
        <v>118</v>
      </c>
      <c r="M16" s="22" t="s">
        <v>116</v>
      </c>
      <c r="N16" s="22" t="s">
        <v>117</v>
      </c>
      <c r="O16" s="22" t="s">
        <v>118</v>
      </c>
      <c r="P16" s="22" t="s">
        <v>116</v>
      </c>
      <c r="Q16" s="22" t="s">
        <v>117</v>
      </c>
      <c r="R16" s="22" t="s">
        <v>118</v>
      </c>
      <c r="S16" s="22" t="s">
        <v>116</v>
      </c>
      <c r="T16" s="22" t="s">
        <v>117</v>
      </c>
      <c r="U16" s="22" t="s">
        <v>118</v>
      </c>
      <c r="V16" s="22" t="s">
        <v>116</v>
      </c>
      <c r="W16" s="22" t="s">
        <v>117</v>
      </c>
      <c r="X16" s="22" t="s">
        <v>118</v>
      </c>
      <c r="Y16" s="22" t="s">
        <v>116</v>
      </c>
      <c r="Z16" s="22" t="s">
        <v>117</v>
      </c>
      <c r="AA16" s="22" t="s">
        <v>118</v>
      </c>
      <c r="AB16" s="22" t="s">
        <v>116</v>
      </c>
      <c r="AC16" s="22" t="s">
        <v>117</v>
      </c>
      <c r="AD16" s="22" t="s">
        <v>118</v>
      </c>
      <c r="AE16" s="22" t="s">
        <v>116</v>
      </c>
      <c r="AF16" s="22" t="s">
        <v>117</v>
      </c>
      <c r="AG16" s="22" t="s">
        <v>118</v>
      </c>
      <c r="AH16" s="22" t="s">
        <v>116</v>
      </c>
      <c r="AI16" s="22" t="s">
        <v>117</v>
      </c>
      <c r="AJ16" s="22" t="s">
        <v>118</v>
      </c>
      <c r="AK16" s="22" t="s">
        <v>116</v>
      </c>
      <c r="AL16" s="22" t="s">
        <v>117</v>
      </c>
      <c r="AM16" s="22" t="s">
        <v>118</v>
      </c>
      <c r="AN16" s="22" t="s">
        <v>116</v>
      </c>
      <c r="AO16" s="22" t="s">
        <v>117</v>
      </c>
      <c r="AP16" s="22" t="s">
        <v>118</v>
      </c>
      <c r="AQ16" s="22" t="s">
        <v>116</v>
      </c>
      <c r="AR16" s="22" t="s">
        <v>117</v>
      </c>
      <c r="AS16" s="22" t="s">
        <v>118</v>
      </c>
      <c r="AT16" s="22" t="s">
        <v>116</v>
      </c>
      <c r="AU16" s="22" t="s">
        <v>117</v>
      </c>
      <c r="AV16" s="22" t="s">
        <v>118</v>
      </c>
      <c r="AW16" s="22" t="s">
        <v>116</v>
      </c>
      <c r="AX16" s="22" t="s">
        <v>117</v>
      </c>
      <c r="AY16" s="22" t="s">
        <v>118</v>
      </c>
    </row>
    <row r="17" spans="1:51" ht="51.75" customHeight="1">
      <c r="A17" s="24"/>
      <c r="B17" s="71" t="s">
        <v>16</v>
      </c>
      <c r="C17" s="65" t="s">
        <v>198</v>
      </c>
      <c r="D17" s="58" t="s">
        <v>1</v>
      </c>
      <c r="E17" s="58">
        <f>VLOOKUP(D17,$D$56:$E$58,2,0)</f>
        <v>1</v>
      </c>
      <c r="F17" s="62"/>
      <c r="G17" s="58" t="s">
        <v>1</v>
      </c>
      <c r="H17" s="58">
        <f>VLOOKUP(G17,$D$56:$E$58,2,0)</f>
        <v>1</v>
      </c>
      <c r="I17" s="62"/>
      <c r="J17" s="58" t="s">
        <v>1</v>
      </c>
      <c r="K17" s="58">
        <f>VLOOKUP(J17,$D$56:$E$58,2,0)</f>
        <v>1</v>
      </c>
      <c r="L17" s="62"/>
      <c r="M17" s="58" t="s">
        <v>1</v>
      </c>
      <c r="N17" s="58">
        <f>VLOOKUP(M17,$D$56:$E$58,2,0)</f>
        <v>1</v>
      </c>
      <c r="O17" s="62"/>
      <c r="P17" s="58" t="s">
        <v>1</v>
      </c>
      <c r="Q17" s="58">
        <f>VLOOKUP(P17,$D$56:$E$58,2,0)</f>
        <v>1</v>
      </c>
      <c r="R17" s="62"/>
      <c r="S17" s="58" t="s">
        <v>1</v>
      </c>
      <c r="T17" s="58">
        <f>VLOOKUP(S17,$D$56:$E$58,2,0)</f>
        <v>1</v>
      </c>
      <c r="U17" s="62"/>
      <c r="V17" s="58" t="s">
        <v>1</v>
      </c>
      <c r="W17" s="58">
        <f>VLOOKUP(V17,$D$56:$E$58,2,0)</f>
        <v>1</v>
      </c>
      <c r="X17" s="62"/>
      <c r="Y17" s="58" t="s">
        <v>1</v>
      </c>
      <c r="Z17" s="58">
        <f>VLOOKUP(Y17,$D$56:$E$58,2,0)</f>
        <v>1</v>
      </c>
      <c r="AA17" s="62"/>
      <c r="AB17" s="58" t="s">
        <v>1</v>
      </c>
      <c r="AC17" s="58">
        <f>VLOOKUP(AB17,$D$56:$E$58,2,0)</f>
        <v>1</v>
      </c>
      <c r="AD17" s="62"/>
      <c r="AE17" s="58" t="s">
        <v>1</v>
      </c>
      <c r="AF17" s="58">
        <f>VLOOKUP(AE17,$D$56:$E$58,2,0)</f>
        <v>1</v>
      </c>
      <c r="AG17" s="62"/>
      <c r="AH17" s="58" t="s">
        <v>1</v>
      </c>
      <c r="AI17" s="58">
        <f>VLOOKUP(AH17,$D$56:$E$58,2,0)</f>
        <v>1</v>
      </c>
      <c r="AJ17" s="62"/>
      <c r="AK17" s="58" t="s">
        <v>1</v>
      </c>
      <c r="AL17" s="58">
        <f>VLOOKUP(AK17,$D$56:$E$58,2,0)</f>
        <v>1</v>
      </c>
      <c r="AM17" s="62"/>
      <c r="AN17" s="58" t="s">
        <v>1</v>
      </c>
      <c r="AO17" s="58">
        <f>VLOOKUP(AN17,$D$56:$E$58,2,0)</f>
        <v>1</v>
      </c>
      <c r="AP17" s="62"/>
      <c r="AQ17" s="58" t="s">
        <v>1</v>
      </c>
      <c r="AR17" s="58">
        <f>VLOOKUP(AQ17,$D$56:$E$58,2,0)</f>
        <v>1</v>
      </c>
      <c r="AS17" s="62"/>
      <c r="AT17" s="58" t="s">
        <v>1</v>
      </c>
      <c r="AU17" s="58">
        <f>VLOOKUP(AT17,$D$56:$E$58,2,0)</f>
        <v>1</v>
      </c>
      <c r="AV17" s="62"/>
      <c r="AW17" s="58" t="s">
        <v>1</v>
      </c>
      <c r="AX17" s="58">
        <f>VLOOKUP(AW17,$D$56:$E$58,2,0)</f>
        <v>1</v>
      </c>
      <c r="AY17" s="62"/>
    </row>
    <row r="18" spans="1:51" ht="72.75" customHeight="1">
      <c r="A18" s="24"/>
      <c r="B18" s="71" t="s">
        <v>17</v>
      </c>
      <c r="C18" s="67" t="s">
        <v>199</v>
      </c>
      <c r="D18" s="58" t="s">
        <v>1</v>
      </c>
      <c r="E18" s="58">
        <f>VLOOKUP(D18,$D$56:$E$58,2,0)</f>
        <v>1</v>
      </c>
      <c r="F18" s="62"/>
      <c r="G18" s="58" t="s">
        <v>1</v>
      </c>
      <c r="H18" s="58">
        <f>VLOOKUP(G18,$D$56:$E$58,2,0)</f>
        <v>1</v>
      </c>
      <c r="I18" s="62"/>
      <c r="J18" s="58" t="s">
        <v>1</v>
      </c>
      <c r="K18" s="58">
        <f>VLOOKUP(J18,$D$56:$E$58,2,0)</f>
        <v>1</v>
      </c>
      <c r="L18" s="62"/>
      <c r="M18" s="58" t="s">
        <v>1</v>
      </c>
      <c r="N18" s="58">
        <f>VLOOKUP(M18,$D$56:$E$58,2,0)</f>
        <v>1</v>
      </c>
      <c r="O18" s="62"/>
      <c r="P18" s="58" t="s">
        <v>1</v>
      </c>
      <c r="Q18" s="58">
        <f>VLOOKUP(P18,$D$56:$E$58,2,0)</f>
        <v>1</v>
      </c>
      <c r="R18" s="62"/>
      <c r="S18" s="58" t="s">
        <v>1</v>
      </c>
      <c r="T18" s="58">
        <f>VLOOKUP(S18,$D$56:$E$58,2,0)</f>
        <v>1</v>
      </c>
      <c r="U18" s="62"/>
      <c r="V18" s="58" t="s">
        <v>1</v>
      </c>
      <c r="W18" s="58">
        <f>VLOOKUP(V18,$D$56:$E$58,2,0)</f>
        <v>1</v>
      </c>
      <c r="X18" s="62"/>
      <c r="Y18" s="58" t="s">
        <v>1</v>
      </c>
      <c r="Z18" s="58">
        <f>VLOOKUP(Y18,$D$56:$E$58,2,0)</f>
        <v>1</v>
      </c>
      <c r="AA18" s="62"/>
      <c r="AB18" s="58" t="s">
        <v>1</v>
      </c>
      <c r="AC18" s="58">
        <f>VLOOKUP(AB18,$D$56:$E$58,2,0)</f>
        <v>1</v>
      </c>
      <c r="AD18" s="62"/>
      <c r="AE18" s="58" t="s">
        <v>1</v>
      </c>
      <c r="AF18" s="58">
        <f>VLOOKUP(AE18,$D$56:$E$58,2,0)</f>
        <v>1</v>
      </c>
      <c r="AG18" s="62"/>
      <c r="AH18" s="58" t="s">
        <v>1</v>
      </c>
      <c r="AI18" s="58">
        <f>VLOOKUP(AH18,$D$56:$E$58,2,0)</f>
        <v>1</v>
      </c>
      <c r="AJ18" s="62"/>
      <c r="AK18" s="58" t="s">
        <v>1</v>
      </c>
      <c r="AL18" s="58">
        <f>VLOOKUP(AK18,$D$56:$E$58,2,0)</f>
        <v>1</v>
      </c>
      <c r="AM18" s="62"/>
      <c r="AN18" s="58" t="s">
        <v>1</v>
      </c>
      <c r="AO18" s="58">
        <f>VLOOKUP(AN18,$D$56:$E$58,2,0)</f>
        <v>1</v>
      </c>
      <c r="AP18" s="62"/>
      <c r="AQ18" s="58" t="s">
        <v>1</v>
      </c>
      <c r="AR18" s="58">
        <f>VLOOKUP(AQ18,$D$56:$E$58,2,0)</f>
        <v>1</v>
      </c>
      <c r="AS18" s="62"/>
      <c r="AT18" s="58" t="s">
        <v>1</v>
      </c>
      <c r="AU18" s="58">
        <f>VLOOKUP(AT18,$D$56:$E$58,2,0)</f>
        <v>1</v>
      </c>
      <c r="AV18" s="62"/>
      <c r="AW18" s="58" t="s">
        <v>1</v>
      </c>
      <c r="AX18" s="58">
        <f>VLOOKUP(AW18,$D$56:$E$58,2,0)</f>
        <v>1</v>
      </c>
      <c r="AY18" s="62"/>
    </row>
    <row r="19" spans="1:51" ht="72.75" customHeight="1">
      <c r="A19" s="24"/>
      <c r="B19" s="71" t="s">
        <v>18</v>
      </c>
      <c r="C19" s="67" t="s">
        <v>200</v>
      </c>
      <c r="D19" s="58" t="s">
        <v>1</v>
      </c>
      <c r="E19" s="58">
        <f>VLOOKUP(D19,$D$56:$E$58,2,0)</f>
        <v>1</v>
      </c>
      <c r="F19" s="62"/>
      <c r="G19" s="58" t="s">
        <v>1</v>
      </c>
      <c r="H19" s="58">
        <f>VLOOKUP(G19,$D$56:$E$58,2,0)</f>
        <v>1</v>
      </c>
      <c r="I19" s="62"/>
      <c r="J19" s="58" t="s">
        <v>1</v>
      </c>
      <c r="K19" s="58">
        <f>VLOOKUP(J19,$D$56:$E$58,2,0)</f>
        <v>1</v>
      </c>
      <c r="L19" s="62"/>
      <c r="M19" s="58" t="s">
        <v>1</v>
      </c>
      <c r="N19" s="58">
        <f>VLOOKUP(M19,$D$56:$E$58,2,0)</f>
        <v>1</v>
      </c>
      <c r="O19" s="62"/>
      <c r="P19" s="58" t="s">
        <v>1</v>
      </c>
      <c r="Q19" s="58">
        <f>VLOOKUP(P19,$D$56:$E$58,2,0)</f>
        <v>1</v>
      </c>
      <c r="R19" s="62"/>
      <c r="S19" s="58" t="s">
        <v>1</v>
      </c>
      <c r="T19" s="58">
        <f>VLOOKUP(S19,$D$56:$E$58,2,0)</f>
        <v>1</v>
      </c>
      <c r="U19" s="62"/>
      <c r="V19" s="58" t="s">
        <v>1</v>
      </c>
      <c r="W19" s="58">
        <f>VLOOKUP(V19,$D$56:$E$58,2,0)</f>
        <v>1</v>
      </c>
      <c r="X19" s="62"/>
      <c r="Y19" s="58" t="s">
        <v>1</v>
      </c>
      <c r="Z19" s="58">
        <f>VLOOKUP(Y19,$D$56:$E$58,2,0)</f>
        <v>1</v>
      </c>
      <c r="AA19" s="62"/>
      <c r="AB19" s="58" t="s">
        <v>1</v>
      </c>
      <c r="AC19" s="58">
        <f>VLOOKUP(AB19,$D$56:$E$58,2,0)</f>
        <v>1</v>
      </c>
      <c r="AD19" s="62"/>
      <c r="AE19" s="58" t="s">
        <v>1</v>
      </c>
      <c r="AF19" s="58">
        <f>VLOOKUP(AE19,$D$56:$E$58,2,0)</f>
        <v>1</v>
      </c>
      <c r="AG19" s="62"/>
      <c r="AH19" s="58" t="s">
        <v>1</v>
      </c>
      <c r="AI19" s="58">
        <f>VLOOKUP(AH19,$D$56:$E$58,2,0)</f>
        <v>1</v>
      </c>
      <c r="AJ19" s="62"/>
      <c r="AK19" s="58" t="s">
        <v>1</v>
      </c>
      <c r="AL19" s="58">
        <f>VLOOKUP(AK19,$D$56:$E$58,2,0)</f>
        <v>1</v>
      </c>
      <c r="AM19" s="62"/>
      <c r="AN19" s="58" t="s">
        <v>1</v>
      </c>
      <c r="AO19" s="58">
        <f>VLOOKUP(AN19,$D$56:$E$58,2,0)</f>
        <v>1</v>
      </c>
      <c r="AP19" s="62"/>
      <c r="AQ19" s="58" t="s">
        <v>1</v>
      </c>
      <c r="AR19" s="58">
        <f>VLOOKUP(AQ19,$D$56:$E$58,2,0)</f>
        <v>1</v>
      </c>
      <c r="AS19" s="62"/>
      <c r="AT19" s="58" t="s">
        <v>1</v>
      </c>
      <c r="AU19" s="58">
        <f>VLOOKUP(AT19,$D$56:$E$58,2,0)</f>
        <v>1</v>
      </c>
      <c r="AV19" s="62"/>
      <c r="AW19" s="58" t="s">
        <v>1</v>
      </c>
      <c r="AX19" s="58">
        <f>VLOOKUP(AW19,$D$56:$E$58,2,0)</f>
        <v>1</v>
      </c>
      <c r="AY19" s="62"/>
    </row>
    <row r="20" spans="1:51" ht="72.75" customHeight="1">
      <c r="A20" s="24"/>
      <c r="B20" s="71" t="s">
        <v>135</v>
      </c>
      <c r="C20" s="67" t="s">
        <v>202</v>
      </c>
      <c r="D20" s="58" t="s">
        <v>1</v>
      </c>
      <c r="E20" s="58">
        <f>VLOOKUP(D20,$D$56:$E$58,2,0)</f>
        <v>1</v>
      </c>
      <c r="F20" s="62"/>
      <c r="G20" s="58" t="s">
        <v>1</v>
      </c>
      <c r="H20" s="58">
        <f>VLOOKUP(G20,$D$56:$E$58,2,0)</f>
        <v>1</v>
      </c>
      <c r="I20" s="62"/>
      <c r="J20" s="58" t="s">
        <v>1</v>
      </c>
      <c r="K20" s="58">
        <f>VLOOKUP(J20,$D$56:$E$58,2,0)</f>
        <v>1</v>
      </c>
      <c r="L20" s="62"/>
      <c r="M20" s="58" t="s">
        <v>1</v>
      </c>
      <c r="N20" s="58">
        <f>VLOOKUP(M20,$D$56:$E$58,2,0)</f>
        <v>1</v>
      </c>
      <c r="O20" s="62"/>
      <c r="P20" s="58" t="s">
        <v>1</v>
      </c>
      <c r="Q20" s="58">
        <f>VLOOKUP(P20,$D$56:$E$58,2,0)</f>
        <v>1</v>
      </c>
      <c r="R20" s="62"/>
      <c r="S20" s="58" t="s">
        <v>1</v>
      </c>
      <c r="T20" s="58">
        <f>VLOOKUP(S20,$D$56:$E$58,2,0)</f>
        <v>1</v>
      </c>
      <c r="U20" s="62"/>
      <c r="V20" s="58" t="s">
        <v>1</v>
      </c>
      <c r="W20" s="58">
        <f>VLOOKUP(V20,$D$56:$E$58,2,0)</f>
        <v>1</v>
      </c>
      <c r="X20" s="62"/>
      <c r="Y20" s="58" t="s">
        <v>1</v>
      </c>
      <c r="Z20" s="58">
        <f>VLOOKUP(Y20,$D$56:$E$58,2,0)</f>
        <v>1</v>
      </c>
      <c r="AA20" s="62"/>
      <c r="AB20" s="58" t="s">
        <v>1</v>
      </c>
      <c r="AC20" s="58">
        <f>VLOOKUP(AB20,$D$56:$E$58,2,0)</f>
        <v>1</v>
      </c>
      <c r="AD20" s="62"/>
      <c r="AE20" s="58" t="s">
        <v>1</v>
      </c>
      <c r="AF20" s="58">
        <f>VLOOKUP(AE20,$D$56:$E$58,2,0)</f>
        <v>1</v>
      </c>
      <c r="AG20" s="62"/>
      <c r="AH20" s="58" t="s">
        <v>1</v>
      </c>
      <c r="AI20" s="58">
        <f>VLOOKUP(AH20,$D$56:$E$58,2,0)</f>
        <v>1</v>
      </c>
      <c r="AJ20" s="62"/>
      <c r="AK20" s="58" t="s">
        <v>1</v>
      </c>
      <c r="AL20" s="58">
        <f>VLOOKUP(AK20,$D$56:$E$58,2,0)</f>
        <v>1</v>
      </c>
      <c r="AM20" s="62"/>
      <c r="AN20" s="58" t="s">
        <v>1</v>
      </c>
      <c r="AO20" s="58">
        <f>VLOOKUP(AN20,$D$56:$E$58,2,0)</f>
        <v>1</v>
      </c>
      <c r="AP20" s="62"/>
      <c r="AQ20" s="58" t="s">
        <v>1</v>
      </c>
      <c r="AR20" s="58">
        <f>VLOOKUP(AQ20,$D$56:$E$58,2,0)</f>
        <v>1</v>
      </c>
      <c r="AS20" s="62"/>
      <c r="AT20" s="58" t="s">
        <v>1</v>
      </c>
      <c r="AU20" s="58">
        <f>VLOOKUP(AT20,$D$56:$E$58,2,0)</f>
        <v>1</v>
      </c>
      <c r="AV20" s="62"/>
      <c r="AW20" s="58" t="s">
        <v>1</v>
      </c>
      <c r="AX20" s="58">
        <f>VLOOKUP(AW20,$D$56:$E$58,2,0)</f>
        <v>1</v>
      </c>
      <c r="AY20" s="62"/>
    </row>
    <row r="21" spans="1:51" ht="60" customHeight="1">
      <c r="A21" s="24"/>
      <c r="B21" s="71" t="s">
        <v>136</v>
      </c>
      <c r="C21" s="67" t="s">
        <v>201</v>
      </c>
      <c r="D21" s="58" t="s">
        <v>1</v>
      </c>
      <c r="E21" s="58">
        <f>VLOOKUP(D21,$D$56:$E$58,2,0)</f>
        <v>1</v>
      </c>
      <c r="F21" s="62"/>
      <c r="G21" s="58" t="s">
        <v>1</v>
      </c>
      <c r="H21" s="58">
        <f>VLOOKUP(G21,$D$56:$E$58,2,0)</f>
        <v>1</v>
      </c>
      <c r="I21" s="62"/>
      <c r="J21" s="58" t="s">
        <v>1</v>
      </c>
      <c r="K21" s="58">
        <f>VLOOKUP(J21,$D$56:$E$58,2,0)</f>
        <v>1</v>
      </c>
      <c r="L21" s="62"/>
      <c r="M21" s="58" t="s">
        <v>1</v>
      </c>
      <c r="N21" s="58">
        <f>VLOOKUP(M21,$D$56:$E$58,2,0)</f>
        <v>1</v>
      </c>
      <c r="O21" s="62"/>
      <c r="P21" s="58" t="s">
        <v>1</v>
      </c>
      <c r="Q21" s="58">
        <f>VLOOKUP(P21,$D$56:$E$58,2,0)</f>
        <v>1</v>
      </c>
      <c r="R21" s="62"/>
      <c r="S21" s="58" t="s">
        <v>1</v>
      </c>
      <c r="T21" s="58">
        <f>VLOOKUP(S21,$D$56:$E$58,2,0)</f>
        <v>1</v>
      </c>
      <c r="U21" s="62"/>
      <c r="V21" s="58" t="s">
        <v>1</v>
      </c>
      <c r="W21" s="58">
        <f>VLOOKUP(V21,$D$56:$E$58,2,0)</f>
        <v>1</v>
      </c>
      <c r="X21" s="62"/>
      <c r="Y21" s="58" t="s">
        <v>1</v>
      </c>
      <c r="Z21" s="58">
        <f>VLOOKUP(Y21,$D$56:$E$58,2,0)</f>
        <v>1</v>
      </c>
      <c r="AA21" s="62"/>
      <c r="AB21" s="58" t="s">
        <v>1</v>
      </c>
      <c r="AC21" s="58">
        <f>VLOOKUP(AB21,$D$56:$E$58,2,0)</f>
        <v>1</v>
      </c>
      <c r="AD21" s="62"/>
      <c r="AE21" s="58" t="s">
        <v>1</v>
      </c>
      <c r="AF21" s="58">
        <f>VLOOKUP(AE21,$D$56:$E$58,2,0)</f>
        <v>1</v>
      </c>
      <c r="AG21" s="62"/>
      <c r="AH21" s="58" t="s">
        <v>1</v>
      </c>
      <c r="AI21" s="58">
        <f>VLOOKUP(AH21,$D$56:$E$58,2,0)</f>
        <v>1</v>
      </c>
      <c r="AJ21" s="62"/>
      <c r="AK21" s="58" t="s">
        <v>1</v>
      </c>
      <c r="AL21" s="58">
        <f>VLOOKUP(AK21,$D$56:$E$58,2,0)</f>
        <v>1</v>
      </c>
      <c r="AM21" s="62"/>
      <c r="AN21" s="58" t="s">
        <v>1</v>
      </c>
      <c r="AO21" s="58">
        <f>VLOOKUP(AN21,$D$56:$E$58,2,0)</f>
        <v>1</v>
      </c>
      <c r="AP21" s="62"/>
      <c r="AQ21" s="58" t="s">
        <v>1</v>
      </c>
      <c r="AR21" s="58">
        <f>VLOOKUP(AQ21,$D$56:$E$58,2,0)</f>
        <v>1</v>
      </c>
      <c r="AS21" s="62"/>
      <c r="AT21" s="58" t="s">
        <v>1</v>
      </c>
      <c r="AU21" s="58">
        <f>VLOOKUP(AT21,$D$56:$E$58,2,0)</f>
        <v>1</v>
      </c>
      <c r="AV21" s="62"/>
      <c r="AW21" s="58" t="s">
        <v>1</v>
      </c>
      <c r="AX21" s="58">
        <f>VLOOKUP(AW21,$D$56:$E$58,2,0)</f>
        <v>1</v>
      </c>
      <c r="AY21" s="62"/>
    </row>
    <row r="22" spans="1:51" ht="39.75" customHeight="1">
      <c r="A22" s="24"/>
      <c r="B22" s="253" t="s">
        <v>194</v>
      </c>
      <c r="C22" s="253"/>
      <c r="D22" s="27">
        <f>E22/5</f>
        <v>1</v>
      </c>
      <c r="E22" s="27">
        <f>SUM(E17:E21)</f>
        <v>5</v>
      </c>
      <c r="F22" s="23" t="str">
        <f>+IF(AND($D$22&gt;=0,$D$22&lt;=0.33),"MALO",IF(AND($D$22&gt;0.33,$D$22&lt;=0.67),"REGULAR",IF(AND($D$22&gt;0.67,$D$22&lt;=1),"BUENO","NA")))</f>
        <v>BUENO</v>
      </c>
      <c r="G22" s="27">
        <f>H22/5</f>
        <v>1</v>
      </c>
      <c r="H22" s="27">
        <f>SUM(H17:H21)</f>
        <v>5</v>
      </c>
      <c r="I22" s="23" t="str">
        <f>+IF(AND($G$22&gt;=0,$G$22&lt;=0.33),"MALO",IF(AND($G$22&gt;0.33,$G$22&lt;=0.67),"REGULAR",IF(AND($G$22&gt;0.67,$G$22&lt;=1),"BUENO","NA")))</f>
        <v>BUENO</v>
      </c>
      <c r="J22" s="27">
        <f>K22/5</f>
        <v>1</v>
      </c>
      <c r="K22" s="27">
        <f>SUM(K17:K21)</f>
        <v>5</v>
      </c>
      <c r="L22" s="23" t="str">
        <f>+IF(AND($J$22&gt;=0,$J$22&lt;=0.33),"MALO",IF(AND($J$22&gt;0.33,$J$22&lt;=0.67),"REGULAR",IF(AND($J$22&gt;0.67,$J$22&lt;=1),"BUENO","NA")))</f>
        <v>BUENO</v>
      </c>
      <c r="M22" s="27">
        <f>N22/5</f>
        <v>1</v>
      </c>
      <c r="N22" s="27">
        <f>SUM(N17:N21)</f>
        <v>5</v>
      </c>
      <c r="O22" s="23" t="str">
        <f>+IF(AND($M$22&gt;=0,$M$22&lt;=0.33),"MALO",IF(AND($M$22&gt;0.33,$M$22&lt;=0.67),"REGULAR",IF(AND($M$22&gt;0.67,$M$22&lt;=1),"BUENO","NA")))</f>
        <v>BUENO</v>
      </c>
      <c r="P22" s="27">
        <f>Q22/5</f>
        <v>1</v>
      </c>
      <c r="Q22" s="27">
        <f>SUM(Q17:Q21)</f>
        <v>5</v>
      </c>
      <c r="R22" s="23" t="str">
        <f>+IF(AND($M$22&gt;=0,$M$22&lt;=0.33),"MALO",IF(AND($M$22&gt;0.33,$M$22&lt;=0.67),"REGULAR",IF(AND($M$22&gt;0.67,$M$22&lt;=1),"BUENO","NA")))</f>
        <v>BUENO</v>
      </c>
      <c r="S22" s="27">
        <f>T22/5</f>
        <v>1</v>
      </c>
      <c r="T22" s="27">
        <f>SUM(T17:T21)</f>
        <v>5</v>
      </c>
      <c r="U22" s="23" t="str">
        <f>+IF(AND($S$22&gt;=0,$S$22&lt;=0.33),"MALO",IF(AND($S$22&gt;0.33,$S$22&lt;=0.67),"REGULAR",IF(AND($S$22&gt;0.67,$S$22&lt;=1),"BUENO","NA")))</f>
        <v>BUENO</v>
      </c>
      <c r="V22" s="27">
        <f>W22/5</f>
        <v>1</v>
      </c>
      <c r="W22" s="27">
        <f>SUM(W17:W21)</f>
        <v>5</v>
      </c>
      <c r="X22" s="23" t="str">
        <f>+IF(AND($V$22&gt;=0,$V$22&lt;=0.33),"MALO",IF(AND($V$22&gt;0.33,$V$22&lt;=0.67),"REGULAR",IF(AND($V$22&gt;0.67,$V$22&lt;=1),"BUENO","NA")))</f>
        <v>BUENO</v>
      </c>
      <c r="Y22" s="27">
        <f>Z22/5</f>
        <v>1</v>
      </c>
      <c r="Z22" s="27">
        <f>SUM(Z17:Z21)</f>
        <v>5</v>
      </c>
      <c r="AA22" s="23" t="str">
        <f>+IF(AND($Y$22&gt;=0,$Y$22&lt;=0.33),"MALO",IF(AND($Y$22&gt;0.33,$Y$22&lt;=0.67),"REGULAR",IF(AND($Y$22&gt;0.67,$Y$22&lt;=1),"BUENO","NA")))</f>
        <v>BUENO</v>
      </c>
      <c r="AB22" s="27">
        <f>AC22/5</f>
        <v>1</v>
      </c>
      <c r="AC22" s="27">
        <f>SUM(AC17:AC21)</f>
        <v>5</v>
      </c>
      <c r="AD22" s="23" t="str">
        <f>+IF(AND($AB$22&gt;=0,$AB$22&lt;=0.33),"MALO",IF(AND($AB$22&gt;0.33,$AB$22&lt;=0.67),"REGULAR",IF(AND($AB$22&gt;0.67,$AB$22&lt;=1),"BUENO","NA")))</f>
        <v>BUENO</v>
      </c>
      <c r="AE22" s="27">
        <f>AF22/5</f>
        <v>1</v>
      </c>
      <c r="AF22" s="27">
        <f>SUM(AF17:AF21)</f>
        <v>5</v>
      </c>
      <c r="AG22" s="23" t="str">
        <f>+IF(AND($AH$22&gt;=0,$AH$22&lt;=0.33),"MALO",IF(AND($AH$22&gt;0.33,$AH$22&lt;=0.67),"REGULAR",IF(AND($AH$22&gt;0.67,$AH$22&lt;=1),"BUENO","NA")))</f>
        <v>BUENO</v>
      </c>
      <c r="AH22" s="27">
        <f>AI22/5</f>
        <v>1</v>
      </c>
      <c r="AI22" s="27">
        <f>SUM(AI17:AI21)</f>
        <v>5</v>
      </c>
      <c r="AJ22" s="23" t="str">
        <f>+IF(AND($AH$22&gt;=0,$AH$22&lt;=0.33),"MALO",IF(AND($AH$22&gt;0.33,$AH$22&lt;=0.67),"REGULAR",IF(AND($AH$22&gt;0.67,$AH$22&lt;=1),"BUENO","NA")))</f>
        <v>BUENO</v>
      </c>
      <c r="AK22" s="27">
        <f>AL22/5</f>
        <v>1</v>
      </c>
      <c r="AL22" s="27">
        <f>SUM(AL17:AL21)</f>
        <v>5</v>
      </c>
      <c r="AM22" s="23" t="str">
        <f>+IF(AND($AH$22&gt;=0,$AH$22&lt;=0.33),"MALO",IF(AND($AH$22&gt;0.33,$AH$22&lt;=0.67),"REGULAR",IF(AND($AH$22&gt;0.67,$AH$22&lt;=1),"BUENO","NA")))</f>
        <v>BUENO</v>
      </c>
      <c r="AN22" s="27">
        <f>AO22/5</f>
        <v>1</v>
      </c>
      <c r="AO22" s="27">
        <f>SUM(AO17:AO21)</f>
        <v>5</v>
      </c>
      <c r="AP22" s="23" t="str">
        <f>+IF(AND($AN$22&gt;=0,$AN$22&lt;=0.33),"MALO",IF(AND($AN$22&gt;0.33,$AN$22&lt;=0.67),"REGULAR",IF(AND($AN$22&gt;0.67,$AN$22&lt;=1),"BUENO","NA")))</f>
        <v>BUENO</v>
      </c>
      <c r="AQ22" s="27">
        <f>AR22/5</f>
        <v>1</v>
      </c>
      <c r="AR22" s="27">
        <f>SUM(AR17:AR21)</f>
        <v>5</v>
      </c>
      <c r="AS22" s="23" t="str">
        <f>+IF(AND($AQ$22&gt;=0,$AQ$22&lt;=0.33),"MALO",IF(AND($AQ$22&gt;0.33,$AQ$22&lt;=0.67),"REGULAR",IF(AND($AQ$22&gt;0.67,$AQ$22&lt;=1),"BUENO","NA")))</f>
        <v>BUENO</v>
      </c>
      <c r="AT22" s="27">
        <f>AU22/5</f>
        <v>1</v>
      </c>
      <c r="AU22" s="27">
        <f>SUM(AU17:AU21)</f>
        <v>5</v>
      </c>
      <c r="AV22" s="23" t="str">
        <f>+IF(AND($AT$22&gt;=0,$AT$22&lt;=0.33),"MALO",IF(AND($AT$22&gt;0.33,$AT$22&lt;=0.67),"REGULAR",IF(AND($AT$22&gt;0.67,$AT$22&lt;=1),"BUENO","NA")))</f>
        <v>BUENO</v>
      </c>
      <c r="AW22" s="27">
        <f>AX22/5</f>
        <v>1</v>
      </c>
      <c r="AX22" s="27">
        <f>SUM(AX17:AX21)</f>
        <v>5</v>
      </c>
      <c r="AY22" s="23" t="str">
        <f>+IF(AND($AW$22&gt;=0,$AW$22&lt;=0.33),"MALO",IF(AND($AW$22&gt;0.33,$AW$22&lt;=0.67),"REGULAR",IF(AND($AW$22&gt;0.67,$AW$22&lt;=1),"BUENO","NA")))</f>
        <v>BUENO</v>
      </c>
    </row>
    <row r="23" spans="1:51" s="26" customFormat="1" ht="16.5">
      <c r="A23" s="1"/>
      <c r="B23" s="72"/>
      <c r="C23" s="9"/>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row>
    <row r="24" spans="1:51" s="26" customFormat="1" ht="16.5">
      <c r="A24" s="1"/>
      <c r="B24" s="72"/>
      <c r="C24" s="12"/>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row>
    <row r="25" spans="2:51" s="26" customFormat="1" ht="24.75" customHeight="1">
      <c r="B25" s="72"/>
      <c r="C25" s="267" t="s">
        <v>143</v>
      </c>
      <c r="D25" s="266" t="s">
        <v>144</v>
      </c>
      <c r="E25" s="266"/>
      <c r="F25" s="266"/>
      <c r="G25" s="266"/>
      <c r="H25" s="266"/>
      <c r="I25" s="266"/>
      <c r="J25" s="266"/>
      <c r="K25" s="266"/>
      <c r="L25" s="266"/>
      <c r="M25" s="266"/>
      <c r="N25" s="266"/>
      <c r="O25" s="266"/>
      <c r="P25" s="266"/>
      <c r="Q25" s="266"/>
      <c r="R25" s="266"/>
      <c r="S25" s="266"/>
      <c r="T25" s="266"/>
      <c r="U25" s="266"/>
      <c r="V25" s="259" t="s">
        <v>145</v>
      </c>
      <c r="W25" s="259"/>
      <c r="X25" s="259"/>
      <c r="Y25" s="259"/>
      <c r="Z25" s="259"/>
      <c r="AA25" s="259"/>
      <c r="AB25" s="259"/>
      <c r="AC25" s="259"/>
      <c r="AD25" s="259"/>
      <c r="AE25" s="259"/>
      <c r="AF25" s="259"/>
      <c r="AG25" s="259"/>
      <c r="AH25" s="259"/>
      <c r="AI25" s="259"/>
      <c r="AJ25" s="259"/>
      <c r="AK25" s="259"/>
      <c r="AL25" s="259"/>
      <c r="AM25" s="259"/>
      <c r="AN25" s="259"/>
      <c r="AO25" s="259"/>
      <c r="AP25" s="259"/>
      <c r="AQ25" s="264" t="s">
        <v>146</v>
      </c>
      <c r="AR25" s="264"/>
      <c r="AS25" s="264"/>
      <c r="AT25" s="264"/>
      <c r="AU25" s="264"/>
      <c r="AV25" s="264"/>
      <c r="AW25" s="264"/>
      <c r="AX25" s="264"/>
      <c r="AY25" s="264"/>
    </row>
    <row r="26" spans="2:51" s="26" customFormat="1" ht="24.75" customHeight="1">
      <c r="B26" s="72"/>
      <c r="C26" s="267"/>
      <c r="D26" s="266" t="str">
        <f>D3</f>
        <v>Fenómenos de remoción de masa</v>
      </c>
      <c r="E26" s="266"/>
      <c r="F26" s="266"/>
      <c r="G26" s="266" t="str">
        <f>G3</f>
        <v>Movimientos sísmicos</v>
      </c>
      <c r="H26" s="266"/>
      <c r="I26" s="266"/>
      <c r="J26" s="266" t="str">
        <f>J3</f>
        <v>Granizadas</v>
      </c>
      <c r="K26" s="266"/>
      <c r="L26" s="266"/>
      <c r="M26" s="266" t="str">
        <f>M3</f>
        <v>Tormentas eléctricas</v>
      </c>
      <c r="N26" s="266"/>
      <c r="O26" s="266"/>
      <c r="P26" s="266" t="str">
        <f>P3</f>
        <v>Vientos fuertes </v>
      </c>
      <c r="Q26" s="266"/>
      <c r="R26" s="266"/>
      <c r="S26" s="266" t="str">
        <f>S3</f>
        <v>Pandemia COVID-19</v>
      </c>
      <c r="T26" s="266"/>
      <c r="U26" s="266"/>
      <c r="V26" s="259" t="str">
        <f>V3</f>
        <v>Incendios / Explosiones </v>
      </c>
      <c r="W26" s="259"/>
      <c r="X26" s="259"/>
      <c r="Y26" s="259" t="str">
        <f>Y3</f>
        <v>Derrames / fugas </v>
      </c>
      <c r="Z26" s="259"/>
      <c r="AA26" s="259"/>
      <c r="AB26" s="259" t="str">
        <f>AB3</f>
        <v>Fallas estructurales</v>
      </c>
      <c r="AC26" s="259"/>
      <c r="AD26" s="259"/>
      <c r="AE26" s="259" t="str">
        <f>AE3</f>
        <v>Fallas maquinarias  equipos</v>
      </c>
      <c r="AF26" s="259"/>
      <c r="AG26" s="259"/>
      <c r="AH26" s="259" t="str">
        <f>AH3</f>
        <v>Accidentes de Trabajo</v>
      </c>
      <c r="AI26" s="259"/>
      <c r="AJ26" s="259"/>
      <c r="AK26" s="259" t="str">
        <f>AK3</f>
        <v>Intoxicación alimenticia</v>
      </c>
      <c r="AL26" s="259"/>
      <c r="AM26" s="259"/>
      <c r="AN26" s="259" t="str">
        <f>AN3</f>
        <v>Inundaciones </v>
      </c>
      <c r="AO26" s="259"/>
      <c r="AP26" s="259"/>
      <c r="AQ26" s="264" t="str">
        <f>AQ3</f>
        <v>Accidentes de Transito </v>
      </c>
      <c r="AR26" s="264"/>
      <c r="AS26" s="264"/>
      <c r="AT26" s="264" t="str">
        <f>AT3</f>
        <v>Hurtos / Asaltos</v>
      </c>
      <c r="AU26" s="264"/>
      <c r="AV26" s="264"/>
      <c r="AW26" s="264" t="str">
        <f>AW3</f>
        <v>Atentados Terroristas</v>
      </c>
      <c r="AX26" s="264"/>
      <c r="AY26" s="264"/>
    </row>
    <row r="27" spans="2:51" s="26" customFormat="1" ht="24.75" customHeight="1">
      <c r="B27" s="72"/>
      <c r="C27" s="79" t="s">
        <v>195</v>
      </c>
      <c r="D27" s="87">
        <f>D10</f>
        <v>1</v>
      </c>
      <c r="E27" s="80"/>
      <c r="F27" s="85" t="str">
        <f>F10</f>
        <v>BUENO</v>
      </c>
      <c r="G27" s="87">
        <f>G10</f>
        <v>1</v>
      </c>
      <c r="H27" s="80"/>
      <c r="I27" s="85" t="str">
        <f>I10</f>
        <v>BUENO</v>
      </c>
      <c r="J27" s="87">
        <f>J10</f>
        <v>1</v>
      </c>
      <c r="K27" s="80"/>
      <c r="L27" s="85" t="str">
        <f>L10</f>
        <v>BUENO</v>
      </c>
      <c r="M27" s="87">
        <f>M10</f>
        <v>1</v>
      </c>
      <c r="N27" s="80"/>
      <c r="O27" s="85" t="str">
        <f>O10</f>
        <v>BUENO</v>
      </c>
      <c r="P27" s="87">
        <f>P10</f>
        <v>1</v>
      </c>
      <c r="Q27" s="80"/>
      <c r="R27" s="85" t="str">
        <f>R10</f>
        <v>BUENO</v>
      </c>
      <c r="S27" s="87">
        <f>S10</f>
        <v>1</v>
      </c>
      <c r="T27" s="80"/>
      <c r="U27" s="85" t="str">
        <f>U10</f>
        <v>BUENO</v>
      </c>
      <c r="V27" s="87">
        <f>V10</f>
        <v>1</v>
      </c>
      <c r="W27" s="80"/>
      <c r="X27" s="85" t="str">
        <f>X10</f>
        <v>BUENO</v>
      </c>
      <c r="Y27" s="87">
        <f>Y10</f>
        <v>1</v>
      </c>
      <c r="Z27" s="80"/>
      <c r="AA27" s="85" t="str">
        <f>AA10</f>
        <v>BUENO</v>
      </c>
      <c r="AB27" s="87">
        <f>AB10</f>
        <v>1</v>
      </c>
      <c r="AC27" s="80"/>
      <c r="AD27" s="85" t="str">
        <f>AD10</f>
        <v>BUENO</v>
      </c>
      <c r="AE27" s="87">
        <f>AE10</f>
        <v>1</v>
      </c>
      <c r="AF27" s="80"/>
      <c r="AG27" s="85" t="str">
        <f>AG10</f>
        <v>BUENO</v>
      </c>
      <c r="AH27" s="87">
        <f>AH10</f>
        <v>1</v>
      </c>
      <c r="AI27" s="80"/>
      <c r="AJ27" s="85" t="str">
        <f>AJ10</f>
        <v>BUENO</v>
      </c>
      <c r="AK27" s="87">
        <f>AK10</f>
        <v>1</v>
      </c>
      <c r="AL27" s="80"/>
      <c r="AM27" s="85" t="str">
        <f>AM10</f>
        <v>BUENO</v>
      </c>
      <c r="AN27" s="87">
        <f>AN10</f>
        <v>1</v>
      </c>
      <c r="AO27" s="80"/>
      <c r="AP27" s="85" t="str">
        <f>AP10</f>
        <v>BUENO</v>
      </c>
      <c r="AQ27" s="87">
        <f>AQ10</f>
        <v>1</v>
      </c>
      <c r="AR27" s="80"/>
      <c r="AS27" s="85" t="str">
        <f>AS10</f>
        <v>BUENO</v>
      </c>
      <c r="AT27" s="87">
        <f>AT10</f>
        <v>1</v>
      </c>
      <c r="AU27" s="80"/>
      <c r="AV27" s="85" t="str">
        <f>AV10</f>
        <v>BUENO</v>
      </c>
      <c r="AW27" s="87">
        <f>AW10</f>
        <v>1</v>
      </c>
      <c r="AX27" s="80"/>
      <c r="AY27" s="85" t="str">
        <f>AY10</f>
        <v>BUENO</v>
      </c>
    </row>
    <row r="28" spans="2:51" s="26" customFormat="1" ht="24.75" customHeight="1">
      <c r="B28" s="72"/>
      <c r="C28" s="79" t="s">
        <v>196</v>
      </c>
      <c r="D28" s="87">
        <f>D15</f>
        <v>1</v>
      </c>
      <c r="E28" s="80"/>
      <c r="F28" s="85" t="str">
        <f>F15</f>
        <v>BUENO</v>
      </c>
      <c r="G28" s="87">
        <f>G15</f>
        <v>1</v>
      </c>
      <c r="H28" s="80"/>
      <c r="I28" s="85" t="str">
        <f>I15</f>
        <v>BUENO</v>
      </c>
      <c r="J28" s="87">
        <f>J15</f>
        <v>1</v>
      </c>
      <c r="K28" s="80"/>
      <c r="L28" s="85" t="str">
        <f>L15</f>
        <v>BUENO</v>
      </c>
      <c r="M28" s="87">
        <f>M15</f>
        <v>1</v>
      </c>
      <c r="N28" s="80"/>
      <c r="O28" s="85" t="str">
        <f>O15</f>
        <v>BUENO</v>
      </c>
      <c r="P28" s="87">
        <f>P15</f>
        <v>1</v>
      </c>
      <c r="Q28" s="80"/>
      <c r="R28" s="85" t="str">
        <f>R15</f>
        <v>BUENO</v>
      </c>
      <c r="S28" s="87">
        <f>S15</f>
        <v>1</v>
      </c>
      <c r="T28" s="80"/>
      <c r="U28" s="85" t="str">
        <f>U15</f>
        <v>BUENO</v>
      </c>
      <c r="V28" s="87">
        <f>V15</f>
        <v>1</v>
      </c>
      <c r="W28" s="80"/>
      <c r="X28" s="85" t="str">
        <f>X15</f>
        <v>BUENO</v>
      </c>
      <c r="Y28" s="87">
        <f>Y15</f>
        <v>1</v>
      </c>
      <c r="Z28" s="80"/>
      <c r="AA28" s="85" t="str">
        <f>AA15</f>
        <v>BUENO</v>
      </c>
      <c r="AB28" s="87">
        <f>AB15</f>
        <v>1</v>
      </c>
      <c r="AC28" s="80"/>
      <c r="AD28" s="85" t="str">
        <f>AD15</f>
        <v>BUENO</v>
      </c>
      <c r="AE28" s="87">
        <f>AE15</f>
        <v>1</v>
      </c>
      <c r="AF28" s="80"/>
      <c r="AG28" s="85" t="str">
        <f>AG15</f>
        <v>BUENO</v>
      </c>
      <c r="AH28" s="87">
        <f>AH15</f>
        <v>1</v>
      </c>
      <c r="AI28" s="80"/>
      <c r="AJ28" s="85" t="str">
        <f>AJ15</f>
        <v>BUENO</v>
      </c>
      <c r="AK28" s="87">
        <f>AK15</f>
        <v>1</v>
      </c>
      <c r="AL28" s="80"/>
      <c r="AM28" s="85" t="str">
        <f>AM15</f>
        <v>BUENO</v>
      </c>
      <c r="AN28" s="87">
        <f>AN15</f>
        <v>1</v>
      </c>
      <c r="AO28" s="80"/>
      <c r="AP28" s="85" t="str">
        <f>AP15</f>
        <v>BUENO</v>
      </c>
      <c r="AQ28" s="87">
        <f>AQ15</f>
        <v>1</v>
      </c>
      <c r="AR28" s="80"/>
      <c r="AS28" s="85" t="str">
        <f>AS15</f>
        <v>BUENO</v>
      </c>
      <c r="AT28" s="87">
        <f>AT15</f>
        <v>1</v>
      </c>
      <c r="AU28" s="80"/>
      <c r="AV28" s="85" t="str">
        <f>AV15</f>
        <v>BUENO</v>
      </c>
      <c r="AW28" s="87">
        <f>AW15</f>
        <v>1</v>
      </c>
      <c r="AX28" s="80"/>
      <c r="AY28" s="85" t="str">
        <f>AY15</f>
        <v>BUENO</v>
      </c>
    </row>
    <row r="29" spans="2:51" s="26" customFormat="1" ht="24.75" customHeight="1">
      <c r="B29" s="72"/>
      <c r="C29" s="79" t="s">
        <v>197</v>
      </c>
      <c r="D29" s="87">
        <f>D22</f>
        <v>1</v>
      </c>
      <c r="E29" s="80"/>
      <c r="F29" s="85" t="str">
        <f>F22</f>
        <v>BUENO</v>
      </c>
      <c r="G29" s="87">
        <f>G22</f>
        <v>1</v>
      </c>
      <c r="H29" s="80"/>
      <c r="I29" s="85" t="str">
        <f>I22</f>
        <v>BUENO</v>
      </c>
      <c r="J29" s="87">
        <f>J22</f>
        <v>1</v>
      </c>
      <c r="K29" s="80"/>
      <c r="L29" s="85" t="str">
        <f>L22</f>
        <v>BUENO</v>
      </c>
      <c r="M29" s="87">
        <f>M22</f>
        <v>1</v>
      </c>
      <c r="N29" s="80"/>
      <c r="O29" s="85" t="str">
        <f>O22</f>
        <v>BUENO</v>
      </c>
      <c r="P29" s="87">
        <f>P22</f>
        <v>1</v>
      </c>
      <c r="Q29" s="80"/>
      <c r="R29" s="85" t="str">
        <f>R22</f>
        <v>BUENO</v>
      </c>
      <c r="S29" s="87">
        <f>S22</f>
        <v>1</v>
      </c>
      <c r="T29" s="80"/>
      <c r="U29" s="85" t="str">
        <f>U22</f>
        <v>BUENO</v>
      </c>
      <c r="V29" s="87">
        <f>V22</f>
        <v>1</v>
      </c>
      <c r="W29" s="80"/>
      <c r="X29" s="85" t="str">
        <f>X22</f>
        <v>BUENO</v>
      </c>
      <c r="Y29" s="87">
        <f>Y22</f>
        <v>1</v>
      </c>
      <c r="Z29" s="80"/>
      <c r="AA29" s="85" t="str">
        <f>AA22</f>
        <v>BUENO</v>
      </c>
      <c r="AB29" s="87">
        <f>AB22</f>
        <v>1</v>
      </c>
      <c r="AC29" s="80"/>
      <c r="AD29" s="85" t="str">
        <f>AD22</f>
        <v>BUENO</v>
      </c>
      <c r="AE29" s="87">
        <f>AE22</f>
        <v>1</v>
      </c>
      <c r="AF29" s="80"/>
      <c r="AG29" s="85" t="str">
        <f>AG22</f>
        <v>BUENO</v>
      </c>
      <c r="AH29" s="87">
        <f>AH22</f>
        <v>1</v>
      </c>
      <c r="AI29" s="80"/>
      <c r="AJ29" s="85" t="str">
        <f>AJ22</f>
        <v>BUENO</v>
      </c>
      <c r="AK29" s="87">
        <f>AK22</f>
        <v>1</v>
      </c>
      <c r="AL29" s="80"/>
      <c r="AM29" s="85" t="str">
        <f>AM22</f>
        <v>BUENO</v>
      </c>
      <c r="AN29" s="87">
        <f>AN22</f>
        <v>1</v>
      </c>
      <c r="AO29" s="80"/>
      <c r="AP29" s="85" t="str">
        <f>AP22</f>
        <v>BUENO</v>
      </c>
      <c r="AQ29" s="87">
        <f>AQ22</f>
        <v>1</v>
      </c>
      <c r="AR29" s="80"/>
      <c r="AS29" s="85" t="str">
        <f>AS22</f>
        <v>BUENO</v>
      </c>
      <c r="AT29" s="87">
        <f>AT22</f>
        <v>1</v>
      </c>
      <c r="AU29" s="80"/>
      <c r="AV29" s="85" t="str">
        <f>AV22</f>
        <v>BUENO</v>
      </c>
      <c r="AW29" s="87">
        <f>AW22</f>
        <v>1</v>
      </c>
      <c r="AX29" s="80"/>
      <c r="AY29" s="85" t="str">
        <f>AY22</f>
        <v>BUENO</v>
      </c>
    </row>
    <row r="30" spans="2:51" s="26" customFormat="1" ht="24.75" customHeight="1">
      <c r="B30" s="72"/>
      <c r="C30" s="79" t="s">
        <v>142</v>
      </c>
      <c r="D30" s="87">
        <f>SUM(D27:D29)</f>
        <v>3</v>
      </c>
      <c r="E30" s="80"/>
      <c r="F30" s="85" t="str">
        <f>+IF(AND($D$30&gt;=0,$D$30&lt;=1),"ALTA",IF(AND($D$30&gt;1.01,$D$30&lt;=2),"MEDIA",IF(AND($D$30&gt;2.01,$D$30&lt;=3),"BAJA","NA")))</f>
        <v>BAJA</v>
      </c>
      <c r="G30" s="87">
        <f>SUM(G27:G29)</f>
        <v>3</v>
      </c>
      <c r="H30" s="80"/>
      <c r="I30" s="85" t="str">
        <f>+IF(AND($G$30&gt;=0,$G$30&lt;=1),"ALTA",IF(AND($G$30&gt;1.01,$G$30&lt;=2),"MEDIA",IF(AND($G$30&gt;2.01,$G$30&lt;=3),"BAJA","NA")))</f>
        <v>BAJA</v>
      </c>
      <c r="J30" s="87">
        <f>SUM(J27:J29)</f>
        <v>3</v>
      </c>
      <c r="K30" s="80"/>
      <c r="L30" s="85" t="str">
        <f>+IF(AND($J$30&gt;=0,$J$30&lt;=1),"ALTA",IF(AND($J$30&gt;1.01,$J$30&lt;=2),"MEDIA",IF(AND($J$30&gt;2.01,$J$30&lt;=3),"BAJA","NA")))</f>
        <v>BAJA</v>
      </c>
      <c r="M30" s="87">
        <f>SUM(M27:M29)</f>
        <v>3</v>
      </c>
      <c r="N30" s="80"/>
      <c r="O30" s="85" t="str">
        <f>+IF(AND($M$30&gt;=0,$M$30&lt;=1),"ALTA",IF(AND($M$30&gt;1.01,$M$30&lt;=2),"MEDIA",IF(AND($M$30&gt;2.01,$M$30&lt;=3),"BAJA","NA")))</f>
        <v>BAJA</v>
      </c>
      <c r="P30" s="87">
        <f>SUM(P27:P29)</f>
        <v>3</v>
      </c>
      <c r="Q30" s="80"/>
      <c r="R30" s="85" t="str">
        <f>+IF(AND($P$30&gt;=0,$P$30&lt;=1),"ALTA",IF(AND($P$30&gt;1.01,$P$30&lt;=2),"MEDIA",IF(AND($P$30&gt;2.01,$P$30&lt;=3),"BAJA","NA")))</f>
        <v>BAJA</v>
      </c>
      <c r="S30" s="87">
        <f>SUM(S27:S29)</f>
        <v>3</v>
      </c>
      <c r="T30" s="80"/>
      <c r="U30" s="85" t="str">
        <f>+IF(AND($S$30&gt;=0,$S$30&lt;=1),"ALTA",IF(AND($S$30&gt;1.01,$S$30&lt;=2),"MEDIA",IF(AND($S$30&gt;2.01,$S$30&lt;=3),"BAJA","NA")))</f>
        <v>BAJA</v>
      </c>
      <c r="V30" s="87">
        <f>SUM(V27:V29)</f>
        <v>3</v>
      </c>
      <c r="W30" s="80"/>
      <c r="X30" s="85" t="str">
        <f>+IF(AND($V$30&gt;=0,$V$30&lt;=1),"ALTA",IF(AND($V$30&gt;1.01,$V$30&lt;=2),"MEDIA",IF(AND($V$30&gt;2.01,$V$30&lt;=3),"BAJA","NA")))</f>
        <v>BAJA</v>
      </c>
      <c r="Y30" s="87">
        <f>SUM(Y27:Y29)</f>
        <v>3</v>
      </c>
      <c r="Z30" s="80"/>
      <c r="AA30" s="85" t="str">
        <f>+IF(AND($Y$30&gt;=0,$Y$30&lt;=1),"ALTA",IF(AND($Y$30&gt;1.01,$Y$30&lt;=2),"MEDIA",IF(AND($Y$30&gt;2.01,$Y$30&lt;=3),"BAJA","NA")))</f>
        <v>BAJA</v>
      </c>
      <c r="AB30" s="87">
        <f>SUM(AB27:AB29)</f>
        <v>3</v>
      </c>
      <c r="AC30" s="80"/>
      <c r="AD30" s="85" t="str">
        <f>+IF(AND($AB$30&gt;=0,$AB$30&lt;=1),"ALTA",IF(AND($AB$30&gt;1.01,$AB$30&lt;=2),"MEDIA",IF(AND($AB$30&gt;2.01,$AB$30&lt;=3),"BAJA","NA")))</f>
        <v>BAJA</v>
      </c>
      <c r="AE30" s="87">
        <f>SUM(AE27:AE29)</f>
        <v>3</v>
      </c>
      <c r="AF30" s="80"/>
      <c r="AG30" s="85" t="str">
        <f>+IF(AND($AH$30&gt;=0,$AH$30&lt;=1),"ALTA",IF(AND($AH$30&gt;1.01,$AH$30&lt;=2),"MEDIA",IF(AND($AH$30&gt;2.01,$AH$30&lt;=3),"BAJA","NA")))</f>
        <v>BAJA</v>
      </c>
      <c r="AH30" s="87">
        <f>SUM(AH27:AH29)</f>
        <v>3</v>
      </c>
      <c r="AI30" s="80"/>
      <c r="AJ30" s="85" t="str">
        <f>+IF(AND($AH$30&gt;=0,$AH$30&lt;=1),"ALTA",IF(AND($AH$30&gt;1.01,$AH$30&lt;=2),"MEDIA",IF(AND($AH$30&gt;2.01,$AH$30&lt;=3),"BAJA","NA")))</f>
        <v>BAJA</v>
      </c>
      <c r="AK30" s="87">
        <f>SUM(AK27:AK29)</f>
        <v>3</v>
      </c>
      <c r="AL30" s="80"/>
      <c r="AM30" s="85" t="str">
        <f>+IF(AND($AH$30&gt;=0,$AH$30&lt;=1),"ALTA",IF(AND($AH$30&gt;1.01,$AH$30&lt;=2),"MEDIA",IF(AND($AH$30&gt;2.01,$AH$30&lt;=3),"BAJA","NA")))</f>
        <v>BAJA</v>
      </c>
      <c r="AN30" s="87">
        <f>SUM(AN27:AN29)</f>
        <v>3</v>
      </c>
      <c r="AO30" s="80"/>
      <c r="AP30" s="85" t="str">
        <f>+IF(AND($AN$30&gt;=0,$AN$30&lt;=1),"ALTA",IF(AND($AN$30&gt;1.01,$AN$30&lt;=2),"MEDIA",IF(AND($AN$30&gt;2.01,$AN$30&lt;=3),"BAJA","NA")))</f>
        <v>BAJA</v>
      </c>
      <c r="AQ30" s="87">
        <f>SUM(AQ27:AQ29)</f>
        <v>3</v>
      </c>
      <c r="AR30" s="80"/>
      <c r="AS30" s="85" t="str">
        <f>+IF(AND($AQ$30&gt;=0,$AQ$30&lt;=1),"ALTA",IF(AND($AQ$30&gt;1.01,$AQ$30&lt;=2),"MEDIA",IF(AND($AQ$30&gt;2.01,$AQ$30&lt;=3),"BAJA","NA")))</f>
        <v>BAJA</v>
      </c>
      <c r="AT30" s="87">
        <f>SUM(AT27:AT29)</f>
        <v>3</v>
      </c>
      <c r="AU30" s="80"/>
      <c r="AV30" s="85" t="str">
        <f>+IF(AND($AT$30&gt;=0,$AT$30&lt;=1),"ALTA",IF(AND($AT$30&gt;1.01,$AT$30&lt;=2),"MEDIA",IF(AND($AT$30&gt;2.01,$AT$30&lt;=3),"BAJA","NA")))</f>
        <v>BAJA</v>
      </c>
      <c r="AW30" s="87">
        <f>SUM(AW27:AW29)</f>
        <v>3</v>
      </c>
      <c r="AX30" s="80"/>
      <c r="AY30" s="85" t="str">
        <f>+IF(AND($AW$30&gt;=0,$AW$30&lt;=1),"ALTA",IF(AND($AW$30&gt;1.01,$AW$30&lt;=2),"MEDIA",IF(AND($AW$30&gt;2.01,$AW$30&lt;=3),"BAJA","NA")))</f>
        <v>BAJA</v>
      </c>
    </row>
    <row r="31" spans="2:51" s="26" customFormat="1" ht="16.5">
      <c r="B31" s="72"/>
      <c r="C31" s="13"/>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row>
    <row r="32" spans="2:51" s="26" customFormat="1" ht="16.5">
      <c r="B32" s="72"/>
      <c r="C32" s="13"/>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row>
    <row r="33" spans="2:51" s="26" customFormat="1" ht="30" customHeight="1">
      <c r="B33" s="72"/>
      <c r="C33" s="13"/>
      <c r="D33" s="1"/>
      <c r="E33" s="1"/>
      <c r="F33" s="1"/>
      <c r="G33" s="268" t="s">
        <v>147</v>
      </c>
      <c r="H33" s="268"/>
      <c r="I33" s="268"/>
      <c r="J33" s="268" t="s">
        <v>76</v>
      </c>
      <c r="K33" s="268"/>
      <c r="L33" s="268"/>
      <c r="M33" s="268" t="s">
        <v>148</v>
      </c>
      <c r="N33" s="268"/>
      <c r="O33" s="268"/>
      <c r="P33" s="268" t="s">
        <v>148</v>
      </c>
      <c r="Q33" s="268"/>
      <c r="R33" s="268"/>
      <c r="S33" s="1"/>
      <c r="T33" s="1"/>
      <c r="U33" s="1"/>
      <c r="V33" s="6" t="s">
        <v>78</v>
      </c>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row>
    <row r="34" spans="2:51" s="26" customFormat="1" ht="30" customHeight="1">
      <c r="B34" s="72"/>
      <c r="C34" s="13"/>
      <c r="D34" s="1"/>
      <c r="E34" s="1"/>
      <c r="F34" s="1"/>
      <c r="G34" s="272" t="s">
        <v>149</v>
      </c>
      <c r="H34" s="272"/>
      <c r="I34" s="272"/>
      <c r="J34" s="272" t="s">
        <v>55</v>
      </c>
      <c r="K34" s="272"/>
      <c r="L34" s="272"/>
      <c r="M34" s="273" t="s">
        <v>152</v>
      </c>
      <c r="N34" s="273"/>
      <c r="O34" s="273"/>
      <c r="P34" s="273" t="s">
        <v>152</v>
      </c>
      <c r="Q34" s="273"/>
      <c r="R34" s="273"/>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row>
    <row r="35" spans="2:51" s="26" customFormat="1" ht="30" customHeight="1">
      <c r="B35" s="72"/>
      <c r="C35" s="13"/>
      <c r="D35" s="1"/>
      <c r="E35" s="1"/>
      <c r="F35" s="1"/>
      <c r="G35" s="272" t="s">
        <v>150</v>
      </c>
      <c r="H35" s="272"/>
      <c r="I35" s="272"/>
      <c r="J35" s="272" t="s">
        <v>53</v>
      </c>
      <c r="K35" s="272"/>
      <c r="L35" s="272"/>
      <c r="M35" s="274" t="s">
        <v>153</v>
      </c>
      <c r="N35" s="274"/>
      <c r="O35" s="274"/>
      <c r="P35" s="274" t="s">
        <v>153</v>
      </c>
      <c r="Q35" s="274"/>
      <c r="R35" s="274"/>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row>
    <row r="36" spans="2:51" s="26" customFormat="1" ht="30" customHeight="1">
      <c r="B36" s="72"/>
      <c r="C36" s="13"/>
      <c r="D36" s="1"/>
      <c r="E36" s="1"/>
      <c r="F36" s="1"/>
      <c r="G36" s="272" t="s">
        <v>151</v>
      </c>
      <c r="H36" s="272"/>
      <c r="I36" s="272"/>
      <c r="J36" s="272" t="s">
        <v>51</v>
      </c>
      <c r="K36" s="272"/>
      <c r="L36" s="272"/>
      <c r="M36" s="275" t="s">
        <v>154</v>
      </c>
      <c r="N36" s="275"/>
      <c r="O36" s="275"/>
      <c r="P36" s="275" t="s">
        <v>154</v>
      </c>
      <c r="Q36" s="275"/>
      <c r="R36" s="275"/>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row>
    <row r="37" spans="2:51" s="26" customFormat="1" ht="16.5">
      <c r="B37" s="72"/>
      <c r="C37" s="13"/>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row>
    <row r="38" spans="2:51" s="26" customFormat="1" ht="16.5">
      <c r="B38" s="72"/>
      <c r="C38" s="13"/>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row>
    <row r="39" spans="2:51" s="26" customFormat="1" ht="16.5">
      <c r="B39" s="72"/>
      <c r="C39" s="13"/>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row>
    <row r="40" spans="2:51" s="26" customFormat="1" ht="16.5">
      <c r="B40" s="72"/>
      <c r="C40" s="13"/>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row>
    <row r="41" spans="2:51" s="26" customFormat="1" ht="16.5">
      <c r="B41" s="72"/>
      <c r="C41" s="13"/>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2:51" s="26" customFormat="1" ht="16.5">
      <c r="B42" s="72"/>
      <c r="C42" s="13"/>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2:51" s="26" customFormat="1" ht="16.5">
      <c r="B43" s="72"/>
      <c r="C43" s="13"/>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row>
    <row r="44" spans="2:51" s="26" customFormat="1" ht="16.5">
      <c r="B44" s="72"/>
      <c r="C44" s="13"/>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row>
    <row r="45" spans="2:51" s="26" customFormat="1" ht="16.5">
      <c r="B45" s="72"/>
      <c r="C45" s="13"/>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row>
    <row r="46" spans="2:51" s="26" customFormat="1" ht="16.5">
      <c r="B46" s="72"/>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row>
    <row r="47" spans="2:51" s="26" customFormat="1" ht="16.5">
      <c r="B47" s="72"/>
      <c r="C47" s="4"/>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row>
    <row r="48" spans="2:51" s="26" customFormat="1" ht="16.5">
      <c r="B48" s="72"/>
      <c r="C48" s="20"/>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2:51" s="26" customFormat="1" ht="16.5">
      <c r="B49" s="72"/>
      <c r="C49" s="20"/>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2:51" s="26" customFormat="1" ht="16.5">
      <c r="B50" s="72"/>
      <c r="C50" s="20"/>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2:51" s="26" customFormat="1" ht="16.5">
      <c r="B51" s="72"/>
      <c r="C51" s="20"/>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row r="52" spans="2:51" s="26" customFormat="1" ht="16.5">
      <c r="B52" s="72"/>
      <c r="C52" s="20"/>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row>
    <row r="53" spans="2:51" s="84" customFormat="1" ht="16.5">
      <c r="B53" s="81"/>
      <c r="C53" s="82"/>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row>
    <row r="54" spans="2:51" s="26" customFormat="1" ht="16.5">
      <c r="B54" s="72"/>
      <c r="C54" s="2"/>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row>
    <row r="55" spans="2:51" s="26" customFormat="1" ht="16.5">
      <c r="B55" s="72"/>
      <c r="C55" s="2"/>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2:51" s="59" customFormat="1" ht="16.5" hidden="1">
      <c r="B56" s="73"/>
      <c r="C56" s="60"/>
      <c r="D56" s="61" t="s">
        <v>1</v>
      </c>
      <c r="E56" s="61">
        <v>1</v>
      </c>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row>
    <row r="57" spans="2:51" s="59" customFormat="1" ht="25.5" hidden="1">
      <c r="B57" s="73"/>
      <c r="C57" s="60"/>
      <c r="D57" s="61" t="s">
        <v>110</v>
      </c>
      <c r="E57" s="61">
        <v>0.5</v>
      </c>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row>
    <row r="58" spans="2:51" s="59" customFormat="1" ht="16.5" hidden="1">
      <c r="B58" s="73"/>
      <c r="C58" s="60"/>
      <c r="D58" s="61" t="s">
        <v>2</v>
      </c>
      <c r="E58" s="61">
        <v>0</v>
      </c>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row>
    <row r="59" spans="2:51" s="26" customFormat="1" ht="16.5">
      <c r="B59" s="72"/>
      <c r="C59" s="2"/>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row>
    <row r="60" spans="2:51" s="26" customFormat="1" ht="16.5">
      <c r="B60" s="72"/>
      <c r="C60" s="2"/>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2:51" s="26" customFormat="1" ht="16.5">
      <c r="B61" s="72"/>
      <c r="C61" s="2"/>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2:51" s="26" customFormat="1" ht="16.5">
      <c r="B62" s="72"/>
      <c r="C62" s="2"/>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row r="63" spans="2:51" s="26" customFormat="1" ht="16.5">
      <c r="B63" s="72"/>
      <c r="C63" s="2"/>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row>
    <row r="64" spans="2:51" s="26" customFormat="1" ht="16.5">
      <c r="B64" s="72"/>
      <c r="C64" s="4"/>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row>
    <row r="65" spans="2:51" s="26" customFormat="1" ht="16.5">
      <c r="B65" s="72"/>
      <c r="C65" s="4"/>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pans="2:51" s="26" customFormat="1" ht="16.5">
      <c r="B66" s="72"/>
      <c r="C66" s="4"/>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2:51" s="26" customFormat="1" ht="16.5">
      <c r="B67" s="72"/>
      <c r="C67" s="4"/>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2:51" s="26" customFormat="1" ht="16.5">
      <c r="B68" s="72"/>
      <c r="C68" s="4"/>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2:51" s="26" customFormat="1" ht="16.5">
      <c r="B69" s="72"/>
      <c r="C69" s="4"/>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2:51" s="26" customFormat="1" ht="16.5">
      <c r="B70" s="72"/>
      <c r="C70" s="4"/>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2:51" s="26" customFormat="1" ht="16.5">
      <c r="B71" s="72"/>
      <c r="C71" s="4"/>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2:51" s="26" customFormat="1" ht="16.5">
      <c r="B72" s="72"/>
      <c r="C72" s="4"/>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2:51" s="26" customFormat="1" ht="16.5">
      <c r="B73" s="72"/>
      <c r="C73" s="4"/>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2:51" s="26" customFormat="1" ht="16.5">
      <c r="B74" s="72"/>
      <c r="C74" s="4"/>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2:51" s="26" customFormat="1" ht="16.5">
      <c r="B75" s="72"/>
      <c r="C75" s="4"/>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2:51" s="26" customFormat="1" ht="16.5">
      <c r="B76" s="72"/>
      <c r="C76" s="4"/>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2:51" s="26" customFormat="1" ht="16.5">
      <c r="B77" s="72"/>
      <c r="C77" s="4"/>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2:51" s="26" customFormat="1" ht="16.5">
      <c r="B78" s="72"/>
      <c r="C78" s="4"/>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2:51" s="26" customFormat="1" ht="16.5">
      <c r="B79" s="72"/>
      <c r="C79" s="4"/>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2:51" s="26" customFormat="1" ht="16.5">
      <c r="B80" s="72"/>
      <c r="C80" s="4"/>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2:51" s="26" customFormat="1" ht="16.5">
      <c r="B81" s="72"/>
      <c r="C81" s="4"/>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2:51" s="26" customFormat="1" ht="16.5">
      <c r="B82" s="72"/>
      <c r="C82" s="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2:51" s="26" customFormat="1" ht="16.5">
      <c r="B83" s="72"/>
      <c r="C83" s="4"/>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2:51" s="26" customFormat="1" ht="16.5">
      <c r="B84" s="72"/>
      <c r="C84" s="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2:51" s="26" customFormat="1" ht="16.5">
      <c r="B85" s="72"/>
      <c r="C85" s="4"/>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2:51" s="26" customFormat="1" ht="16.5">
      <c r="B86" s="72"/>
      <c r="C86" s="4"/>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2:51" s="26" customFormat="1" ht="16.5">
      <c r="B87" s="72"/>
      <c r="C87" s="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2:51" s="26" customFormat="1" ht="16.5">
      <c r="B88" s="72"/>
      <c r="C88" s="4"/>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2:51" s="26" customFormat="1" ht="16.5">
      <c r="B89" s="72"/>
      <c r="C89" s="4"/>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2:51" s="26" customFormat="1" ht="16.5">
      <c r="B90" s="72"/>
      <c r="C90" s="4"/>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2:51" s="26" customFormat="1" ht="16.5">
      <c r="B91" s="72"/>
      <c r="C91" s="4"/>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51" s="26" customFormat="1" ht="16.5">
      <c r="B92" s="72"/>
      <c r="C92" s="4"/>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51" s="26" customFormat="1" ht="16.5">
      <c r="B93" s="72"/>
      <c r="C93" s="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2:51" s="26" customFormat="1" ht="16.5">
      <c r="B94" s="72"/>
      <c r="C94" s="4"/>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2:51" s="26" customFormat="1" ht="16.5">
      <c r="B95" s="72"/>
      <c r="C95" s="4"/>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2:51" s="26" customFormat="1" ht="16.5">
      <c r="B96" s="72"/>
      <c r="C96" s="4"/>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2:51" s="26" customFormat="1" ht="16.5">
      <c r="B97" s="72"/>
      <c r="C97" s="4"/>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2:51" s="26" customFormat="1" ht="16.5">
      <c r="B98" s="72"/>
      <c r="C98" s="4"/>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2:51" s="26" customFormat="1" ht="16.5">
      <c r="B99" s="72"/>
      <c r="C99" s="4"/>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2:51" s="26" customFormat="1" ht="16.5">
      <c r="B100" s="72"/>
      <c r="C100" s="4"/>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2:51" s="26" customFormat="1" ht="16.5">
      <c r="B101" s="72"/>
      <c r="C101" s="4"/>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2:51" s="26" customFormat="1" ht="16.5">
      <c r="B102" s="72"/>
      <c r="C102" s="4"/>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2:51" s="26" customFormat="1" ht="16.5">
      <c r="B103" s="72"/>
      <c r="C103" s="4"/>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2:51" s="26" customFormat="1" ht="16.5">
      <c r="B104" s="72"/>
      <c r="C104" s="4"/>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2:51" s="26" customFormat="1" ht="16.5">
      <c r="B105" s="72"/>
      <c r="C105" s="4"/>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2:51" s="26" customFormat="1" ht="16.5">
      <c r="B106" s="72"/>
      <c r="C106" s="4"/>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2:51" s="26" customFormat="1" ht="16.5">
      <c r="B107" s="72"/>
      <c r="C107" s="4"/>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2:51" s="26" customFormat="1" ht="16.5">
      <c r="B108" s="72"/>
      <c r="C108" s="4"/>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2:51" s="26" customFormat="1" ht="16.5">
      <c r="B109" s="72"/>
      <c r="C109" s="4"/>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2:51" s="26" customFormat="1" ht="16.5">
      <c r="B110" s="72"/>
      <c r="C110" s="4"/>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2:51" s="26" customFormat="1" ht="16.5">
      <c r="B111" s="72"/>
      <c r="C111" s="4"/>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2:51" s="26" customFormat="1" ht="16.5">
      <c r="B112" s="72"/>
      <c r="C112" s="4"/>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2:51" s="26" customFormat="1" ht="16.5">
      <c r="B113" s="72"/>
      <c r="C113" s="4"/>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2:51" s="26" customFormat="1" ht="16.5">
      <c r="B114" s="72"/>
      <c r="C114" s="4"/>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2:51" s="26" customFormat="1" ht="16.5">
      <c r="B115" s="72"/>
      <c r="C115" s="4"/>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2:51" s="26" customFormat="1" ht="16.5">
      <c r="B116" s="72"/>
      <c r="C116" s="4"/>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2:51" s="26" customFormat="1" ht="16.5">
      <c r="B117" s="72"/>
      <c r="C117" s="4"/>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2:51" s="26" customFormat="1" ht="16.5">
      <c r="B118" s="72"/>
      <c r="C118" s="4"/>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2:51" s="26" customFormat="1" ht="16.5">
      <c r="B119" s="72"/>
      <c r="C119" s="4"/>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2:51" s="26" customFormat="1" ht="16.5">
      <c r="B120" s="72"/>
      <c r="C120" s="4"/>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row r="121" spans="2:51" s="26" customFormat="1" ht="16.5">
      <c r="B121" s="72"/>
      <c r="C121" s="4"/>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row>
    <row r="122" spans="2:51" s="26" customFormat="1" ht="16.5">
      <c r="B122" s="72"/>
      <c r="C122" s="4"/>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row>
    <row r="123" spans="2:51" s="26" customFormat="1" ht="16.5">
      <c r="B123" s="74"/>
      <c r="C123" s="1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row>
    <row r="124" spans="2:51" s="26" customFormat="1" ht="16.5">
      <c r="B124" s="74"/>
      <c r="C124" s="1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row>
    <row r="125" spans="2:51" s="26" customFormat="1" ht="16.5">
      <c r="B125" s="74"/>
      <c r="C125" s="1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row>
    <row r="126" spans="2:51" s="26" customFormat="1" ht="16.5">
      <c r="B126" s="74"/>
      <c r="C126" s="1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row>
    <row r="127" spans="2:51" s="26" customFormat="1" ht="16.5">
      <c r="B127" s="74"/>
      <c r="C127" s="1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row>
    <row r="128" spans="2:3" s="26" customFormat="1" ht="16.5">
      <c r="B128" s="74"/>
      <c r="C128" s="13"/>
    </row>
    <row r="129" spans="2:116" s="26" customFormat="1" ht="16.5">
      <c r="B129" s="74"/>
      <c r="C129" s="13"/>
      <c r="DL129" s="13"/>
    </row>
    <row r="130" spans="2:116" s="26" customFormat="1" ht="16.5">
      <c r="B130" s="74"/>
      <c r="C130" s="13"/>
      <c r="DL130" s="13"/>
    </row>
    <row r="131" spans="2:116" s="26" customFormat="1" ht="16.5">
      <c r="B131" s="74"/>
      <c r="C131" s="13"/>
      <c r="DL131" s="13"/>
    </row>
    <row r="132" s="26" customFormat="1" ht="16.5">
      <c r="B132" s="74"/>
    </row>
    <row r="133" spans="4:51" ht="16.5">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row>
    <row r="134" spans="4:51" ht="16.5">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row>
    <row r="135" spans="4:51" ht="16.5">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row>
  </sheetData>
  <sheetProtection deleteRows="0" autoFilter="0" pivotTables="0"/>
  <mergeCells count="61">
    <mergeCell ref="P33:R33"/>
    <mergeCell ref="P34:R34"/>
    <mergeCell ref="P35:R35"/>
    <mergeCell ref="P36:R36"/>
    <mergeCell ref="AK3:AM3"/>
    <mergeCell ref="AK26:AM26"/>
    <mergeCell ref="AB26:AD26"/>
    <mergeCell ref="AH26:AJ26"/>
    <mergeCell ref="G36:I36"/>
    <mergeCell ref="J36:L36"/>
    <mergeCell ref="M36:O36"/>
    <mergeCell ref="G34:I34"/>
    <mergeCell ref="J34:L34"/>
    <mergeCell ref="M34:O34"/>
    <mergeCell ref="G35:I35"/>
    <mergeCell ref="J35:L35"/>
    <mergeCell ref="M35:O35"/>
    <mergeCell ref="AQ26:AS26"/>
    <mergeCell ref="AT26:AV26"/>
    <mergeCell ref="AW26:AY26"/>
    <mergeCell ref="G33:I33"/>
    <mergeCell ref="J33:L33"/>
    <mergeCell ref="M33:O33"/>
    <mergeCell ref="S26:U26"/>
    <mergeCell ref="V26:X26"/>
    <mergeCell ref="AE26:AG26"/>
    <mergeCell ref="Y26:AA26"/>
    <mergeCell ref="B15:C15"/>
    <mergeCell ref="B22:C22"/>
    <mergeCell ref="C25:C26"/>
    <mergeCell ref="D25:U25"/>
    <mergeCell ref="V25:AP25"/>
    <mergeCell ref="P26:R26"/>
    <mergeCell ref="AQ25:AY25"/>
    <mergeCell ref="D26:F26"/>
    <mergeCell ref="G26:I26"/>
    <mergeCell ref="J26:L26"/>
    <mergeCell ref="M26:O26"/>
    <mergeCell ref="AQ3:AS3"/>
    <mergeCell ref="AT3:AV3"/>
    <mergeCell ref="AW3:AY3"/>
    <mergeCell ref="AN3:AP3"/>
    <mergeCell ref="AN26:AP26"/>
    <mergeCell ref="B10:C10"/>
    <mergeCell ref="S3:U3"/>
    <mergeCell ref="V3:X3"/>
    <mergeCell ref="Y3:AA3"/>
    <mergeCell ref="AB3:AD3"/>
    <mergeCell ref="AH3:AJ3"/>
    <mergeCell ref="M3:O3"/>
    <mergeCell ref="AE3:AG3"/>
    <mergeCell ref="P3:R3"/>
    <mergeCell ref="D1:AY1"/>
    <mergeCell ref="B2:B3"/>
    <mergeCell ref="C2:C3"/>
    <mergeCell ref="D2:U2"/>
    <mergeCell ref="V2:AP2"/>
    <mergeCell ref="AQ2:AY2"/>
    <mergeCell ref="D3:F3"/>
    <mergeCell ref="G3:I3"/>
    <mergeCell ref="J3:L3"/>
  </mergeCells>
  <conditionalFormatting sqref="F10">
    <cfRule type="cellIs" priority="214" dxfId="466" operator="equal" stopIfTrue="1">
      <formula>"MALO"</formula>
    </cfRule>
    <cfRule type="cellIs" priority="215" dxfId="1" operator="equal" stopIfTrue="1">
      <formula>"REGULAR"</formula>
    </cfRule>
    <cfRule type="cellIs" priority="216" dxfId="467" operator="equal" stopIfTrue="1">
      <formula>"BUENO"</formula>
    </cfRule>
  </conditionalFormatting>
  <conditionalFormatting sqref="F15">
    <cfRule type="cellIs" priority="211" dxfId="466" operator="equal" stopIfTrue="1">
      <formula>"MALO"</formula>
    </cfRule>
    <cfRule type="cellIs" priority="212" dxfId="1" operator="equal" stopIfTrue="1">
      <formula>"REGULAR"</formula>
    </cfRule>
    <cfRule type="cellIs" priority="213" dxfId="467" operator="equal" stopIfTrue="1">
      <formula>"BUENO"</formula>
    </cfRule>
  </conditionalFormatting>
  <conditionalFormatting sqref="F22">
    <cfRule type="cellIs" priority="208" dxfId="466" operator="equal" stopIfTrue="1">
      <formula>"MALO"</formula>
    </cfRule>
    <cfRule type="cellIs" priority="209" dxfId="1" operator="equal" stopIfTrue="1">
      <formula>"REGULAR"</formula>
    </cfRule>
    <cfRule type="cellIs" priority="210" dxfId="467" operator="equal" stopIfTrue="1">
      <formula>"BUENO"</formula>
    </cfRule>
  </conditionalFormatting>
  <conditionalFormatting sqref="I10">
    <cfRule type="cellIs" priority="205" dxfId="466" operator="equal" stopIfTrue="1">
      <formula>"MALO"</formula>
    </cfRule>
    <cfRule type="cellIs" priority="206" dxfId="1" operator="equal" stopIfTrue="1">
      <formula>"REGULAR"</formula>
    </cfRule>
    <cfRule type="cellIs" priority="207" dxfId="467" operator="equal" stopIfTrue="1">
      <formula>"BUENO"</formula>
    </cfRule>
  </conditionalFormatting>
  <conditionalFormatting sqref="I15">
    <cfRule type="cellIs" priority="202" dxfId="466" operator="equal" stopIfTrue="1">
      <formula>"MALO"</formula>
    </cfRule>
    <cfRule type="cellIs" priority="203" dxfId="1" operator="equal" stopIfTrue="1">
      <formula>"REGULAR"</formula>
    </cfRule>
    <cfRule type="cellIs" priority="204" dxfId="467" operator="equal" stopIfTrue="1">
      <formula>"BUENO"</formula>
    </cfRule>
  </conditionalFormatting>
  <conditionalFormatting sqref="I22">
    <cfRule type="cellIs" priority="199" dxfId="466" operator="equal" stopIfTrue="1">
      <formula>"MALO"</formula>
    </cfRule>
    <cfRule type="cellIs" priority="200" dxfId="1" operator="equal" stopIfTrue="1">
      <formula>"REGULAR"</formula>
    </cfRule>
    <cfRule type="cellIs" priority="201" dxfId="467" operator="equal" stopIfTrue="1">
      <formula>"BUENO"</formula>
    </cfRule>
  </conditionalFormatting>
  <conditionalFormatting sqref="L10">
    <cfRule type="cellIs" priority="196" dxfId="466" operator="equal" stopIfTrue="1">
      <formula>"MALO"</formula>
    </cfRule>
    <cfRule type="cellIs" priority="197" dxfId="1" operator="equal" stopIfTrue="1">
      <formula>"REGULAR"</formula>
    </cfRule>
    <cfRule type="cellIs" priority="198" dxfId="467" operator="equal" stopIfTrue="1">
      <formula>"BUENO"</formula>
    </cfRule>
  </conditionalFormatting>
  <conditionalFormatting sqref="L15">
    <cfRule type="cellIs" priority="193" dxfId="466" operator="equal" stopIfTrue="1">
      <formula>"MALO"</formula>
    </cfRule>
    <cfRule type="cellIs" priority="194" dxfId="1" operator="equal" stopIfTrue="1">
      <formula>"REGULAR"</formula>
    </cfRule>
    <cfRule type="cellIs" priority="195" dxfId="467" operator="equal" stopIfTrue="1">
      <formula>"BUENO"</formula>
    </cfRule>
  </conditionalFormatting>
  <conditionalFormatting sqref="L22">
    <cfRule type="cellIs" priority="190" dxfId="466" operator="equal" stopIfTrue="1">
      <formula>"MALO"</formula>
    </cfRule>
    <cfRule type="cellIs" priority="191" dxfId="1" operator="equal" stopIfTrue="1">
      <formula>"REGULAR"</formula>
    </cfRule>
    <cfRule type="cellIs" priority="192" dxfId="467" operator="equal" stopIfTrue="1">
      <formula>"BUENO"</formula>
    </cfRule>
  </conditionalFormatting>
  <conditionalFormatting sqref="O10">
    <cfRule type="cellIs" priority="187" dxfId="466" operator="equal" stopIfTrue="1">
      <formula>"MALO"</formula>
    </cfRule>
    <cfRule type="cellIs" priority="188" dxfId="1" operator="equal" stopIfTrue="1">
      <formula>"REGULAR"</formula>
    </cfRule>
    <cfRule type="cellIs" priority="189" dxfId="467" operator="equal" stopIfTrue="1">
      <formula>"BUENO"</formula>
    </cfRule>
  </conditionalFormatting>
  <conditionalFormatting sqref="O15">
    <cfRule type="cellIs" priority="184" dxfId="466" operator="equal" stopIfTrue="1">
      <formula>"MALO"</formula>
    </cfRule>
    <cfRule type="cellIs" priority="185" dxfId="1" operator="equal" stopIfTrue="1">
      <formula>"REGULAR"</formula>
    </cfRule>
    <cfRule type="cellIs" priority="186" dxfId="467" operator="equal" stopIfTrue="1">
      <formula>"BUENO"</formula>
    </cfRule>
  </conditionalFormatting>
  <conditionalFormatting sqref="O22">
    <cfRule type="cellIs" priority="181" dxfId="466" operator="equal" stopIfTrue="1">
      <formula>"MALO"</formula>
    </cfRule>
    <cfRule type="cellIs" priority="182" dxfId="1" operator="equal" stopIfTrue="1">
      <formula>"REGULAR"</formula>
    </cfRule>
    <cfRule type="cellIs" priority="183" dxfId="467" operator="equal" stopIfTrue="1">
      <formula>"BUENO"</formula>
    </cfRule>
  </conditionalFormatting>
  <conditionalFormatting sqref="U10">
    <cfRule type="cellIs" priority="178" dxfId="466" operator="equal" stopIfTrue="1">
      <formula>"MALO"</formula>
    </cfRule>
    <cfRule type="cellIs" priority="179" dxfId="1" operator="equal" stopIfTrue="1">
      <formula>"REGULAR"</formula>
    </cfRule>
    <cfRule type="cellIs" priority="180" dxfId="467" operator="equal" stopIfTrue="1">
      <formula>"BUENO"</formula>
    </cfRule>
  </conditionalFormatting>
  <conditionalFormatting sqref="U15">
    <cfRule type="cellIs" priority="175" dxfId="466" operator="equal" stopIfTrue="1">
      <formula>"MALO"</formula>
    </cfRule>
    <cfRule type="cellIs" priority="176" dxfId="1" operator="equal" stopIfTrue="1">
      <formula>"REGULAR"</formula>
    </cfRule>
    <cfRule type="cellIs" priority="177" dxfId="467" operator="equal" stopIfTrue="1">
      <formula>"BUENO"</formula>
    </cfRule>
  </conditionalFormatting>
  <conditionalFormatting sqref="U22">
    <cfRule type="cellIs" priority="172" dxfId="466" operator="equal" stopIfTrue="1">
      <formula>"MALO"</formula>
    </cfRule>
    <cfRule type="cellIs" priority="173" dxfId="1" operator="equal" stopIfTrue="1">
      <formula>"REGULAR"</formula>
    </cfRule>
    <cfRule type="cellIs" priority="174" dxfId="467" operator="equal" stopIfTrue="1">
      <formula>"BUENO"</formula>
    </cfRule>
  </conditionalFormatting>
  <conditionalFormatting sqref="X10">
    <cfRule type="cellIs" priority="169" dxfId="466" operator="equal" stopIfTrue="1">
      <formula>"MALO"</formula>
    </cfRule>
    <cfRule type="cellIs" priority="170" dxfId="1" operator="equal" stopIfTrue="1">
      <formula>"REGULAR"</formula>
    </cfRule>
    <cfRule type="cellIs" priority="171" dxfId="467" operator="equal" stopIfTrue="1">
      <formula>"BUENO"</formula>
    </cfRule>
  </conditionalFormatting>
  <conditionalFormatting sqref="X15">
    <cfRule type="cellIs" priority="166" dxfId="466" operator="equal" stopIfTrue="1">
      <formula>"MALO"</formula>
    </cfRule>
    <cfRule type="cellIs" priority="167" dxfId="1" operator="equal" stopIfTrue="1">
      <formula>"REGULAR"</formula>
    </cfRule>
    <cfRule type="cellIs" priority="168" dxfId="467" operator="equal" stopIfTrue="1">
      <formula>"BUENO"</formula>
    </cfRule>
  </conditionalFormatting>
  <conditionalFormatting sqref="X22">
    <cfRule type="cellIs" priority="163" dxfId="466" operator="equal" stopIfTrue="1">
      <formula>"MALO"</formula>
    </cfRule>
    <cfRule type="cellIs" priority="164" dxfId="1" operator="equal" stopIfTrue="1">
      <formula>"REGULAR"</formula>
    </cfRule>
    <cfRule type="cellIs" priority="165" dxfId="467" operator="equal" stopIfTrue="1">
      <formula>"BUENO"</formula>
    </cfRule>
  </conditionalFormatting>
  <conditionalFormatting sqref="AA10">
    <cfRule type="cellIs" priority="160" dxfId="466" operator="equal" stopIfTrue="1">
      <formula>"MALO"</formula>
    </cfRule>
    <cfRule type="cellIs" priority="161" dxfId="1" operator="equal" stopIfTrue="1">
      <formula>"REGULAR"</formula>
    </cfRule>
    <cfRule type="cellIs" priority="162" dxfId="467" operator="equal" stopIfTrue="1">
      <formula>"BUENO"</formula>
    </cfRule>
  </conditionalFormatting>
  <conditionalFormatting sqref="AA15">
    <cfRule type="cellIs" priority="157" dxfId="466" operator="equal" stopIfTrue="1">
      <formula>"MALO"</formula>
    </cfRule>
    <cfRule type="cellIs" priority="158" dxfId="1" operator="equal" stopIfTrue="1">
      <formula>"REGULAR"</formula>
    </cfRule>
    <cfRule type="cellIs" priority="159" dxfId="467" operator="equal" stopIfTrue="1">
      <formula>"BUENO"</formula>
    </cfRule>
  </conditionalFormatting>
  <conditionalFormatting sqref="AA22">
    <cfRule type="cellIs" priority="154" dxfId="466" operator="equal" stopIfTrue="1">
      <formula>"MALO"</formula>
    </cfRule>
    <cfRule type="cellIs" priority="155" dxfId="1" operator="equal" stopIfTrue="1">
      <formula>"REGULAR"</formula>
    </cfRule>
    <cfRule type="cellIs" priority="156" dxfId="467" operator="equal" stopIfTrue="1">
      <formula>"BUENO"</formula>
    </cfRule>
  </conditionalFormatting>
  <conditionalFormatting sqref="AD10">
    <cfRule type="cellIs" priority="151" dxfId="466" operator="equal" stopIfTrue="1">
      <formula>"MALO"</formula>
    </cfRule>
    <cfRule type="cellIs" priority="152" dxfId="1" operator="equal" stopIfTrue="1">
      <formula>"REGULAR"</formula>
    </cfRule>
    <cfRule type="cellIs" priority="153" dxfId="467" operator="equal" stopIfTrue="1">
      <formula>"BUENO"</formula>
    </cfRule>
  </conditionalFormatting>
  <conditionalFormatting sqref="AD15">
    <cfRule type="cellIs" priority="148" dxfId="466" operator="equal" stopIfTrue="1">
      <formula>"MALO"</formula>
    </cfRule>
    <cfRule type="cellIs" priority="149" dxfId="1" operator="equal" stopIfTrue="1">
      <formula>"REGULAR"</formula>
    </cfRule>
    <cfRule type="cellIs" priority="150" dxfId="467" operator="equal" stopIfTrue="1">
      <formula>"BUENO"</formula>
    </cfRule>
  </conditionalFormatting>
  <conditionalFormatting sqref="AD22">
    <cfRule type="cellIs" priority="145" dxfId="466" operator="equal" stopIfTrue="1">
      <formula>"MALO"</formula>
    </cfRule>
    <cfRule type="cellIs" priority="146" dxfId="1" operator="equal" stopIfTrue="1">
      <formula>"REGULAR"</formula>
    </cfRule>
    <cfRule type="cellIs" priority="147" dxfId="467" operator="equal" stopIfTrue="1">
      <formula>"BUENO"</formula>
    </cfRule>
  </conditionalFormatting>
  <conditionalFormatting sqref="AJ10">
    <cfRule type="cellIs" priority="142" dxfId="466" operator="equal" stopIfTrue="1">
      <formula>"MALO"</formula>
    </cfRule>
    <cfRule type="cellIs" priority="143" dxfId="1" operator="equal" stopIfTrue="1">
      <formula>"REGULAR"</formula>
    </cfRule>
    <cfRule type="cellIs" priority="144" dxfId="467" operator="equal" stopIfTrue="1">
      <formula>"BUENO"</formula>
    </cfRule>
  </conditionalFormatting>
  <conditionalFormatting sqref="AJ15">
    <cfRule type="cellIs" priority="139" dxfId="466" operator="equal" stopIfTrue="1">
      <formula>"MALO"</formula>
    </cfRule>
    <cfRule type="cellIs" priority="140" dxfId="1" operator="equal" stopIfTrue="1">
      <formula>"REGULAR"</formula>
    </cfRule>
    <cfRule type="cellIs" priority="141" dxfId="467" operator="equal" stopIfTrue="1">
      <formula>"BUENO"</formula>
    </cfRule>
  </conditionalFormatting>
  <conditionalFormatting sqref="AJ22">
    <cfRule type="cellIs" priority="136" dxfId="466" operator="equal" stopIfTrue="1">
      <formula>"MALO"</formula>
    </cfRule>
    <cfRule type="cellIs" priority="137" dxfId="1" operator="equal" stopIfTrue="1">
      <formula>"REGULAR"</formula>
    </cfRule>
    <cfRule type="cellIs" priority="138" dxfId="467" operator="equal" stopIfTrue="1">
      <formula>"BUENO"</formula>
    </cfRule>
  </conditionalFormatting>
  <conditionalFormatting sqref="AP10">
    <cfRule type="cellIs" priority="133" dxfId="466" operator="equal" stopIfTrue="1">
      <formula>"MALO"</formula>
    </cfRule>
    <cfRule type="cellIs" priority="134" dxfId="1" operator="equal" stopIfTrue="1">
      <formula>"REGULAR"</formula>
    </cfRule>
    <cfRule type="cellIs" priority="135" dxfId="467" operator="equal" stopIfTrue="1">
      <formula>"BUENO"</formula>
    </cfRule>
  </conditionalFormatting>
  <conditionalFormatting sqref="AP15">
    <cfRule type="cellIs" priority="130" dxfId="466" operator="equal" stopIfTrue="1">
      <formula>"MALO"</formula>
    </cfRule>
    <cfRule type="cellIs" priority="131" dxfId="1" operator="equal" stopIfTrue="1">
      <formula>"REGULAR"</formula>
    </cfRule>
    <cfRule type="cellIs" priority="132" dxfId="467" operator="equal" stopIfTrue="1">
      <formula>"BUENO"</formula>
    </cfRule>
  </conditionalFormatting>
  <conditionalFormatting sqref="AP22">
    <cfRule type="cellIs" priority="127" dxfId="466" operator="equal" stopIfTrue="1">
      <formula>"MALO"</formula>
    </cfRule>
    <cfRule type="cellIs" priority="128" dxfId="1" operator="equal" stopIfTrue="1">
      <formula>"REGULAR"</formula>
    </cfRule>
    <cfRule type="cellIs" priority="129" dxfId="467" operator="equal" stopIfTrue="1">
      <formula>"BUENO"</formula>
    </cfRule>
  </conditionalFormatting>
  <conditionalFormatting sqref="AS10">
    <cfRule type="cellIs" priority="124" dxfId="466" operator="equal" stopIfTrue="1">
      <formula>"MALO"</formula>
    </cfRule>
    <cfRule type="cellIs" priority="125" dxfId="1" operator="equal" stopIfTrue="1">
      <formula>"REGULAR"</formula>
    </cfRule>
    <cfRule type="cellIs" priority="126" dxfId="467" operator="equal" stopIfTrue="1">
      <formula>"BUENO"</formula>
    </cfRule>
  </conditionalFormatting>
  <conditionalFormatting sqref="AS15">
    <cfRule type="cellIs" priority="121" dxfId="466" operator="equal" stopIfTrue="1">
      <formula>"MALO"</formula>
    </cfRule>
    <cfRule type="cellIs" priority="122" dxfId="1" operator="equal" stopIfTrue="1">
      <formula>"REGULAR"</formula>
    </cfRule>
    <cfRule type="cellIs" priority="123" dxfId="467" operator="equal" stopIfTrue="1">
      <formula>"BUENO"</formula>
    </cfRule>
  </conditionalFormatting>
  <conditionalFormatting sqref="AS22">
    <cfRule type="cellIs" priority="118" dxfId="466" operator="equal" stopIfTrue="1">
      <formula>"MALO"</formula>
    </cfRule>
    <cfRule type="cellIs" priority="119" dxfId="1" operator="equal" stopIfTrue="1">
      <formula>"REGULAR"</formula>
    </cfRule>
    <cfRule type="cellIs" priority="120" dxfId="467" operator="equal" stopIfTrue="1">
      <formula>"BUENO"</formula>
    </cfRule>
  </conditionalFormatting>
  <conditionalFormatting sqref="AV10">
    <cfRule type="cellIs" priority="106" dxfId="466" operator="equal" stopIfTrue="1">
      <formula>"MALO"</formula>
    </cfRule>
    <cfRule type="cellIs" priority="107" dxfId="1" operator="equal" stopIfTrue="1">
      <formula>"REGULAR"</formula>
    </cfRule>
    <cfRule type="cellIs" priority="108" dxfId="467" operator="equal" stopIfTrue="1">
      <formula>"BUENO"</formula>
    </cfRule>
  </conditionalFormatting>
  <conditionalFormatting sqref="AV15">
    <cfRule type="cellIs" priority="103" dxfId="466" operator="equal" stopIfTrue="1">
      <formula>"MALO"</formula>
    </cfRule>
    <cfRule type="cellIs" priority="104" dxfId="1" operator="equal" stopIfTrue="1">
      <formula>"REGULAR"</formula>
    </cfRule>
    <cfRule type="cellIs" priority="105" dxfId="467" operator="equal" stopIfTrue="1">
      <formula>"BUENO"</formula>
    </cfRule>
  </conditionalFormatting>
  <conditionalFormatting sqref="AV22">
    <cfRule type="cellIs" priority="100" dxfId="466" operator="equal" stopIfTrue="1">
      <formula>"MALO"</formula>
    </cfRule>
    <cfRule type="cellIs" priority="101" dxfId="1" operator="equal" stopIfTrue="1">
      <formula>"REGULAR"</formula>
    </cfRule>
    <cfRule type="cellIs" priority="102" dxfId="467" operator="equal" stopIfTrue="1">
      <formula>"BUENO"</formula>
    </cfRule>
  </conditionalFormatting>
  <conditionalFormatting sqref="AY10">
    <cfRule type="cellIs" priority="97" dxfId="466" operator="equal" stopIfTrue="1">
      <formula>"MALO"</formula>
    </cfRule>
    <cfRule type="cellIs" priority="98" dxfId="1" operator="equal" stopIfTrue="1">
      <formula>"REGULAR"</formula>
    </cfRule>
    <cfRule type="cellIs" priority="99" dxfId="467" operator="equal" stopIfTrue="1">
      <formula>"BUENO"</formula>
    </cfRule>
  </conditionalFormatting>
  <conditionalFormatting sqref="AY15">
    <cfRule type="cellIs" priority="94" dxfId="466" operator="equal" stopIfTrue="1">
      <formula>"MALO"</formula>
    </cfRule>
    <cfRule type="cellIs" priority="95" dxfId="1" operator="equal" stopIfTrue="1">
      <formula>"REGULAR"</formula>
    </cfRule>
    <cfRule type="cellIs" priority="96" dxfId="467" operator="equal" stopIfTrue="1">
      <formula>"BUENO"</formula>
    </cfRule>
  </conditionalFormatting>
  <conditionalFormatting sqref="AY22">
    <cfRule type="cellIs" priority="91" dxfId="466" operator="equal" stopIfTrue="1">
      <formula>"MALO"</formula>
    </cfRule>
    <cfRule type="cellIs" priority="92" dxfId="1" operator="equal" stopIfTrue="1">
      <formula>"REGULAR"</formula>
    </cfRule>
    <cfRule type="cellIs" priority="93" dxfId="467" operator="equal" stopIfTrue="1">
      <formula>"BUENO"</formula>
    </cfRule>
  </conditionalFormatting>
  <conditionalFormatting sqref="AG10">
    <cfRule type="cellIs" priority="34" dxfId="466" operator="equal" stopIfTrue="1">
      <formula>"MALO"</formula>
    </cfRule>
    <cfRule type="cellIs" priority="35" dxfId="1" operator="equal" stopIfTrue="1">
      <formula>"REGULAR"</formula>
    </cfRule>
    <cfRule type="cellIs" priority="36" dxfId="467" operator="equal" stopIfTrue="1">
      <formula>"BUENO"</formula>
    </cfRule>
  </conditionalFormatting>
  <conditionalFormatting sqref="AG15">
    <cfRule type="cellIs" priority="31" dxfId="466" operator="equal" stopIfTrue="1">
      <formula>"MALO"</formula>
    </cfRule>
    <cfRule type="cellIs" priority="32" dxfId="1" operator="equal" stopIfTrue="1">
      <formula>"REGULAR"</formula>
    </cfRule>
    <cfRule type="cellIs" priority="33" dxfId="467" operator="equal" stopIfTrue="1">
      <formula>"BUENO"</formula>
    </cfRule>
  </conditionalFormatting>
  <conditionalFormatting sqref="AG22">
    <cfRule type="cellIs" priority="28" dxfId="466" operator="equal" stopIfTrue="1">
      <formula>"MALO"</formula>
    </cfRule>
    <cfRule type="cellIs" priority="29" dxfId="1" operator="equal" stopIfTrue="1">
      <formula>"REGULAR"</formula>
    </cfRule>
    <cfRule type="cellIs" priority="30" dxfId="467" operator="equal" stopIfTrue="1">
      <formula>"BUENO"</formula>
    </cfRule>
  </conditionalFormatting>
  <conditionalFormatting sqref="R10">
    <cfRule type="cellIs" priority="22" dxfId="466" operator="equal" stopIfTrue="1">
      <formula>"MALO"</formula>
    </cfRule>
    <cfRule type="cellIs" priority="23" dxfId="1" operator="equal" stopIfTrue="1">
      <formula>"REGULAR"</formula>
    </cfRule>
    <cfRule type="cellIs" priority="24" dxfId="467" operator="equal" stopIfTrue="1">
      <formula>"BUENO"</formula>
    </cfRule>
  </conditionalFormatting>
  <conditionalFormatting sqref="R15">
    <cfRule type="cellIs" priority="19" dxfId="466" operator="equal" stopIfTrue="1">
      <formula>"MALO"</formula>
    </cfRule>
    <cfRule type="cellIs" priority="20" dxfId="1" operator="equal" stopIfTrue="1">
      <formula>"REGULAR"</formula>
    </cfRule>
    <cfRule type="cellIs" priority="21" dxfId="467" operator="equal" stopIfTrue="1">
      <formula>"BUENO"</formula>
    </cfRule>
  </conditionalFormatting>
  <conditionalFormatting sqref="R22">
    <cfRule type="cellIs" priority="16" dxfId="466" operator="equal" stopIfTrue="1">
      <formula>"MALO"</formula>
    </cfRule>
    <cfRule type="cellIs" priority="17" dxfId="1" operator="equal" stopIfTrue="1">
      <formula>"REGULAR"</formula>
    </cfRule>
    <cfRule type="cellIs" priority="18" dxfId="467" operator="equal" stopIfTrue="1">
      <formula>"BUENO"</formula>
    </cfRule>
  </conditionalFormatting>
  <conditionalFormatting sqref="AM10">
    <cfRule type="cellIs" priority="10" dxfId="466" operator="equal" stopIfTrue="1">
      <formula>"MALO"</formula>
    </cfRule>
    <cfRule type="cellIs" priority="11" dxfId="1" operator="equal" stopIfTrue="1">
      <formula>"REGULAR"</formula>
    </cfRule>
    <cfRule type="cellIs" priority="12" dxfId="467" operator="equal" stopIfTrue="1">
      <formula>"BUENO"</formula>
    </cfRule>
  </conditionalFormatting>
  <conditionalFormatting sqref="AM15">
    <cfRule type="cellIs" priority="7" dxfId="466" operator="equal" stopIfTrue="1">
      <formula>"MALO"</formula>
    </cfRule>
    <cfRule type="cellIs" priority="8" dxfId="1" operator="equal" stopIfTrue="1">
      <formula>"REGULAR"</formula>
    </cfRule>
    <cfRule type="cellIs" priority="9" dxfId="467" operator="equal" stopIfTrue="1">
      <formula>"BUENO"</formula>
    </cfRule>
  </conditionalFormatting>
  <conditionalFormatting sqref="AM22">
    <cfRule type="cellIs" priority="4" dxfId="466" operator="equal" stopIfTrue="1">
      <formula>"MALO"</formula>
    </cfRule>
    <cfRule type="cellIs" priority="5" dxfId="1" operator="equal" stopIfTrue="1">
      <formula>"REGULAR"</formula>
    </cfRule>
    <cfRule type="cellIs" priority="6" dxfId="467" operator="equal" stopIfTrue="1">
      <formula>"BUENO"</formula>
    </cfRule>
  </conditionalFormatting>
  <dataValidations count="2">
    <dataValidation type="list" allowBlank="1" showInputMessage="1" showErrorMessage="1" sqref="K17:K21 E12:E14 E17:E21 H12:H14 K12:K14 H17:H21 N12:N14 N17:N21 T12:T14 T17:T21 AC17:AC21 W12:W14 W17:W21 Z12:Z14 AC12:AC14 Z17:Z21 AI12:AI14 AI17:AI21 AO12:AO14 AO17:AO21 AU17:AU21 AR12:AR14 AR17:AR21 AU12:AU14 AX12:AX14 AX17:AX21 AF12:AF14 AF17:AF21 Q12:Q14 Q17:Q21 AL12:AL14 AL17:AL21">
      <formula1>$C$23:$C$46</formula1>
    </dataValidation>
    <dataValidation type="list" allowBlank="1" showInputMessage="1" showErrorMessage="1" sqref="G5:G9 AT12:AT14 AT5:AT9 AQ17:AQ21 AQ12:AQ14 AQ5:AQ9 AH17:AH21 AN17:AN21 AN12:AN14 AN5:AN9 AE17:AE21 AE12:AE14 AE5:AE9 V17:V21 V12:V14 AB5:AB9 Y17:Y21 Y12:Y14 Y5:Y9 AH12:AH14 AH5:AH9 M17:M21 S17:S21 S12:S14 AW5:AW9 M12:M14 V5:V9 J17:J21 J12:J14 S5:S9 G17:G21 G12:G14 M5:M9 AT17:AT21 D17:D21 D12:D14 J5:J9 AW12:AW14 D5:D9 AB17:AB21 AB12:AB14 AW17:AW21 P17:P21 P12:P14 P5:P9 AK17:AK21 AK12:AK14 AK5:AK9">
      <formula1>$D$56:$D$58</formula1>
    </dataValidation>
  </dataValidations>
  <printOptions/>
  <pageMargins left="0.31496062992125984" right="0.31496062992125984" top="0.35433070866141736" bottom="0.35433070866141736" header="0.31496062992125984" footer="0.31496062992125984"/>
  <pageSetup horizontalDpi="600" verticalDpi="600" orientation="landscape" paperSize="122" scale="23" r:id="rId4"/>
  <rowBreaks count="1" manualBreakCount="1">
    <brk id="47"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Hoja3">
    <tabColor theme="0" tint="-0.04997999966144562"/>
  </sheetPr>
  <dimension ref="A1:M187"/>
  <sheetViews>
    <sheetView tabSelected="1" zoomScale="64" zoomScaleNormal="64" zoomScaleSheetLayoutView="80" zoomScalePageLayoutView="0" workbookViewId="0" topLeftCell="A1">
      <pane xSplit="4" ySplit="3" topLeftCell="E4" activePane="bottomRight" state="frozen"/>
      <selection pane="topLeft" activeCell="A1" sqref="A1"/>
      <selection pane="topRight" activeCell="D1" sqref="D1"/>
      <selection pane="bottomLeft" activeCell="A5" sqref="A5"/>
      <selection pane="bottomRight" activeCell="B20" sqref="B20"/>
    </sheetView>
  </sheetViews>
  <sheetFormatPr defaultColWidth="11.421875" defaultRowHeight="24.75" customHeight="1"/>
  <cols>
    <col min="1" max="1" width="8.7109375" style="104" customWidth="1"/>
    <col min="2" max="2" width="8.28125" style="104" bestFit="1" customWidth="1"/>
    <col min="3" max="3" width="8.28125" style="104" customWidth="1"/>
    <col min="4" max="4" width="25.7109375" style="104" customWidth="1"/>
    <col min="5" max="9" width="20.7109375" style="104" customWidth="1"/>
    <col min="10" max="10" width="25.7109375" style="104" customWidth="1"/>
    <col min="11" max="11" width="4.28125" style="104" customWidth="1"/>
    <col min="12" max="62" width="11.421875" style="104" customWidth="1"/>
    <col min="63" max="63" width="15.7109375" style="104" customWidth="1"/>
    <col min="64" max="64" width="2.8515625" style="104" customWidth="1"/>
    <col min="65" max="65" width="52.00390625" style="104" customWidth="1"/>
    <col min="66" max="66" width="2.28125" style="104" customWidth="1"/>
    <col min="67" max="67" width="11.421875" style="104" customWidth="1"/>
    <col min="68" max="68" width="3.421875" style="104" customWidth="1"/>
    <col min="69" max="69" width="32.7109375" style="104" customWidth="1"/>
    <col min="70" max="16384" width="11.421875" style="104" customWidth="1"/>
  </cols>
  <sheetData>
    <row r="1" spans="1:13" ht="15" customHeight="1" thickBot="1">
      <c r="A1" s="88"/>
      <c r="B1" s="88"/>
      <c r="C1" s="88"/>
      <c r="D1" s="88"/>
      <c r="E1" s="88"/>
      <c r="F1" s="88"/>
      <c r="G1" s="88"/>
      <c r="H1" s="88"/>
      <c r="I1" s="88"/>
      <c r="J1" s="88"/>
      <c r="K1" s="88"/>
      <c r="L1" s="88"/>
      <c r="M1" s="102"/>
    </row>
    <row r="2" spans="1:13" ht="37.5" customHeight="1">
      <c r="A2" s="88"/>
      <c r="B2" s="288" t="s">
        <v>3</v>
      </c>
      <c r="C2" s="281" t="s">
        <v>204</v>
      </c>
      <c r="D2" s="281" t="s">
        <v>28</v>
      </c>
      <c r="E2" s="281" t="s">
        <v>211</v>
      </c>
      <c r="F2" s="290" t="s">
        <v>31</v>
      </c>
      <c r="G2" s="291"/>
      <c r="H2" s="292"/>
      <c r="I2" s="290" t="s">
        <v>32</v>
      </c>
      <c r="J2" s="293"/>
      <c r="K2" s="88"/>
      <c r="L2" s="88"/>
      <c r="M2" s="102"/>
    </row>
    <row r="3" spans="1:13" ht="37.5" customHeight="1" thickBot="1">
      <c r="A3" s="88"/>
      <c r="B3" s="289"/>
      <c r="C3" s="282"/>
      <c r="D3" s="282"/>
      <c r="E3" s="282"/>
      <c r="F3" s="105" t="s">
        <v>208</v>
      </c>
      <c r="G3" s="105" t="s">
        <v>209</v>
      </c>
      <c r="H3" s="105" t="s">
        <v>210</v>
      </c>
      <c r="I3" s="106" t="s">
        <v>207</v>
      </c>
      <c r="J3" s="145" t="s">
        <v>75</v>
      </c>
      <c r="K3" s="88"/>
      <c r="L3" s="90"/>
      <c r="M3" s="102"/>
    </row>
    <row r="4" spans="1:13" ht="79.5" customHeight="1">
      <c r="A4" s="88"/>
      <c r="B4" s="146">
        <v>1</v>
      </c>
      <c r="C4" s="297" t="s">
        <v>206</v>
      </c>
      <c r="D4" s="95" t="str">
        <f>'Clasificación de amenazas'!E4</f>
        <v>Fenómenos de remoción de masa</v>
      </c>
      <c r="E4" s="96" t="str">
        <f>'Clasificación de amenazas'!H4</f>
        <v>Probable</v>
      </c>
      <c r="F4" s="158" t="str">
        <f>'1 Vulnerabilidad Personas'!F36</f>
        <v>BAJA</v>
      </c>
      <c r="G4" s="158" t="str">
        <f>'2 Vulnerabilidad Recursos'!F40</f>
        <v>BAJA</v>
      </c>
      <c r="H4" s="158" t="str">
        <f>'3 Vulnerabilidad Sistem y Proce'!F30</f>
        <v>BAJA</v>
      </c>
      <c r="I4" s="107"/>
      <c r="J4" s="147" t="s">
        <v>214</v>
      </c>
      <c r="K4" s="88"/>
      <c r="L4" s="101" t="s">
        <v>78</v>
      </c>
      <c r="M4" s="102"/>
    </row>
    <row r="5" spans="1:13" ht="79.5" customHeight="1">
      <c r="A5" s="88"/>
      <c r="B5" s="148">
        <v>2</v>
      </c>
      <c r="C5" s="298"/>
      <c r="D5" s="91" t="str">
        <f>'Clasificación de amenazas'!E5</f>
        <v>Movimientos sísmicos</v>
      </c>
      <c r="E5" s="94" t="str">
        <f>'Clasificación de amenazas'!H5</f>
        <v>Probable</v>
      </c>
      <c r="F5" s="159" t="str">
        <f>'1 Vulnerabilidad Personas'!I36</f>
        <v>BAJA</v>
      </c>
      <c r="G5" s="159" t="str">
        <f>'2 Vulnerabilidad Recursos'!I40</f>
        <v>BAJA</v>
      </c>
      <c r="H5" s="159" t="str">
        <f>'3 Vulnerabilidad Sistem y Proce'!I30</f>
        <v>BAJA</v>
      </c>
      <c r="I5" s="86"/>
      <c r="J5" s="149" t="s">
        <v>214</v>
      </c>
      <c r="K5" s="88"/>
      <c r="L5" s="88"/>
      <c r="M5" s="102"/>
    </row>
    <row r="6" spans="1:13" ht="79.5" customHeight="1">
      <c r="A6" s="88"/>
      <c r="B6" s="148">
        <v>3</v>
      </c>
      <c r="C6" s="298"/>
      <c r="D6" s="91" t="str">
        <f>'Clasificación de amenazas'!E6</f>
        <v>Granizadas</v>
      </c>
      <c r="E6" s="94" t="str">
        <f>'Clasificación de amenazas'!H6</f>
        <v>Probable</v>
      </c>
      <c r="F6" s="159" t="str">
        <f>'1 Vulnerabilidad Personas'!L36</f>
        <v>BAJA</v>
      </c>
      <c r="G6" s="159" t="str">
        <f>'2 Vulnerabilidad Recursos'!L40</f>
        <v>BAJA</v>
      </c>
      <c r="H6" s="159" t="str">
        <f>'3 Vulnerabilidad Sistem y Proce'!L30</f>
        <v>BAJA</v>
      </c>
      <c r="I6" s="86"/>
      <c r="J6" s="149" t="s">
        <v>214</v>
      </c>
      <c r="K6" s="88"/>
      <c r="L6" s="88"/>
      <c r="M6" s="102"/>
    </row>
    <row r="7" spans="1:13" ht="79.5" customHeight="1">
      <c r="A7" s="88"/>
      <c r="B7" s="148">
        <v>4</v>
      </c>
      <c r="C7" s="298"/>
      <c r="D7" s="91" t="str">
        <f>'Clasificación de amenazas'!E7</f>
        <v>Tormentas eléctricas</v>
      </c>
      <c r="E7" s="94" t="str">
        <f>'Clasificación de amenazas'!H7</f>
        <v>Probable</v>
      </c>
      <c r="F7" s="159" t="str">
        <f>'1 Vulnerabilidad Personas'!O36</f>
        <v>BAJA</v>
      </c>
      <c r="G7" s="159" t="str">
        <f>'2 Vulnerabilidad Recursos'!O40</f>
        <v>BAJA</v>
      </c>
      <c r="H7" s="159" t="str">
        <f>'3 Vulnerabilidad Sistem y Proce'!O30</f>
        <v>BAJA</v>
      </c>
      <c r="I7" s="86"/>
      <c r="J7" s="149" t="s">
        <v>214</v>
      </c>
      <c r="K7" s="88"/>
      <c r="L7" s="88"/>
      <c r="M7" s="102"/>
    </row>
    <row r="8" spans="1:13" ht="79.5" customHeight="1" thickBot="1">
      <c r="A8" s="88"/>
      <c r="B8" s="148">
        <v>5</v>
      </c>
      <c r="C8" s="299"/>
      <c r="D8" s="91" t="str">
        <f>'Clasificación de amenazas'!E8</f>
        <v>Vientos fuertes </v>
      </c>
      <c r="E8" s="94" t="str">
        <f>'Clasificación de amenazas'!H8</f>
        <v>Probable</v>
      </c>
      <c r="F8" s="160" t="str">
        <f>'1 Vulnerabilidad Personas'!R36</f>
        <v>BAJA</v>
      </c>
      <c r="G8" s="159" t="str">
        <f>'2 Vulnerabilidad Recursos'!R40</f>
        <v>BAJA</v>
      </c>
      <c r="H8" s="159" t="str">
        <f>'3 Vulnerabilidad Sistem y Proce'!R30</f>
        <v>BAJA</v>
      </c>
      <c r="I8" s="86"/>
      <c r="J8" s="149" t="s">
        <v>214</v>
      </c>
      <c r="K8" s="88"/>
      <c r="L8" s="88"/>
      <c r="M8" s="102"/>
    </row>
    <row r="9" spans="1:13" ht="79.5" customHeight="1" thickBot="1">
      <c r="A9" s="88"/>
      <c r="B9" s="150">
        <v>6</v>
      </c>
      <c r="C9" s="300"/>
      <c r="D9" s="97" t="str">
        <f>'Clasificación de amenazas'!E9</f>
        <v>Pandemia COVID-19</v>
      </c>
      <c r="E9" s="157" t="str">
        <f>'Clasificación de amenazas'!H9</f>
        <v>Inminente</v>
      </c>
      <c r="F9" s="161" t="str">
        <f>'1 Vulnerabilidad Personas'!U36</f>
        <v>MEDIA</v>
      </c>
      <c r="G9" s="162" t="str">
        <f>'2 Vulnerabilidad Recursos'!U40</f>
        <v>BAJA</v>
      </c>
      <c r="H9" s="163" t="str">
        <f>'3 Vulnerabilidad Sistem y Proce'!U30</f>
        <v>BAJA</v>
      </c>
      <c r="I9" s="108"/>
      <c r="J9" s="151" t="s">
        <v>213</v>
      </c>
      <c r="K9" s="88"/>
      <c r="L9" s="88"/>
      <c r="M9" s="102"/>
    </row>
    <row r="10" spans="1:13" ht="79.5" customHeight="1">
      <c r="A10" s="88"/>
      <c r="B10" s="99">
        <v>1</v>
      </c>
      <c r="C10" s="301" t="s">
        <v>205</v>
      </c>
      <c r="D10" s="100" t="str">
        <f>'Clasificación de amenazas'!E10</f>
        <v>Incendios / Explosiones </v>
      </c>
      <c r="E10" s="96" t="str">
        <f>'Clasificación de amenazas'!H10</f>
        <v>Posible</v>
      </c>
      <c r="F10" s="158" t="str">
        <f>'1 Vulnerabilidad Personas'!X36</f>
        <v>BAJA</v>
      </c>
      <c r="G10" s="158" t="str">
        <f>'2 Vulnerabilidad Recursos'!X40</f>
        <v>BAJA</v>
      </c>
      <c r="H10" s="158" t="str">
        <f>'3 Vulnerabilidad Sistem y Proce'!X30</f>
        <v>BAJA</v>
      </c>
      <c r="I10" s="107"/>
      <c r="J10" s="109" t="s">
        <v>214</v>
      </c>
      <c r="K10" s="88"/>
      <c r="L10" s="88"/>
      <c r="M10" s="102"/>
    </row>
    <row r="11" spans="1:13" ht="79.5" customHeight="1">
      <c r="A11" s="88"/>
      <c r="B11" s="89">
        <v>2</v>
      </c>
      <c r="C11" s="302"/>
      <c r="D11" s="92" t="str">
        <f>'Clasificación de amenazas'!E11</f>
        <v>Derrames / fugas </v>
      </c>
      <c r="E11" s="94" t="str">
        <f>'Clasificación de amenazas'!H11</f>
        <v>Probable</v>
      </c>
      <c r="F11" s="159" t="str">
        <f>'1 Vulnerabilidad Personas'!AA36</f>
        <v>BAJA</v>
      </c>
      <c r="G11" s="159" t="str">
        <f>'2 Vulnerabilidad Recursos'!AA40</f>
        <v>BAJA</v>
      </c>
      <c r="H11" s="159" t="str">
        <f>'3 Vulnerabilidad Sistem y Proce'!AA30</f>
        <v>BAJA</v>
      </c>
      <c r="I11" s="86"/>
      <c r="J11" s="110" t="s">
        <v>214</v>
      </c>
      <c r="K11" s="88"/>
      <c r="L11" s="88"/>
      <c r="M11" s="102"/>
    </row>
    <row r="12" spans="1:13" ht="79.5" customHeight="1">
      <c r="A12" s="88"/>
      <c r="B12" s="89">
        <v>3</v>
      </c>
      <c r="C12" s="302"/>
      <c r="D12" s="92" t="str">
        <f>'Clasificación de amenazas'!E12</f>
        <v>Fallas estructurales</v>
      </c>
      <c r="E12" s="94" t="str">
        <f>'Clasificación de amenazas'!H12</f>
        <v>Posible</v>
      </c>
      <c r="F12" s="159" t="str">
        <f>'1 Vulnerabilidad Personas'!AD36</f>
        <v>BAJA</v>
      </c>
      <c r="G12" s="159" t="str">
        <f>'2 Vulnerabilidad Recursos'!AD40</f>
        <v>BAJA</v>
      </c>
      <c r="H12" s="159" t="str">
        <f>'3 Vulnerabilidad Sistem y Proce'!AD30</f>
        <v>BAJA</v>
      </c>
      <c r="I12" s="86"/>
      <c r="J12" s="110" t="s">
        <v>214</v>
      </c>
      <c r="K12" s="88"/>
      <c r="L12" s="88"/>
      <c r="M12" s="102"/>
    </row>
    <row r="13" spans="1:13" ht="79.5" customHeight="1">
      <c r="A13" s="88"/>
      <c r="B13" s="89">
        <v>4</v>
      </c>
      <c r="C13" s="302"/>
      <c r="D13" s="92" t="str">
        <f>'Clasificación de amenazas'!E13</f>
        <v>Fallas maquinarias  equipos</v>
      </c>
      <c r="E13" s="94" t="str">
        <f>'Clasificación de amenazas'!H13</f>
        <v>Probable</v>
      </c>
      <c r="F13" s="159" t="str">
        <f>'1 Vulnerabilidad Personas'!AG36</f>
        <v>BAJA</v>
      </c>
      <c r="G13" s="159" t="str">
        <f>'2 Vulnerabilidad Recursos'!AJ40</f>
        <v>BAJA</v>
      </c>
      <c r="H13" s="159" t="str">
        <f>'3 Vulnerabilidad Sistem y Proce'!AJ30</f>
        <v>BAJA</v>
      </c>
      <c r="I13" s="86"/>
      <c r="J13" s="110" t="s">
        <v>214</v>
      </c>
      <c r="K13" s="88"/>
      <c r="L13" s="88"/>
      <c r="M13" s="102"/>
    </row>
    <row r="14" spans="1:13" ht="79.5" customHeight="1">
      <c r="A14" s="88"/>
      <c r="B14" s="132">
        <v>5</v>
      </c>
      <c r="C14" s="303"/>
      <c r="D14" s="133" t="str">
        <f>'Clasificación de amenazas'!E14</f>
        <v>Accidentes de Trabajo</v>
      </c>
      <c r="E14" s="94" t="str">
        <f>'Clasificación de amenazas'!H14</f>
        <v>Probable</v>
      </c>
      <c r="F14" s="159" t="str">
        <f>'1 Vulnerabilidad Personas'!AJ36</f>
        <v>BAJA</v>
      </c>
      <c r="G14" s="159" t="str">
        <f>'2 Vulnerabilidad Recursos'!AJ40</f>
        <v>BAJA</v>
      </c>
      <c r="H14" s="159" t="str">
        <f>'3 Vulnerabilidad Sistem y Proce'!AJ30</f>
        <v>BAJA</v>
      </c>
      <c r="I14" s="134"/>
      <c r="J14" s="135" t="s">
        <v>214</v>
      </c>
      <c r="K14" s="88"/>
      <c r="L14" s="88"/>
      <c r="M14" s="102"/>
    </row>
    <row r="15" spans="1:13" ht="79.5" customHeight="1">
      <c r="A15" s="88"/>
      <c r="B15" s="89">
        <v>6</v>
      </c>
      <c r="C15" s="303"/>
      <c r="D15" s="92" t="str">
        <f>'Clasificación de amenazas'!E15</f>
        <v>Intoxicación alimenticia</v>
      </c>
      <c r="E15" s="94" t="str">
        <f>'Clasificación de amenazas'!H15</f>
        <v>Probable</v>
      </c>
      <c r="F15" s="159" t="str">
        <f>'1 Vulnerabilidad Personas'!AJ36</f>
        <v>BAJA</v>
      </c>
      <c r="G15" s="159" t="str">
        <f>'2 Vulnerabilidad Recursos'!AJ40</f>
        <v>BAJA</v>
      </c>
      <c r="H15" s="159" t="str">
        <f>'3 Vulnerabilidad Sistem y Proce'!AJ30</f>
        <v>BAJA</v>
      </c>
      <c r="I15" s="86"/>
      <c r="J15" s="110" t="s">
        <v>214</v>
      </c>
      <c r="K15" s="88"/>
      <c r="L15" s="88"/>
      <c r="M15" s="102"/>
    </row>
    <row r="16" spans="1:13" ht="79.5" customHeight="1" thickBot="1">
      <c r="A16" s="88"/>
      <c r="B16" s="140">
        <v>7</v>
      </c>
      <c r="C16" s="304"/>
      <c r="D16" s="141" t="str">
        <f>'Clasificación de amenazas'!E16</f>
        <v>Inundaciones </v>
      </c>
      <c r="E16" s="142" t="str">
        <f>'Clasificación de amenazas'!H16</f>
        <v>Probable</v>
      </c>
      <c r="F16" s="164" t="str">
        <f>'1 Vulnerabilidad Personas'!AM36</f>
        <v>BAJA</v>
      </c>
      <c r="G16" s="164" t="str">
        <f>'2 Vulnerabilidad Recursos'!AP40</f>
        <v>BAJA</v>
      </c>
      <c r="H16" s="164" t="str">
        <f>'3 Vulnerabilidad Sistem y Proce'!AJ30</f>
        <v>BAJA</v>
      </c>
      <c r="I16" s="143"/>
      <c r="J16" s="144" t="s">
        <v>214</v>
      </c>
      <c r="K16" s="88"/>
      <c r="L16" s="88"/>
      <c r="M16" s="102"/>
    </row>
    <row r="17" spans="1:13" ht="79.5" customHeight="1">
      <c r="A17" s="88"/>
      <c r="B17" s="152">
        <v>1</v>
      </c>
      <c r="C17" s="278" t="s">
        <v>57</v>
      </c>
      <c r="D17" s="153" t="str">
        <f>'Clasificación de amenazas'!E17</f>
        <v>Accidentes de Transito </v>
      </c>
      <c r="E17" s="96" t="str">
        <f>'Clasificación de amenazas'!H17</f>
        <v>Posible</v>
      </c>
      <c r="F17" s="158" t="str">
        <f>'1 Vulnerabilidad Personas'!AS36</f>
        <v>BAJA</v>
      </c>
      <c r="G17" s="158" t="str">
        <f>'2 Vulnerabilidad Recursos'!AS40</f>
        <v>BAJA</v>
      </c>
      <c r="H17" s="158" t="str">
        <f>'3 Vulnerabilidad Sistem y Proce'!AS30</f>
        <v>BAJA</v>
      </c>
      <c r="I17" s="107"/>
      <c r="J17" s="147" t="s">
        <v>214</v>
      </c>
      <c r="K17" s="88"/>
      <c r="L17" s="88"/>
      <c r="M17" s="102"/>
    </row>
    <row r="18" spans="1:13" ht="79.5" customHeight="1">
      <c r="A18" s="88"/>
      <c r="B18" s="154">
        <v>2</v>
      </c>
      <c r="C18" s="279"/>
      <c r="D18" s="93" t="str">
        <f>'Clasificación de amenazas'!E18</f>
        <v>Hurtos / Asaltos</v>
      </c>
      <c r="E18" s="94" t="str">
        <f>'Clasificación de amenazas'!H18</f>
        <v>Posible</v>
      </c>
      <c r="F18" s="159" t="str">
        <f>'1 Vulnerabilidad Personas'!AV36</f>
        <v>BAJA</v>
      </c>
      <c r="G18" s="159" t="str">
        <f>'2 Vulnerabilidad Recursos'!AV40</f>
        <v>BAJA</v>
      </c>
      <c r="H18" s="159" t="str">
        <f>'3 Vulnerabilidad Sistem y Proce'!AV30</f>
        <v>BAJA</v>
      </c>
      <c r="I18" s="86"/>
      <c r="J18" s="149" t="s">
        <v>214</v>
      </c>
      <c r="K18" s="88"/>
      <c r="L18" s="88"/>
      <c r="M18" s="102"/>
    </row>
    <row r="19" spans="1:13" ht="79.5" customHeight="1" thickBot="1">
      <c r="A19" s="88"/>
      <c r="B19" s="155">
        <v>3</v>
      </c>
      <c r="C19" s="280"/>
      <c r="D19" s="156" t="str">
        <f>'Clasificación de amenazas'!E19</f>
        <v>Atentados Terroristas</v>
      </c>
      <c r="E19" s="98" t="str">
        <f>'Clasificación de amenazas'!H19</f>
        <v>Posible</v>
      </c>
      <c r="F19" s="163" t="str">
        <f>'1 Vulnerabilidad Personas'!AY36</f>
        <v>BAJA</v>
      </c>
      <c r="G19" s="163" t="str">
        <f>'2 Vulnerabilidad Recursos'!AY40</f>
        <v>BAJA</v>
      </c>
      <c r="H19" s="163" t="str">
        <f>'3 Vulnerabilidad Sistem y Proce'!AY30</f>
        <v>BAJA</v>
      </c>
      <c r="I19" s="108"/>
      <c r="J19" s="151" t="s">
        <v>214</v>
      </c>
      <c r="K19" s="88"/>
      <c r="L19" s="88"/>
      <c r="M19" s="102"/>
    </row>
    <row r="20" spans="1:12" s="102" customFormat="1" ht="24.75" customHeight="1" thickBot="1">
      <c r="A20" s="88"/>
      <c r="B20" s="90"/>
      <c r="C20" s="90"/>
      <c r="D20" s="90"/>
      <c r="E20" s="90"/>
      <c r="F20" s="88"/>
      <c r="G20" s="88"/>
      <c r="H20" s="88"/>
      <c r="I20" s="88"/>
      <c r="J20" s="88"/>
      <c r="K20" s="88"/>
      <c r="L20" s="88"/>
    </row>
    <row r="21" spans="1:12" s="102" customFormat="1" ht="24.75" customHeight="1" thickBot="1" thickTop="1">
      <c r="A21" s="88"/>
      <c r="B21" s="90"/>
      <c r="C21" s="90"/>
      <c r="D21" s="90"/>
      <c r="E21" s="294" t="s">
        <v>224</v>
      </c>
      <c r="F21" s="295"/>
      <c r="G21" s="295"/>
      <c r="H21" s="295"/>
      <c r="I21" s="295"/>
      <c r="J21" s="296"/>
      <c r="K21" s="88"/>
      <c r="L21" s="88"/>
    </row>
    <row r="22" spans="1:12" s="102" customFormat="1" ht="34.5" customHeight="1" thickBot="1">
      <c r="A22" s="88"/>
      <c r="B22" s="90"/>
      <c r="C22" s="90"/>
      <c r="D22" s="90"/>
      <c r="E22" s="115" t="s">
        <v>215</v>
      </c>
      <c r="F22" s="116" t="s">
        <v>75</v>
      </c>
      <c r="G22" s="283" t="s">
        <v>76</v>
      </c>
      <c r="H22" s="284"/>
      <c r="I22" s="283" t="s">
        <v>216</v>
      </c>
      <c r="J22" s="285"/>
      <c r="K22" s="88"/>
      <c r="L22" s="88"/>
    </row>
    <row r="23" spans="1:12" s="102" customFormat="1" ht="69.75" customHeight="1" thickBot="1">
      <c r="A23" s="88"/>
      <c r="B23" s="90"/>
      <c r="C23" s="90"/>
      <c r="D23" s="90"/>
      <c r="E23" s="113" t="s">
        <v>217</v>
      </c>
      <c r="F23" s="114" t="s">
        <v>218</v>
      </c>
      <c r="G23" s="276" t="s">
        <v>219</v>
      </c>
      <c r="H23" s="277"/>
      <c r="I23" s="286"/>
      <c r="J23" s="287"/>
      <c r="K23" s="88"/>
      <c r="L23" s="88"/>
    </row>
    <row r="24" spans="1:12" s="102" customFormat="1" ht="69.75" customHeight="1" thickBot="1">
      <c r="A24" s="88"/>
      <c r="B24" s="90"/>
      <c r="C24" s="90"/>
      <c r="D24" s="90"/>
      <c r="E24" s="113" t="s">
        <v>225</v>
      </c>
      <c r="F24" s="114" t="s">
        <v>220</v>
      </c>
      <c r="G24" s="276" t="s">
        <v>221</v>
      </c>
      <c r="H24" s="277"/>
      <c r="I24" s="286"/>
      <c r="J24" s="287"/>
      <c r="K24" s="88"/>
      <c r="L24" s="88"/>
    </row>
    <row r="25" spans="1:12" s="102" customFormat="1" ht="69.75" customHeight="1" thickBot="1">
      <c r="A25" s="88"/>
      <c r="B25" s="90"/>
      <c r="C25" s="90"/>
      <c r="D25" s="90"/>
      <c r="E25" s="113" t="s">
        <v>226</v>
      </c>
      <c r="F25" s="114" t="s">
        <v>222</v>
      </c>
      <c r="G25" s="276" t="s">
        <v>223</v>
      </c>
      <c r="H25" s="277"/>
      <c r="I25" s="286"/>
      <c r="J25" s="287"/>
      <c r="K25" s="88"/>
      <c r="L25" s="88"/>
    </row>
    <row r="26" spans="1:12" s="102" customFormat="1" ht="24.75" customHeight="1">
      <c r="A26" s="88"/>
      <c r="B26" s="90"/>
      <c r="C26" s="90"/>
      <c r="D26" s="90"/>
      <c r="E26" s="90"/>
      <c r="F26" s="88"/>
      <c r="G26" s="88"/>
      <c r="H26" s="88"/>
      <c r="I26" s="88"/>
      <c r="J26" s="88"/>
      <c r="K26" s="88"/>
      <c r="L26" s="88"/>
    </row>
    <row r="27" spans="1:12" s="102" customFormat="1" ht="24.75" customHeight="1">
      <c r="A27" s="88"/>
      <c r="B27" s="90"/>
      <c r="C27" s="90"/>
      <c r="D27" s="90"/>
      <c r="E27" s="90"/>
      <c r="F27" s="88"/>
      <c r="G27" s="88"/>
      <c r="H27" s="88"/>
      <c r="I27" s="88"/>
      <c r="J27" s="88"/>
      <c r="K27" s="88"/>
      <c r="L27" s="88"/>
    </row>
    <row r="28" spans="1:12" s="102" customFormat="1" ht="24.75" customHeight="1">
      <c r="A28" s="88"/>
      <c r="B28" s="90"/>
      <c r="C28" s="90"/>
      <c r="D28" s="90"/>
      <c r="E28" s="90"/>
      <c r="F28" s="88"/>
      <c r="G28" s="88"/>
      <c r="H28" s="88"/>
      <c r="I28" s="88"/>
      <c r="J28" s="88"/>
      <c r="K28" s="88"/>
      <c r="L28" s="88"/>
    </row>
    <row r="29" spans="1:12" s="102" customFormat="1" ht="24.75" customHeight="1">
      <c r="A29" s="88"/>
      <c r="B29" s="90"/>
      <c r="C29" s="90"/>
      <c r="D29" s="90"/>
      <c r="E29" s="90"/>
      <c r="F29" s="88"/>
      <c r="G29" s="88"/>
      <c r="H29" s="88"/>
      <c r="I29" s="88"/>
      <c r="J29" s="88"/>
      <c r="K29" s="88"/>
      <c r="L29" s="88"/>
    </row>
    <row r="30" spans="1:12" s="102" customFormat="1" ht="24.75" customHeight="1">
      <c r="A30" s="88"/>
      <c r="B30" s="90"/>
      <c r="C30" s="90"/>
      <c r="D30" s="90"/>
      <c r="E30" s="90"/>
      <c r="F30" s="88"/>
      <c r="G30" s="88"/>
      <c r="H30" s="88"/>
      <c r="I30" s="88"/>
      <c r="J30" s="88"/>
      <c r="K30" s="88"/>
      <c r="L30" s="88"/>
    </row>
    <row r="31" spans="2:5" s="102" customFormat="1" ht="24.75" customHeight="1">
      <c r="B31" s="103"/>
      <c r="C31" s="103"/>
      <c r="D31" s="103"/>
      <c r="E31" s="103"/>
    </row>
    <row r="32" spans="2:5" s="112" customFormat="1" ht="24.75" customHeight="1">
      <c r="B32" s="111"/>
      <c r="C32" s="111"/>
      <c r="D32" s="111"/>
      <c r="E32" s="111"/>
    </row>
    <row r="33" spans="2:5" s="102" customFormat="1" ht="24.75" customHeight="1">
      <c r="B33" s="103"/>
      <c r="C33" s="103"/>
      <c r="D33" s="103"/>
      <c r="E33" s="103"/>
    </row>
    <row r="34" spans="2:5" s="102" customFormat="1" ht="24.75" customHeight="1">
      <c r="B34" s="103"/>
      <c r="C34" s="103"/>
      <c r="D34" s="103"/>
      <c r="E34" s="103"/>
    </row>
    <row r="35" spans="2:10" s="102" customFormat="1" ht="24.75" customHeight="1" hidden="1">
      <c r="B35" s="103"/>
      <c r="C35" s="103"/>
      <c r="D35" s="103"/>
      <c r="E35" s="103"/>
      <c r="J35" s="102" t="s">
        <v>212</v>
      </c>
    </row>
    <row r="36" spans="2:10" s="102" customFormat="1" ht="24.75" customHeight="1" hidden="1">
      <c r="B36" s="103"/>
      <c r="C36" s="103"/>
      <c r="D36" s="103"/>
      <c r="E36" s="103"/>
      <c r="J36" s="102" t="s">
        <v>213</v>
      </c>
    </row>
    <row r="37" spans="2:10" s="102" customFormat="1" ht="24.75" customHeight="1" hidden="1">
      <c r="B37" s="103"/>
      <c r="C37" s="103"/>
      <c r="D37" s="103"/>
      <c r="E37" s="103"/>
      <c r="J37" s="102" t="s">
        <v>214</v>
      </c>
    </row>
    <row r="38" spans="2:5" s="102" customFormat="1" ht="24.75" customHeight="1">
      <c r="B38" s="103"/>
      <c r="C38" s="103"/>
      <c r="D38" s="103"/>
      <c r="E38" s="103"/>
    </row>
    <row r="39" spans="2:5" s="102" customFormat="1" ht="24.75" customHeight="1">
      <c r="B39" s="103"/>
      <c r="C39" s="103"/>
      <c r="D39" s="103"/>
      <c r="E39" s="103"/>
    </row>
    <row r="40" spans="2:5" s="102" customFormat="1" ht="24.75" customHeight="1">
      <c r="B40" s="103"/>
      <c r="C40" s="103"/>
      <c r="D40" s="103"/>
      <c r="E40" s="103"/>
    </row>
    <row r="41" spans="2:5" s="102" customFormat="1" ht="24.75" customHeight="1">
      <c r="B41" s="103"/>
      <c r="C41" s="103"/>
      <c r="D41" s="103"/>
      <c r="E41" s="103"/>
    </row>
    <row r="42" spans="2:5" s="102" customFormat="1" ht="24.75" customHeight="1">
      <c r="B42" s="103"/>
      <c r="C42" s="103"/>
      <c r="D42" s="103"/>
      <c r="E42" s="103"/>
    </row>
    <row r="43" spans="2:5" s="102" customFormat="1" ht="24.75" customHeight="1">
      <c r="B43" s="103"/>
      <c r="C43" s="103"/>
      <c r="D43" s="103"/>
      <c r="E43" s="103"/>
    </row>
    <row r="44" spans="2:5" s="102" customFormat="1" ht="24.75" customHeight="1">
      <c r="B44" s="103"/>
      <c r="C44" s="103"/>
      <c r="D44" s="103"/>
      <c r="E44" s="103"/>
    </row>
    <row r="45" spans="2:5" s="102" customFormat="1" ht="24.75" customHeight="1">
      <c r="B45" s="103"/>
      <c r="C45" s="103"/>
      <c r="D45" s="103"/>
      <c r="E45" s="103"/>
    </row>
    <row r="46" spans="2:5" s="102" customFormat="1" ht="24.75" customHeight="1">
      <c r="B46" s="103"/>
      <c r="C46" s="103"/>
      <c r="D46" s="103"/>
      <c r="E46" s="103"/>
    </row>
    <row r="47" spans="2:5" s="102" customFormat="1" ht="24.75" customHeight="1">
      <c r="B47" s="103"/>
      <c r="C47" s="103"/>
      <c r="D47" s="103"/>
      <c r="E47" s="103"/>
    </row>
    <row r="48" spans="2:5" s="102" customFormat="1" ht="24.75" customHeight="1">
      <c r="B48" s="103"/>
      <c r="C48" s="103"/>
      <c r="D48" s="103"/>
      <c r="E48" s="103"/>
    </row>
    <row r="49" spans="2:5" s="102" customFormat="1" ht="24.75" customHeight="1">
      <c r="B49" s="103"/>
      <c r="C49" s="103"/>
      <c r="D49" s="103"/>
      <c r="E49" s="103"/>
    </row>
    <row r="50" spans="2:5" s="102" customFormat="1" ht="24.75" customHeight="1">
      <c r="B50" s="103"/>
      <c r="C50" s="103"/>
      <c r="D50" s="103"/>
      <c r="E50" s="103"/>
    </row>
    <row r="51" spans="2:5" s="102" customFormat="1" ht="24.75" customHeight="1">
      <c r="B51" s="103"/>
      <c r="C51" s="103"/>
      <c r="D51" s="103"/>
      <c r="E51" s="103"/>
    </row>
    <row r="52" spans="2:5" s="102" customFormat="1" ht="24.75" customHeight="1">
      <c r="B52" s="103"/>
      <c r="C52" s="103"/>
      <c r="D52" s="103"/>
      <c r="E52" s="103"/>
    </row>
    <row r="53" spans="2:5" s="102" customFormat="1" ht="24.75" customHeight="1">
      <c r="B53" s="103"/>
      <c r="C53" s="103"/>
      <c r="D53" s="103"/>
      <c r="E53" s="103"/>
    </row>
    <row r="54" spans="2:5" s="102" customFormat="1" ht="24.75" customHeight="1">
      <c r="B54" s="103"/>
      <c r="C54" s="103"/>
      <c r="D54" s="103"/>
      <c r="E54" s="103"/>
    </row>
    <row r="55" spans="2:5" s="102" customFormat="1" ht="24.75" customHeight="1">
      <c r="B55" s="103"/>
      <c r="C55" s="103"/>
      <c r="D55" s="103"/>
      <c r="E55" s="103"/>
    </row>
    <row r="56" spans="2:5" s="102" customFormat="1" ht="24.75" customHeight="1">
      <c r="B56" s="103"/>
      <c r="C56" s="103"/>
      <c r="D56" s="103"/>
      <c r="E56" s="103"/>
    </row>
    <row r="57" spans="2:5" s="102" customFormat="1" ht="24.75" customHeight="1">
      <c r="B57" s="103"/>
      <c r="C57" s="103"/>
      <c r="D57" s="103"/>
      <c r="E57" s="103"/>
    </row>
    <row r="58" spans="2:5" s="102" customFormat="1" ht="24.75" customHeight="1">
      <c r="B58" s="103"/>
      <c r="C58" s="103"/>
      <c r="D58" s="103"/>
      <c r="E58" s="103"/>
    </row>
    <row r="59" spans="2:5" s="102" customFormat="1" ht="24.75" customHeight="1">
      <c r="B59" s="103"/>
      <c r="C59" s="103"/>
      <c r="D59" s="103"/>
      <c r="E59" s="103"/>
    </row>
    <row r="60" spans="2:5" s="102" customFormat="1" ht="24.75" customHeight="1">
      <c r="B60" s="103"/>
      <c r="C60" s="103"/>
      <c r="D60" s="103"/>
      <c r="E60" s="103"/>
    </row>
    <row r="61" spans="2:5" s="102" customFormat="1" ht="24.75" customHeight="1">
      <c r="B61" s="103"/>
      <c r="C61" s="103"/>
      <c r="D61" s="103"/>
      <c r="E61" s="103"/>
    </row>
    <row r="62" spans="2:5" s="102" customFormat="1" ht="24.75" customHeight="1">
      <c r="B62" s="103"/>
      <c r="C62" s="103"/>
      <c r="D62" s="103"/>
      <c r="E62" s="103"/>
    </row>
    <row r="63" spans="2:5" s="102" customFormat="1" ht="24.75" customHeight="1">
      <c r="B63" s="103"/>
      <c r="C63" s="103"/>
      <c r="D63" s="103"/>
      <c r="E63" s="103"/>
    </row>
    <row r="64" spans="2:5" s="102" customFormat="1" ht="24.75" customHeight="1">
      <c r="B64" s="103"/>
      <c r="C64" s="103"/>
      <c r="D64" s="103"/>
      <c r="E64" s="103"/>
    </row>
    <row r="65" spans="2:5" s="102" customFormat="1" ht="24.75" customHeight="1">
      <c r="B65" s="103"/>
      <c r="C65" s="103"/>
      <c r="D65" s="103"/>
      <c r="E65" s="103"/>
    </row>
    <row r="66" spans="2:5" s="102" customFormat="1" ht="24.75" customHeight="1">
      <c r="B66" s="103"/>
      <c r="C66" s="103"/>
      <c r="D66" s="103"/>
      <c r="E66" s="103"/>
    </row>
    <row r="67" spans="2:5" s="102" customFormat="1" ht="24.75" customHeight="1">
      <c r="B67" s="103"/>
      <c r="C67" s="103"/>
      <c r="D67" s="103"/>
      <c r="E67" s="103"/>
    </row>
    <row r="68" spans="2:5" s="102" customFormat="1" ht="24.75" customHeight="1">
      <c r="B68" s="103"/>
      <c r="C68" s="103"/>
      <c r="D68" s="103"/>
      <c r="E68" s="103"/>
    </row>
    <row r="69" spans="2:5" s="102" customFormat="1" ht="24.75" customHeight="1">
      <c r="B69" s="103"/>
      <c r="C69" s="103"/>
      <c r="D69" s="103"/>
      <c r="E69" s="103"/>
    </row>
    <row r="70" spans="2:5" s="102" customFormat="1" ht="24.75" customHeight="1">
      <c r="B70" s="103"/>
      <c r="C70" s="103"/>
      <c r="D70" s="103"/>
      <c r="E70" s="103"/>
    </row>
    <row r="71" spans="2:5" s="102" customFormat="1" ht="24.75" customHeight="1">
      <c r="B71" s="103"/>
      <c r="C71" s="103"/>
      <c r="D71" s="103"/>
      <c r="E71" s="103"/>
    </row>
    <row r="72" spans="2:5" s="102" customFormat="1" ht="24.75" customHeight="1">
      <c r="B72" s="103"/>
      <c r="C72" s="103"/>
      <c r="D72" s="103"/>
      <c r="E72" s="103"/>
    </row>
    <row r="73" spans="2:5" s="102" customFormat="1" ht="24.75" customHeight="1">
      <c r="B73" s="103"/>
      <c r="C73" s="103"/>
      <c r="D73" s="103"/>
      <c r="E73" s="103"/>
    </row>
    <row r="74" spans="2:5" s="102" customFormat="1" ht="24.75" customHeight="1">
      <c r="B74" s="103"/>
      <c r="C74" s="103"/>
      <c r="D74" s="103"/>
      <c r="E74" s="103"/>
    </row>
    <row r="75" spans="2:5" s="102" customFormat="1" ht="24.75" customHeight="1">
      <c r="B75" s="103"/>
      <c r="C75" s="103"/>
      <c r="D75" s="103"/>
      <c r="E75" s="103"/>
    </row>
    <row r="76" spans="2:5" s="102" customFormat="1" ht="24.75" customHeight="1">
      <c r="B76" s="103"/>
      <c r="C76" s="103"/>
      <c r="D76" s="103"/>
      <c r="E76" s="103"/>
    </row>
    <row r="77" spans="2:5" s="102" customFormat="1" ht="24.75" customHeight="1">
      <c r="B77" s="103"/>
      <c r="C77" s="103"/>
      <c r="D77" s="103"/>
      <c r="E77" s="103"/>
    </row>
    <row r="78" spans="2:5" s="102" customFormat="1" ht="24.75" customHeight="1">
      <c r="B78" s="103"/>
      <c r="C78" s="103"/>
      <c r="D78" s="103"/>
      <c r="E78" s="103"/>
    </row>
    <row r="79" spans="2:5" s="102" customFormat="1" ht="24.75" customHeight="1">
      <c r="B79" s="103"/>
      <c r="C79" s="103"/>
      <c r="D79" s="103"/>
      <c r="E79" s="103"/>
    </row>
    <row r="80" spans="2:5" s="102" customFormat="1" ht="24.75" customHeight="1">
      <c r="B80" s="103"/>
      <c r="C80" s="103"/>
      <c r="D80" s="103"/>
      <c r="E80" s="103"/>
    </row>
    <row r="81" spans="2:5" s="102" customFormat="1" ht="24.75" customHeight="1">
      <c r="B81" s="103"/>
      <c r="C81" s="103"/>
      <c r="D81" s="103"/>
      <c r="E81" s="103"/>
    </row>
    <row r="82" spans="2:5" s="102" customFormat="1" ht="24.75" customHeight="1">
      <c r="B82" s="103"/>
      <c r="C82" s="103"/>
      <c r="D82" s="103"/>
      <c r="E82" s="103"/>
    </row>
    <row r="83" spans="2:5" s="102" customFormat="1" ht="24.75" customHeight="1">
      <c r="B83" s="103"/>
      <c r="C83" s="103"/>
      <c r="D83" s="103"/>
      <c r="E83" s="103"/>
    </row>
    <row r="84" spans="2:5" s="102" customFormat="1" ht="24.75" customHeight="1">
      <c r="B84" s="103"/>
      <c r="C84" s="103"/>
      <c r="D84" s="103"/>
      <c r="E84" s="103"/>
    </row>
    <row r="85" spans="2:5" s="102" customFormat="1" ht="24.75" customHeight="1">
      <c r="B85" s="103"/>
      <c r="C85" s="103"/>
      <c r="D85" s="103"/>
      <c r="E85" s="103"/>
    </row>
    <row r="86" spans="2:5" s="102" customFormat="1" ht="24.75" customHeight="1">
      <c r="B86" s="103"/>
      <c r="C86" s="103"/>
      <c r="D86" s="103"/>
      <c r="E86" s="103"/>
    </row>
    <row r="87" spans="2:5" s="102" customFormat="1" ht="24.75" customHeight="1">
      <c r="B87" s="103"/>
      <c r="C87" s="103"/>
      <c r="D87" s="103"/>
      <c r="E87" s="103"/>
    </row>
    <row r="88" spans="2:5" s="102" customFormat="1" ht="24.75" customHeight="1">
      <c r="B88" s="103"/>
      <c r="C88" s="103"/>
      <c r="D88" s="103"/>
      <c r="E88" s="103"/>
    </row>
    <row r="89" spans="2:5" s="102" customFormat="1" ht="24.75" customHeight="1">
      <c r="B89" s="103"/>
      <c r="C89" s="103"/>
      <c r="D89" s="103"/>
      <c r="E89" s="103"/>
    </row>
    <row r="90" spans="2:5" s="102" customFormat="1" ht="24.75" customHeight="1">
      <c r="B90" s="103"/>
      <c r="C90" s="103"/>
      <c r="D90" s="103"/>
      <c r="E90" s="103"/>
    </row>
    <row r="91" spans="2:5" s="102" customFormat="1" ht="24.75" customHeight="1">
      <c r="B91" s="103"/>
      <c r="C91" s="103"/>
      <c r="D91" s="103"/>
      <c r="E91" s="103"/>
    </row>
    <row r="92" spans="2:5" s="102" customFormat="1" ht="24.75" customHeight="1">
      <c r="B92" s="103"/>
      <c r="C92" s="103"/>
      <c r="D92" s="103"/>
      <c r="E92" s="103"/>
    </row>
    <row r="93" spans="2:5" s="102" customFormat="1" ht="24.75" customHeight="1">
      <c r="B93" s="103"/>
      <c r="C93" s="103"/>
      <c r="D93" s="103"/>
      <c r="E93" s="103"/>
    </row>
    <row r="94" spans="2:5" s="102" customFormat="1" ht="24.75" customHeight="1">
      <c r="B94" s="103"/>
      <c r="C94" s="103"/>
      <c r="D94" s="103"/>
      <c r="E94" s="103"/>
    </row>
    <row r="95" spans="2:5" s="102" customFormat="1" ht="24.75" customHeight="1">
      <c r="B95" s="103"/>
      <c r="C95" s="103"/>
      <c r="D95" s="103"/>
      <c r="E95" s="103"/>
    </row>
    <row r="96" spans="2:5" s="102" customFormat="1" ht="24.75" customHeight="1">
      <c r="B96" s="103"/>
      <c r="C96" s="103"/>
      <c r="D96" s="103"/>
      <c r="E96" s="103"/>
    </row>
    <row r="97" spans="2:5" s="102" customFormat="1" ht="24.75" customHeight="1">
      <c r="B97" s="103"/>
      <c r="C97" s="103"/>
      <c r="D97" s="103"/>
      <c r="E97" s="103"/>
    </row>
    <row r="98" spans="2:5" s="102" customFormat="1" ht="24.75" customHeight="1">
      <c r="B98" s="103"/>
      <c r="C98" s="103"/>
      <c r="D98" s="103"/>
      <c r="E98" s="103"/>
    </row>
    <row r="99" spans="2:5" s="102" customFormat="1" ht="24.75" customHeight="1">
      <c r="B99" s="103"/>
      <c r="C99" s="103"/>
      <c r="D99" s="103"/>
      <c r="E99" s="103"/>
    </row>
    <row r="100" spans="2:5" s="102" customFormat="1" ht="24.75" customHeight="1">
      <c r="B100" s="103"/>
      <c r="C100" s="103"/>
      <c r="D100" s="103"/>
      <c r="E100" s="103"/>
    </row>
    <row r="101" spans="2:5" s="102" customFormat="1" ht="24.75" customHeight="1">
      <c r="B101" s="103"/>
      <c r="C101" s="103"/>
      <c r="D101" s="103"/>
      <c r="E101" s="103"/>
    </row>
    <row r="102" spans="2:5" s="102" customFormat="1" ht="24.75" customHeight="1">
      <c r="B102" s="103"/>
      <c r="C102" s="103"/>
      <c r="D102" s="103"/>
      <c r="E102" s="103"/>
    </row>
    <row r="103" spans="2:5" s="102" customFormat="1" ht="24.75" customHeight="1">
      <c r="B103" s="103"/>
      <c r="C103" s="103"/>
      <c r="D103" s="103"/>
      <c r="E103" s="103"/>
    </row>
    <row r="104" spans="2:5" s="102" customFormat="1" ht="24.75" customHeight="1">
      <c r="B104" s="103"/>
      <c r="C104" s="103"/>
      <c r="D104" s="103"/>
      <c r="E104" s="103"/>
    </row>
    <row r="105" spans="2:5" s="102" customFormat="1" ht="24.75" customHeight="1">
      <c r="B105" s="103"/>
      <c r="C105" s="103"/>
      <c r="D105" s="103"/>
      <c r="E105" s="103"/>
    </row>
    <row r="106" spans="2:5" s="102" customFormat="1" ht="24.75" customHeight="1">
      <c r="B106" s="103"/>
      <c r="C106" s="103"/>
      <c r="D106" s="103"/>
      <c r="E106" s="103"/>
    </row>
    <row r="107" spans="2:5" s="102" customFormat="1" ht="24.75" customHeight="1">
      <c r="B107" s="103"/>
      <c r="C107" s="103"/>
      <c r="D107" s="103"/>
      <c r="E107" s="103"/>
    </row>
    <row r="108" spans="2:5" s="102" customFormat="1" ht="24.75" customHeight="1">
      <c r="B108" s="103"/>
      <c r="C108" s="103"/>
      <c r="D108" s="103"/>
      <c r="E108" s="103"/>
    </row>
    <row r="109" spans="2:5" s="102" customFormat="1" ht="24.75" customHeight="1">
      <c r="B109" s="103"/>
      <c r="C109" s="103"/>
      <c r="D109" s="103"/>
      <c r="E109" s="103"/>
    </row>
    <row r="110" spans="2:5" s="102" customFormat="1" ht="24.75" customHeight="1">
      <c r="B110" s="103"/>
      <c r="C110" s="103"/>
      <c r="D110" s="103"/>
      <c r="E110" s="103"/>
    </row>
    <row r="111" spans="2:5" s="102" customFormat="1" ht="24.75" customHeight="1">
      <c r="B111" s="103"/>
      <c r="C111" s="103"/>
      <c r="D111" s="103"/>
      <c r="E111" s="103"/>
    </row>
    <row r="112" spans="2:5" s="102" customFormat="1" ht="24.75" customHeight="1">
      <c r="B112" s="103"/>
      <c r="C112" s="103"/>
      <c r="D112" s="103"/>
      <c r="E112" s="103"/>
    </row>
    <row r="113" spans="2:5" s="102" customFormat="1" ht="24.75" customHeight="1">
      <c r="B113" s="103"/>
      <c r="C113" s="103"/>
      <c r="D113" s="103"/>
      <c r="E113" s="103"/>
    </row>
    <row r="114" spans="2:5" s="102" customFormat="1" ht="24.75" customHeight="1">
      <c r="B114" s="103"/>
      <c r="C114" s="103"/>
      <c r="D114" s="103"/>
      <c r="E114" s="103"/>
    </row>
    <row r="115" spans="2:5" s="102" customFormat="1" ht="24.75" customHeight="1">
      <c r="B115" s="103"/>
      <c r="C115" s="103"/>
      <c r="D115" s="103"/>
      <c r="E115" s="103"/>
    </row>
    <row r="116" spans="2:5" s="102" customFormat="1" ht="24.75" customHeight="1">
      <c r="B116" s="103"/>
      <c r="C116" s="103"/>
      <c r="D116" s="103"/>
      <c r="E116" s="103"/>
    </row>
    <row r="117" spans="2:5" s="102" customFormat="1" ht="24.75" customHeight="1">
      <c r="B117" s="103"/>
      <c r="C117" s="103"/>
      <c r="D117" s="103"/>
      <c r="E117" s="103"/>
    </row>
    <row r="118" spans="2:5" s="102" customFormat="1" ht="24.75" customHeight="1">
      <c r="B118" s="103"/>
      <c r="C118" s="103"/>
      <c r="D118" s="103"/>
      <c r="E118" s="103"/>
    </row>
    <row r="119" spans="2:5" s="102" customFormat="1" ht="24.75" customHeight="1">
      <c r="B119" s="103"/>
      <c r="C119" s="103"/>
      <c r="D119" s="103"/>
      <c r="E119" s="103"/>
    </row>
    <row r="120" spans="2:5" s="102" customFormat="1" ht="24.75" customHeight="1">
      <c r="B120" s="103"/>
      <c r="C120" s="103"/>
      <c r="D120" s="103"/>
      <c r="E120" s="103"/>
    </row>
    <row r="121" spans="2:5" s="102" customFormat="1" ht="24.75" customHeight="1">
      <c r="B121" s="103"/>
      <c r="C121" s="103"/>
      <c r="D121" s="103"/>
      <c r="E121" s="103"/>
    </row>
    <row r="122" spans="2:5" s="102" customFormat="1" ht="24.75" customHeight="1">
      <c r="B122" s="103"/>
      <c r="C122" s="103"/>
      <c r="D122" s="103"/>
      <c r="E122" s="103"/>
    </row>
    <row r="123" spans="2:5" s="102" customFormat="1" ht="24.75" customHeight="1">
      <c r="B123" s="103"/>
      <c r="C123" s="103"/>
      <c r="D123" s="103"/>
      <c r="E123" s="103"/>
    </row>
    <row r="124" spans="2:5" s="102" customFormat="1" ht="24.75" customHeight="1">
      <c r="B124" s="103"/>
      <c r="C124" s="103"/>
      <c r="D124" s="103"/>
      <c r="E124" s="103"/>
    </row>
    <row r="125" spans="2:5" s="102" customFormat="1" ht="24.75" customHeight="1">
      <c r="B125" s="103"/>
      <c r="C125" s="103"/>
      <c r="D125" s="103"/>
      <c r="E125" s="103"/>
    </row>
    <row r="126" spans="2:5" s="102" customFormat="1" ht="24.75" customHeight="1">
      <c r="B126" s="103"/>
      <c r="C126" s="103"/>
      <c r="D126" s="103"/>
      <c r="E126" s="103"/>
    </row>
    <row r="127" spans="2:5" s="102" customFormat="1" ht="24.75" customHeight="1">
      <c r="B127" s="103"/>
      <c r="C127" s="103"/>
      <c r="D127" s="103"/>
      <c r="E127" s="103"/>
    </row>
    <row r="128" spans="2:5" s="102" customFormat="1" ht="24.75" customHeight="1">
      <c r="B128" s="103"/>
      <c r="C128" s="103"/>
      <c r="D128" s="103"/>
      <c r="E128" s="103"/>
    </row>
    <row r="129" spans="2:5" s="102" customFormat="1" ht="24.75" customHeight="1">
      <c r="B129" s="103"/>
      <c r="C129" s="103"/>
      <c r="D129" s="103"/>
      <c r="E129" s="103"/>
    </row>
    <row r="130" spans="2:5" s="102" customFormat="1" ht="24.75" customHeight="1">
      <c r="B130" s="103"/>
      <c r="C130" s="103"/>
      <c r="D130" s="103"/>
      <c r="E130" s="103"/>
    </row>
    <row r="131" spans="2:5" s="102" customFormat="1" ht="24.75" customHeight="1">
      <c r="B131" s="103"/>
      <c r="C131" s="103"/>
      <c r="D131" s="103"/>
      <c r="E131" s="103"/>
    </row>
    <row r="132" spans="2:5" s="102" customFormat="1" ht="24.75" customHeight="1">
      <c r="B132" s="103"/>
      <c r="C132" s="103"/>
      <c r="D132" s="103"/>
      <c r="E132" s="103"/>
    </row>
    <row r="133" spans="2:5" s="102" customFormat="1" ht="24.75" customHeight="1">
      <c r="B133" s="103"/>
      <c r="C133" s="103"/>
      <c r="D133" s="103"/>
      <c r="E133" s="103"/>
    </row>
    <row r="134" spans="2:5" s="102" customFormat="1" ht="24.75" customHeight="1">
      <c r="B134" s="103"/>
      <c r="C134" s="103"/>
      <c r="D134" s="103"/>
      <c r="E134" s="103"/>
    </row>
    <row r="135" spans="2:5" s="102" customFormat="1" ht="24.75" customHeight="1">
      <c r="B135" s="103"/>
      <c r="C135" s="103"/>
      <c r="D135" s="103"/>
      <c r="E135" s="103"/>
    </row>
    <row r="136" spans="2:5" s="102" customFormat="1" ht="24.75" customHeight="1">
      <c r="B136" s="103"/>
      <c r="C136" s="103"/>
      <c r="D136" s="103"/>
      <c r="E136" s="103"/>
    </row>
    <row r="137" spans="2:5" s="102" customFormat="1" ht="24.75" customHeight="1">
      <c r="B137" s="103"/>
      <c r="C137" s="103"/>
      <c r="D137" s="103"/>
      <c r="E137" s="103"/>
    </row>
    <row r="138" spans="2:5" s="102" customFormat="1" ht="24.75" customHeight="1">
      <c r="B138" s="103"/>
      <c r="C138" s="103"/>
      <c r="D138" s="103"/>
      <c r="E138" s="103"/>
    </row>
    <row r="139" spans="2:5" s="102" customFormat="1" ht="24.75" customHeight="1">
      <c r="B139" s="103"/>
      <c r="C139" s="103"/>
      <c r="D139" s="103"/>
      <c r="E139" s="103"/>
    </row>
    <row r="140" spans="2:5" s="102" customFormat="1" ht="24.75" customHeight="1">
      <c r="B140" s="103"/>
      <c r="C140" s="103"/>
      <c r="D140" s="103"/>
      <c r="E140" s="103"/>
    </row>
    <row r="141" spans="2:5" s="102" customFormat="1" ht="24.75" customHeight="1">
      <c r="B141" s="103"/>
      <c r="C141" s="103"/>
      <c r="D141" s="103"/>
      <c r="E141" s="103"/>
    </row>
    <row r="142" spans="2:5" s="102" customFormat="1" ht="24.75" customHeight="1">
      <c r="B142" s="103"/>
      <c r="C142" s="103"/>
      <c r="D142" s="103"/>
      <c r="E142" s="103"/>
    </row>
    <row r="143" spans="2:5" s="102" customFormat="1" ht="24.75" customHeight="1">
      <c r="B143" s="103"/>
      <c r="C143" s="103"/>
      <c r="D143" s="103"/>
      <c r="E143" s="103"/>
    </row>
    <row r="144" spans="2:5" s="102" customFormat="1" ht="24.75" customHeight="1">
      <c r="B144" s="103"/>
      <c r="C144" s="103"/>
      <c r="D144" s="103"/>
      <c r="E144" s="103"/>
    </row>
    <row r="145" spans="2:5" s="102" customFormat="1" ht="24.75" customHeight="1">
      <c r="B145" s="103"/>
      <c r="C145" s="103"/>
      <c r="D145" s="103"/>
      <c r="E145" s="103"/>
    </row>
    <row r="146" spans="2:5" s="102" customFormat="1" ht="24.75" customHeight="1">
      <c r="B146" s="103"/>
      <c r="C146" s="103"/>
      <c r="D146" s="103"/>
      <c r="E146" s="103"/>
    </row>
    <row r="147" spans="2:5" s="102" customFormat="1" ht="24.75" customHeight="1">
      <c r="B147" s="103"/>
      <c r="C147" s="103"/>
      <c r="D147" s="103"/>
      <c r="E147" s="103"/>
    </row>
    <row r="148" spans="2:5" s="102" customFormat="1" ht="24.75" customHeight="1">
      <c r="B148" s="103"/>
      <c r="C148" s="103"/>
      <c r="D148" s="103"/>
      <c r="E148" s="103"/>
    </row>
    <row r="149" spans="2:5" s="102" customFormat="1" ht="24.75" customHeight="1">
      <c r="B149" s="103"/>
      <c r="C149" s="103"/>
      <c r="D149" s="103"/>
      <c r="E149" s="103"/>
    </row>
    <row r="150" spans="2:5" s="102" customFormat="1" ht="24.75" customHeight="1">
      <c r="B150" s="103"/>
      <c r="C150" s="103"/>
      <c r="D150" s="103"/>
      <c r="E150" s="103"/>
    </row>
    <row r="151" spans="2:5" s="102" customFormat="1" ht="24.75" customHeight="1">
      <c r="B151" s="103"/>
      <c r="C151" s="103"/>
      <c r="D151" s="103"/>
      <c r="E151" s="103"/>
    </row>
    <row r="152" spans="2:5" s="102" customFormat="1" ht="24.75" customHeight="1">
      <c r="B152" s="103"/>
      <c r="C152" s="103"/>
      <c r="D152" s="103"/>
      <c r="E152" s="103"/>
    </row>
    <row r="153" spans="2:5" s="102" customFormat="1" ht="24.75" customHeight="1">
      <c r="B153" s="103"/>
      <c r="C153" s="103"/>
      <c r="D153" s="103"/>
      <c r="E153" s="103"/>
    </row>
    <row r="154" spans="2:5" s="102" customFormat="1" ht="24.75" customHeight="1">
      <c r="B154" s="103"/>
      <c r="C154" s="103"/>
      <c r="D154" s="103"/>
      <c r="E154" s="103"/>
    </row>
    <row r="155" spans="2:5" s="102" customFormat="1" ht="24.75" customHeight="1">
      <c r="B155" s="103"/>
      <c r="C155" s="103"/>
      <c r="D155" s="103"/>
      <c r="E155" s="103"/>
    </row>
    <row r="156" spans="2:5" s="102" customFormat="1" ht="24.75" customHeight="1">
      <c r="B156" s="103"/>
      <c r="C156" s="103"/>
      <c r="D156" s="103"/>
      <c r="E156" s="103"/>
    </row>
    <row r="157" spans="2:5" s="102" customFormat="1" ht="24.75" customHeight="1">
      <c r="B157" s="103"/>
      <c r="C157" s="103"/>
      <c r="D157" s="103"/>
      <c r="E157" s="103"/>
    </row>
    <row r="158" spans="2:5" s="102" customFormat="1" ht="24.75" customHeight="1">
      <c r="B158" s="103"/>
      <c r="C158" s="103"/>
      <c r="D158" s="103"/>
      <c r="E158" s="103"/>
    </row>
    <row r="159" spans="2:5" s="102" customFormat="1" ht="24.75" customHeight="1">
      <c r="B159" s="103"/>
      <c r="C159" s="103"/>
      <c r="D159" s="103"/>
      <c r="E159" s="103"/>
    </row>
    <row r="160" spans="2:5" s="102" customFormat="1" ht="24.75" customHeight="1">
      <c r="B160" s="103"/>
      <c r="C160" s="103"/>
      <c r="D160" s="103"/>
      <c r="E160" s="103"/>
    </row>
    <row r="161" spans="2:5" s="102" customFormat="1" ht="24.75" customHeight="1">
      <c r="B161" s="103"/>
      <c r="C161" s="103"/>
      <c r="D161" s="103"/>
      <c r="E161" s="103"/>
    </row>
    <row r="162" spans="2:5" s="102" customFormat="1" ht="24.75" customHeight="1">
      <c r="B162" s="103"/>
      <c r="C162" s="103"/>
      <c r="D162" s="103"/>
      <c r="E162" s="103"/>
    </row>
    <row r="163" spans="2:5" s="102" customFormat="1" ht="24.75" customHeight="1">
      <c r="B163" s="103"/>
      <c r="C163" s="103"/>
      <c r="D163" s="103"/>
      <c r="E163" s="103"/>
    </row>
    <row r="164" spans="2:5" s="102" customFormat="1" ht="24.75" customHeight="1">
      <c r="B164" s="103"/>
      <c r="C164" s="103"/>
      <c r="D164" s="103"/>
      <c r="E164" s="103"/>
    </row>
    <row r="165" spans="2:5" s="102" customFormat="1" ht="24.75" customHeight="1">
      <c r="B165" s="103"/>
      <c r="C165" s="103"/>
      <c r="D165" s="103"/>
      <c r="E165" s="103"/>
    </row>
    <row r="166" spans="2:5" s="102" customFormat="1" ht="24.75" customHeight="1">
      <c r="B166" s="103"/>
      <c r="C166" s="103"/>
      <c r="D166" s="103"/>
      <c r="E166" s="103"/>
    </row>
    <row r="167" spans="2:5" s="102" customFormat="1" ht="24.75" customHeight="1">
      <c r="B167" s="103"/>
      <c r="C167" s="103"/>
      <c r="D167" s="103"/>
      <c r="E167" s="103"/>
    </row>
    <row r="168" spans="2:5" s="102" customFormat="1" ht="24.75" customHeight="1">
      <c r="B168" s="103"/>
      <c r="C168" s="103"/>
      <c r="D168" s="103"/>
      <c r="E168" s="103"/>
    </row>
    <row r="169" spans="2:5" s="102" customFormat="1" ht="24.75" customHeight="1">
      <c r="B169" s="103"/>
      <c r="C169" s="103"/>
      <c r="D169" s="103"/>
      <c r="E169" s="103"/>
    </row>
    <row r="170" spans="2:5" s="102" customFormat="1" ht="24.75" customHeight="1">
      <c r="B170" s="103"/>
      <c r="C170" s="103"/>
      <c r="D170" s="103"/>
      <c r="E170" s="103"/>
    </row>
    <row r="171" spans="2:5" s="102" customFormat="1" ht="24.75" customHeight="1">
      <c r="B171" s="103"/>
      <c r="C171" s="103"/>
      <c r="D171" s="103"/>
      <c r="E171" s="103"/>
    </row>
    <row r="172" spans="2:5" s="102" customFormat="1" ht="24.75" customHeight="1">
      <c r="B172" s="103"/>
      <c r="C172" s="103"/>
      <c r="D172" s="103"/>
      <c r="E172" s="103"/>
    </row>
    <row r="173" spans="2:5" s="102" customFormat="1" ht="24.75" customHeight="1">
      <c r="B173" s="103"/>
      <c r="C173" s="103"/>
      <c r="D173" s="103"/>
      <c r="E173" s="103"/>
    </row>
    <row r="174" spans="2:5" s="102" customFormat="1" ht="24.75" customHeight="1">
      <c r="B174" s="103"/>
      <c r="C174" s="103"/>
      <c r="D174" s="103"/>
      <c r="E174" s="103"/>
    </row>
    <row r="175" spans="2:5" s="102" customFormat="1" ht="24.75" customHeight="1">
      <c r="B175" s="103"/>
      <c r="C175" s="103"/>
      <c r="D175" s="103"/>
      <c r="E175" s="103"/>
    </row>
    <row r="176" spans="2:5" s="102" customFormat="1" ht="24.75" customHeight="1">
      <c r="B176" s="103"/>
      <c r="C176" s="103"/>
      <c r="D176" s="103"/>
      <c r="E176" s="103"/>
    </row>
    <row r="177" spans="2:5" s="102" customFormat="1" ht="24.75" customHeight="1">
      <c r="B177" s="103"/>
      <c r="C177" s="103"/>
      <c r="D177" s="103"/>
      <c r="E177" s="103"/>
    </row>
    <row r="178" spans="2:5" s="102" customFormat="1" ht="24.75" customHeight="1">
      <c r="B178" s="103"/>
      <c r="C178" s="103"/>
      <c r="D178" s="103"/>
      <c r="E178" s="103"/>
    </row>
    <row r="179" spans="2:5" ht="24.75" customHeight="1">
      <c r="B179" s="102"/>
      <c r="C179" s="102"/>
      <c r="D179" s="102"/>
      <c r="E179" s="102"/>
    </row>
    <row r="180" spans="2:5" ht="24.75" customHeight="1">
      <c r="B180" s="102"/>
      <c r="C180" s="102"/>
      <c r="D180" s="102"/>
      <c r="E180" s="102"/>
    </row>
    <row r="181" spans="2:5" ht="24.75" customHeight="1">
      <c r="B181" s="102"/>
      <c r="C181" s="102"/>
      <c r="D181" s="102"/>
      <c r="E181" s="102"/>
    </row>
    <row r="182" spans="2:5" ht="24.75" customHeight="1">
      <c r="B182" s="102"/>
      <c r="C182" s="102"/>
      <c r="D182" s="102"/>
      <c r="E182" s="102"/>
    </row>
    <row r="183" spans="2:5" ht="24.75" customHeight="1">
      <c r="B183" s="102"/>
      <c r="C183" s="102"/>
      <c r="D183" s="102"/>
      <c r="E183" s="102"/>
    </row>
    <row r="184" spans="2:5" ht="24.75" customHeight="1">
      <c r="B184" s="102"/>
      <c r="C184" s="102"/>
      <c r="D184" s="102"/>
      <c r="E184" s="102"/>
    </row>
    <row r="185" spans="2:5" ht="24.75" customHeight="1">
      <c r="B185" s="102"/>
      <c r="C185" s="102"/>
      <c r="D185" s="102"/>
      <c r="E185" s="102"/>
    </row>
    <row r="186" spans="2:5" ht="24.75" customHeight="1">
      <c r="B186" s="102"/>
      <c r="C186" s="102"/>
      <c r="D186" s="102"/>
      <c r="E186" s="102"/>
    </row>
    <row r="187" spans="2:5" ht="24.75" customHeight="1">
      <c r="B187" s="102"/>
      <c r="C187" s="102"/>
      <c r="D187" s="102"/>
      <c r="E187" s="102"/>
    </row>
  </sheetData>
  <sheetProtection/>
  <mergeCells count="18">
    <mergeCell ref="I22:J22"/>
    <mergeCell ref="I23:J23"/>
    <mergeCell ref="I24:J24"/>
    <mergeCell ref="I25:J25"/>
    <mergeCell ref="B2:B3"/>
    <mergeCell ref="F2:H2"/>
    <mergeCell ref="I2:J2"/>
    <mergeCell ref="E21:J21"/>
    <mergeCell ref="C4:C9"/>
    <mergeCell ref="C10:C16"/>
    <mergeCell ref="G24:H24"/>
    <mergeCell ref="G25:H25"/>
    <mergeCell ref="C17:C19"/>
    <mergeCell ref="D2:D3"/>
    <mergeCell ref="E2:E3"/>
    <mergeCell ref="C2:C3"/>
    <mergeCell ref="G23:H23"/>
    <mergeCell ref="G22:H22"/>
  </mergeCells>
  <conditionalFormatting sqref="E4:E7 E9:E14 E16:E19">
    <cfRule type="containsText" priority="141" dxfId="2" operator="containsText" stopIfTrue="1" text="BAJA">
      <formula>NOT(ISERROR(SEARCH("BAJA",E4)))</formula>
    </cfRule>
    <cfRule type="containsText" priority="142" dxfId="1" operator="containsText" stopIfTrue="1" text="MEDIA">
      <formula>NOT(ISERROR(SEARCH("MEDIA",E4)))</formula>
    </cfRule>
    <cfRule type="containsText" priority="143" dxfId="0" operator="containsText" stopIfTrue="1" text="ALTA">
      <formula>NOT(ISERROR(SEARCH("ALTA",E4)))</formula>
    </cfRule>
    <cfRule type="containsText" priority="144" dxfId="18" operator="containsText" stopIfTrue="1" text="NA">
      <formula>NOT(ISERROR(SEARCH("NA",E4)))</formula>
    </cfRule>
    <cfRule type="containsText" priority="145" dxfId="18" operator="containsText" stopIfTrue="1" text="NA">
      <formula>NOT(ISERROR(SEARCH("NA",E4)))</formula>
    </cfRule>
    <cfRule type="containsText" priority="146" dxfId="0" operator="containsText" stopIfTrue="1" text="INMINENTE">
      <formula>NOT(ISERROR(SEARCH("INMINENTE",E4)))</formula>
    </cfRule>
    <cfRule type="containsText" priority="147" dxfId="1" operator="containsText" stopIfTrue="1" text="PROBABLE">
      <formula>NOT(ISERROR(SEARCH("PROBABLE",E4)))</formula>
    </cfRule>
    <cfRule type="containsText" priority="148" dxfId="2" operator="containsText" stopIfTrue="1" text="POSIBLE">
      <formula>NOT(ISERROR(SEARCH("POSIBLE",E4)))</formula>
    </cfRule>
    <cfRule type="containsText" priority="157" dxfId="0" operator="containsText" stopIfTrue="1" text="ALTA">
      <formula>NOT(ISERROR(SEARCH("ALTA",E4)))</formula>
    </cfRule>
    <cfRule type="containsText" priority="158" dxfId="1" operator="containsText" stopIfTrue="1" text="MEDIA">
      <formula>NOT(ISERROR(SEARCH("MEDIA",E4)))</formula>
    </cfRule>
    <cfRule type="containsText" priority="159" dxfId="2" operator="containsText" stopIfTrue="1" text="BAJA">
      <formula>NOT(ISERROR(SEARCH("BAJA",E4)))</formula>
    </cfRule>
    <cfRule type="containsText" priority="160" dxfId="468" operator="containsText" stopIfTrue="1" text="NA">
      <formula>NOT(ISERROR(SEARCH("NA",E4)))</formula>
    </cfRule>
    <cfRule type="containsText" priority="175" dxfId="0" operator="containsText" text="INMINENTE">
      <formula>NOT(ISERROR(SEARCH("INMINENTE",E4)))</formula>
    </cfRule>
    <cfRule type="containsText" priority="176" dxfId="1" operator="containsText" text="PROBABLE">
      <formula>NOT(ISERROR(SEARCH("PROBABLE",E4)))</formula>
    </cfRule>
    <cfRule type="containsText" priority="177" dxfId="2" operator="containsText" text="POSIBLE">
      <formula>NOT(ISERROR(SEARCH("POSIBLE",E4)))</formula>
    </cfRule>
  </conditionalFormatting>
  <conditionalFormatting sqref="J4:J7 J9:J14 J16:J19 I17:I19">
    <cfRule type="containsText" priority="149" dxfId="0" operator="containsText" stopIfTrue="1" text="ALTO">
      <formula>NOT(ISERROR(SEARCH("ALTO",I4)))</formula>
    </cfRule>
    <cfRule type="containsText" priority="150" dxfId="1" operator="containsText" stopIfTrue="1" text="MEDIO">
      <formula>NOT(ISERROR(SEARCH("MEDIO",I4)))</formula>
    </cfRule>
    <cfRule type="containsText" priority="151" dxfId="2" operator="containsText" stopIfTrue="1" text="BAJO">
      <formula>NOT(ISERROR(SEARCH("BAJO",I4)))</formula>
    </cfRule>
  </conditionalFormatting>
  <conditionalFormatting sqref="J4:J7 J9:J14 J16:J19 I17:I19">
    <cfRule type="containsText" priority="152" dxfId="18" operator="containsText" stopIfTrue="1" text="NA">
      <formula>NOT(ISERROR(SEARCH("NA",I4)))</formula>
    </cfRule>
  </conditionalFormatting>
  <conditionalFormatting sqref="J4 J16:J19">
    <cfRule type="cellIs" priority="101" dxfId="467" operator="equal" stopIfTrue="1">
      <formula>"BAJO"</formula>
    </cfRule>
    <cfRule type="cellIs" priority="102" dxfId="1" operator="equal" stopIfTrue="1">
      <formula>"MEDIO"</formula>
    </cfRule>
    <cfRule type="cellIs" priority="103" dxfId="0" operator="equal" stopIfTrue="1">
      <formula>"ALTO"</formula>
    </cfRule>
  </conditionalFormatting>
  <conditionalFormatting sqref="J5:J7 J9:J14">
    <cfRule type="cellIs" priority="98" dxfId="467" operator="equal" stopIfTrue="1">
      <formula>"BAJO"</formula>
    </cfRule>
    <cfRule type="cellIs" priority="99" dxfId="1" operator="equal" stopIfTrue="1">
      <formula>"MEDIO"</formula>
    </cfRule>
    <cfRule type="cellIs" priority="100" dxfId="0" operator="equal" stopIfTrue="1">
      <formula>"ALTO"</formula>
    </cfRule>
  </conditionalFormatting>
  <conditionalFormatting sqref="J8">
    <cfRule type="cellIs" priority="66" dxfId="467" operator="equal" stopIfTrue="1">
      <formula>"BAJO"</formula>
    </cfRule>
    <cfRule type="cellIs" priority="67" dxfId="1" operator="equal" stopIfTrue="1">
      <formula>"MEDIO"</formula>
    </cfRule>
    <cfRule type="cellIs" priority="68" dxfId="0" operator="equal" stopIfTrue="1">
      <formula>"ALTO"</formula>
    </cfRule>
  </conditionalFormatting>
  <conditionalFormatting sqref="J15">
    <cfRule type="cellIs" priority="31" dxfId="467" operator="equal" stopIfTrue="1">
      <formula>"BAJO"</formula>
    </cfRule>
    <cfRule type="cellIs" priority="32" dxfId="1" operator="equal" stopIfTrue="1">
      <formula>"MEDIO"</formula>
    </cfRule>
    <cfRule type="cellIs" priority="33" dxfId="0" operator="equal" stopIfTrue="1">
      <formula>"ALTO"</formula>
    </cfRule>
  </conditionalFormatting>
  <conditionalFormatting sqref="E8">
    <cfRule type="containsText" priority="16" dxfId="2" operator="containsText" stopIfTrue="1" text="BAJA">
      <formula>NOT(ISERROR(SEARCH("BAJA",E8)))</formula>
    </cfRule>
    <cfRule type="containsText" priority="17" dxfId="1" operator="containsText" stopIfTrue="1" text="MEDIA">
      <formula>NOT(ISERROR(SEARCH("MEDIA",E8)))</formula>
    </cfRule>
    <cfRule type="containsText" priority="18" dxfId="0" operator="containsText" stopIfTrue="1" text="ALTA">
      <formula>NOT(ISERROR(SEARCH("ALTA",E8)))</formula>
    </cfRule>
    <cfRule type="containsText" priority="19" dxfId="18" operator="containsText" stopIfTrue="1" text="NA">
      <formula>NOT(ISERROR(SEARCH("NA",E8)))</formula>
    </cfRule>
    <cfRule type="containsText" priority="20" dxfId="18" operator="containsText" stopIfTrue="1" text="NA">
      <formula>NOT(ISERROR(SEARCH("NA",E8)))</formula>
    </cfRule>
    <cfRule type="containsText" priority="21" dxfId="0" operator="containsText" stopIfTrue="1" text="INMINENTE">
      <formula>NOT(ISERROR(SEARCH("INMINENTE",E8)))</formula>
    </cfRule>
    <cfRule type="containsText" priority="22" dxfId="1" operator="containsText" stopIfTrue="1" text="PROBABLE">
      <formula>NOT(ISERROR(SEARCH("PROBABLE",E8)))</formula>
    </cfRule>
    <cfRule type="containsText" priority="23" dxfId="2" operator="containsText" stopIfTrue="1" text="POSIBLE">
      <formula>NOT(ISERROR(SEARCH("POSIBLE",E8)))</formula>
    </cfRule>
    <cfRule type="containsText" priority="24" dxfId="0" operator="containsText" stopIfTrue="1" text="ALTA">
      <formula>NOT(ISERROR(SEARCH("ALTA",E8)))</formula>
    </cfRule>
    <cfRule type="containsText" priority="25" dxfId="1" operator="containsText" stopIfTrue="1" text="MEDIA">
      <formula>NOT(ISERROR(SEARCH("MEDIA",E8)))</formula>
    </cfRule>
    <cfRule type="containsText" priority="26" dxfId="2" operator="containsText" stopIfTrue="1" text="BAJA">
      <formula>NOT(ISERROR(SEARCH("BAJA",E8)))</formula>
    </cfRule>
    <cfRule type="containsText" priority="27" dxfId="468" operator="containsText" stopIfTrue="1" text="NA">
      <formula>NOT(ISERROR(SEARCH("NA",E8)))</formula>
    </cfRule>
    <cfRule type="containsText" priority="28" dxfId="0" operator="containsText" text="INMINENTE">
      <formula>NOT(ISERROR(SEARCH("INMINENTE",E8)))</formula>
    </cfRule>
    <cfRule type="containsText" priority="29" dxfId="1" operator="containsText" text="PROBABLE">
      <formula>NOT(ISERROR(SEARCH("PROBABLE",E8)))</formula>
    </cfRule>
    <cfRule type="containsText" priority="30" dxfId="2" operator="containsText" text="POSIBLE">
      <formula>NOT(ISERROR(SEARCH("POSIBLE",E8)))</formula>
    </cfRule>
  </conditionalFormatting>
  <conditionalFormatting sqref="E15">
    <cfRule type="containsText" priority="1" dxfId="2" operator="containsText" stopIfTrue="1" text="BAJA">
      <formula>NOT(ISERROR(SEARCH("BAJA",E15)))</formula>
    </cfRule>
    <cfRule type="containsText" priority="2" dxfId="1" operator="containsText" stopIfTrue="1" text="MEDIA">
      <formula>NOT(ISERROR(SEARCH("MEDIA",E15)))</formula>
    </cfRule>
    <cfRule type="containsText" priority="3" dxfId="0" operator="containsText" stopIfTrue="1" text="ALTA">
      <formula>NOT(ISERROR(SEARCH("ALTA",E15)))</formula>
    </cfRule>
    <cfRule type="containsText" priority="4" dxfId="18" operator="containsText" stopIfTrue="1" text="NA">
      <formula>NOT(ISERROR(SEARCH("NA",E15)))</formula>
    </cfRule>
    <cfRule type="containsText" priority="5" dxfId="18" operator="containsText" stopIfTrue="1" text="NA">
      <formula>NOT(ISERROR(SEARCH("NA",E15)))</formula>
    </cfRule>
    <cfRule type="containsText" priority="6" dxfId="0" operator="containsText" stopIfTrue="1" text="INMINENTE">
      <formula>NOT(ISERROR(SEARCH("INMINENTE",E15)))</formula>
    </cfRule>
    <cfRule type="containsText" priority="7" dxfId="1" operator="containsText" stopIfTrue="1" text="PROBABLE">
      <formula>NOT(ISERROR(SEARCH("PROBABLE",E15)))</formula>
    </cfRule>
    <cfRule type="containsText" priority="8" dxfId="2" operator="containsText" stopIfTrue="1" text="POSIBLE">
      <formula>NOT(ISERROR(SEARCH("POSIBLE",E15)))</formula>
    </cfRule>
    <cfRule type="containsText" priority="9" dxfId="0" operator="containsText" stopIfTrue="1" text="ALTA">
      <formula>NOT(ISERROR(SEARCH("ALTA",E15)))</formula>
    </cfRule>
    <cfRule type="containsText" priority="10" dxfId="1" operator="containsText" stopIfTrue="1" text="MEDIA">
      <formula>NOT(ISERROR(SEARCH("MEDIA",E15)))</formula>
    </cfRule>
    <cfRule type="containsText" priority="11" dxfId="2" operator="containsText" stopIfTrue="1" text="BAJA">
      <formula>NOT(ISERROR(SEARCH("BAJA",E15)))</formula>
    </cfRule>
    <cfRule type="containsText" priority="12" dxfId="468" operator="containsText" stopIfTrue="1" text="NA">
      <formula>NOT(ISERROR(SEARCH("NA",E15)))</formula>
    </cfRule>
    <cfRule type="containsText" priority="13" dxfId="0" operator="containsText" text="INMINENTE">
      <formula>NOT(ISERROR(SEARCH("INMINENTE",E15)))</formula>
    </cfRule>
    <cfRule type="containsText" priority="14" dxfId="1" operator="containsText" text="PROBABLE">
      <formula>NOT(ISERROR(SEARCH("PROBABLE",E15)))</formula>
    </cfRule>
    <cfRule type="containsText" priority="15" dxfId="2" operator="containsText" text="POSIBLE">
      <formula>NOT(ISERROR(SEARCH("POSIBLE",E15)))</formula>
    </cfRule>
  </conditionalFormatting>
  <dataValidations count="2">
    <dataValidation showInputMessage="1" showErrorMessage="1" sqref="C17 C4 C10 D4:D19 B4:B19"/>
    <dataValidation type="list" allowBlank="1" showInputMessage="1" showErrorMessage="1" sqref="J4:J19">
      <formula1>$J$35:$J$37</formula1>
    </dataValidation>
  </dataValidations>
  <printOptions horizontalCentered="1"/>
  <pageMargins left="0.7874015748031497" right="0.7874015748031497" top="0.7874015748031497" bottom="0.7874015748031497" header="0.31496062992125984" footer="0.31496062992125984"/>
  <pageSetup horizontalDpi="600" verticalDpi="600" orientation="landscape" scale="3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ANALISIS DE VULNERABILIDAD</dc:title>
  <dc:subject/>
  <dc:creator>Carlos Alberto urrego</dc:creator>
  <cp:keywords/>
  <dc:description/>
  <cp:lastModifiedBy>Usuario de Windows</cp:lastModifiedBy>
  <cp:lastPrinted>2019-11-26T14:11:22Z</cp:lastPrinted>
  <dcterms:created xsi:type="dcterms:W3CDTF">2012-06-29T15:10:43Z</dcterms:created>
  <dcterms:modified xsi:type="dcterms:W3CDTF">2020-11-06T22:39:34Z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