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IP 2018 segunda entrega\DIANA AGUDELO\"/>
    </mc:Choice>
  </mc:AlternateContent>
  <bookViews>
    <workbookView xWindow="0" yWindow="0" windowWidth="24000" windowHeight="8745" tabRatio="601"/>
  </bookViews>
  <sheets>
    <sheet name="FORMATO MATRIZ" sheetId="1" r:id="rId1"/>
    <sheet name="PELIGROS" sheetId="2" r:id="rId2"/>
    <sheet name="FUNCIONES" sheetId="3" r:id="rId3"/>
  </sheets>
  <definedNames>
    <definedName name="_xlnm._FilterDatabase" localSheetId="0" hidden="1">'FORMATO MATRIZ'!$A$10:$AD$118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11" i="1" l="1"/>
  <c r="AB112" i="1"/>
  <c r="AB113" i="1"/>
  <c r="AB114" i="1"/>
  <c r="AB115" i="1"/>
  <c r="AB116" i="1"/>
  <c r="AB117" i="1"/>
  <c r="W111" i="1"/>
  <c r="W112" i="1"/>
  <c r="W113" i="1"/>
  <c r="W114" i="1"/>
  <c r="W115" i="1"/>
  <c r="W116" i="1"/>
  <c r="W117" i="1"/>
  <c r="Q111" i="1"/>
  <c r="S111" i="1" s="1"/>
  <c r="R111" i="1"/>
  <c r="T111" i="1" s="1"/>
  <c r="U111" i="1" s="1"/>
  <c r="Q112" i="1"/>
  <c r="R112" i="1" s="1"/>
  <c r="T112" i="1" s="1"/>
  <c r="U112" i="1" s="1"/>
  <c r="Q113" i="1"/>
  <c r="R113" i="1" s="1"/>
  <c r="T113" i="1" s="1"/>
  <c r="U113" i="1" s="1"/>
  <c r="S113" i="1"/>
  <c r="Q114" i="1"/>
  <c r="R114" i="1" s="1"/>
  <c r="T114" i="1" s="1"/>
  <c r="U114" i="1" s="1"/>
  <c r="Q115" i="1"/>
  <c r="S115" i="1" s="1"/>
  <c r="Q116" i="1"/>
  <c r="R116" i="1" s="1"/>
  <c r="T116" i="1" s="1"/>
  <c r="U116" i="1" s="1"/>
  <c r="Q117" i="1"/>
  <c r="S117" i="1" s="1"/>
  <c r="R117" i="1"/>
  <c r="T117" i="1" s="1"/>
  <c r="U117" i="1" s="1"/>
  <c r="M111" i="1"/>
  <c r="M112" i="1"/>
  <c r="M113" i="1"/>
  <c r="M114" i="1"/>
  <c r="M115" i="1"/>
  <c r="M116" i="1"/>
  <c r="M117" i="1"/>
  <c r="L111" i="1"/>
  <c r="L112" i="1"/>
  <c r="L113" i="1"/>
  <c r="L114" i="1"/>
  <c r="L115" i="1"/>
  <c r="L116" i="1"/>
  <c r="L117" i="1"/>
  <c r="J111" i="1"/>
  <c r="J112" i="1"/>
  <c r="J113" i="1"/>
  <c r="J114" i="1"/>
  <c r="J115" i="1"/>
  <c r="J116" i="1"/>
  <c r="J117" i="1"/>
  <c r="G111" i="1"/>
  <c r="G112" i="1"/>
  <c r="G113" i="1"/>
  <c r="G114" i="1"/>
  <c r="G115" i="1"/>
  <c r="G116" i="1"/>
  <c r="G117" i="1"/>
  <c r="AB101" i="1"/>
  <c r="AB102" i="1"/>
  <c r="AB103" i="1"/>
  <c r="AB104" i="1"/>
  <c r="AB105" i="1"/>
  <c r="AB106" i="1"/>
  <c r="AB107" i="1"/>
  <c r="AB108" i="1"/>
  <c r="AB109" i="1"/>
  <c r="AB110" i="1"/>
  <c r="W101" i="1"/>
  <c r="W102" i="1"/>
  <c r="W103" i="1"/>
  <c r="W104" i="1"/>
  <c r="W105" i="1"/>
  <c r="W106" i="1"/>
  <c r="W107" i="1"/>
  <c r="W108" i="1"/>
  <c r="W109" i="1"/>
  <c r="W110" i="1"/>
  <c r="Q101" i="1"/>
  <c r="R101" i="1"/>
  <c r="T101" i="1" s="1"/>
  <c r="U101" i="1" s="1"/>
  <c r="S101" i="1"/>
  <c r="Q102" i="1"/>
  <c r="R102" i="1" s="1"/>
  <c r="T102" i="1" s="1"/>
  <c r="U102" i="1" s="1"/>
  <c r="S102" i="1"/>
  <c r="Q103" i="1"/>
  <c r="S103" i="1" s="1"/>
  <c r="R103" i="1"/>
  <c r="T103" i="1" s="1"/>
  <c r="U103" i="1" s="1"/>
  <c r="Q104" i="1"/>
  <c r="R104" i="1" s="1"/>
  <c r="T104" i="1" s="1"/>
  <c r="U104" i="1" s="1"/>
  <c r="Q105" i="1"/>
  <c r="R105" i="1" s="1"/>
  <c r="T105" i="1" s="1"/>
  <c r="U105" i="1" s="1"/>
  <c r="Q106" i="1"/>
  <c r="R106" i="1" s="1"/>
  <c r="T106" i="1" s="1"/>
  <c r="U106" i="1" s="1"/>
  <c r="Q107" i="1"/>
  <c r="S107" i="1" s="1"/>
  <c r="Q108" i="1"/>
  <c r="R108" i="1" s="1"/>
  <c r="T108" i="1" s="1"/>
  <c r="U108" i="1" s="1"/>
  <c r="Q109" i="1"/>
  <c r="S109" i="1" s="1"/>
  <c r="R109" i="1"/>
  <c r="T109" i="1"/>
  <c r="U109" i="1" s="1"/>
  <c r="Q110" i="1"/>
  <c r="R110" i="1" s="1"/>
  <c r="T110" i="1" s="1"/>
  <c r="U110" i="1" s="1"/>
  <c r="S110" i="1"/>
  <c r="M101" i="1"/>
  <c r="M102" i="1"/>
  <c r="M103" i="1"/>
  <c r="M104" i="1"/>
  <c r="M105" i="1"/>
  <c r="M106" i="1"/>
  <c r="M107" i="1"/>
  <c r="M108" i="1"/>
  <c r="M109" i="1"/>
  <c r="M110" i="1"/>
  <c r="L101" i="1"/>
  <c r="L102" i="1"/>
  <c r="L103" i="1"/>
  <c r="L104" i="1"/>
  <c r="L105" i="1"/>
  <c r="L106" i="1"/>
  <c r="L107" i="1"/>
  <c r="L108" i="1"/>
  <c r="L109" i="1"/>
  <c r="L110" i="1"/>
  <c r="J101" i="1"/>
  <c r="J102" i="1"/>
  <c r="J103" i="1"/>
  <c r="J104" i="1"/>
  <c r="J105" i="1"/>
  <c r="J106" i="1"/>
  <c r="J107" i="1"/>
  <c r="J108" i="1"/>
  <c r="J109" i="1"/>
  <c r="J110" i="1"/>
  <c r="G101" i="1"/>
  <c r="G102" i="1"/>
  <c r="G103" i="1"/>
  <c r="G104" i="1"/>
  <c r="G105" i="1"/>
  <c r="G106" i="1"/>
  <c r="G107" i="1"/>
  <c r="G108" i="1"/>
  <c r="G109" i="1"/>
  <c r="G110" i="1"/>
  <c r="AB91" i="1"/>
  <c r="AB92" i="1"/>
  <c r="AB93" i="1"/>
  <c r="AB94" i="1"/>
  <c r="AB95" i="1"/>
  <c r="AB96" i="1"/>
  <c r="AB97" i="1"/>
  <c r="AB98" i="1"/>
  <c r="AB99" i="1"/>
  <c r="AB100" i="1"/>
  <c r="W91" i="1"/>
  <c r="W92" i="1"/>
  <c r="W93" i="1"/>
  <c r="W94" i="1"/>
  <c r="W95" i="1"/>
  <c r="W96" i="1"/>
  <c r="W97" i="1"/>
  <c r="W98" i="1"/>
  <c r="W99" i="1"/>
  <c r="W100" i="1"/>
  <c r="Q91" i="1"/>
  <c r="R91" i="1" s="1"/>
  <c r="T91" i="1" s="1"/>
  <c r="U91" i="1" s="1"/>
  <c r="S91" i="1"/>
  <c r="Q92" i="1"/>
  <c r="R92" i="1" s="1"/>
  <c r="T92" i="1" s="1"/>
  <c r="U92" i="1" s="1"/>
  <c r="Q93" i="1"/>
  <c r="S93" i="1" s="1"/>
  <c r="Q94" i="1"/>
  <c r="R94" i="1" s="1"/>
  <c r="T94" i="1" s="1"/>
  <c r="U94" i="1" s="1"/>
  <c r="Q95" i="1"/>
  <c r="R95" i="1" s="1"/>
  <c r="T95" i="1" s="1"/>
  <c r="U95" i="1" s="1"/>
  <c r="Q96" i="1"/>
  <c r="R96" i="1" s="1"/>
  <c r="T96" i="1" s="1"/>
  <c r="U96" i="1" s="1"/>
  <c r="S96" i="1"/>
  <c r="Q97" i="1"/>
  <c r="S97" i="1" s="1"/>
  <c r="Q98" i="1"/>
  <c r="R98" i="1" s="1"/>
  <c r="T98" i="1" s="1"/>
  <c r="U98" i="1" s="1"/>
  <c r="Q99" i="1"/>
  <c r="R99" i="1" s="1"/>
  <c r="T99" i="1" s="1"/>
  <c r="U99" i="1" s="1"/>
  <c r="S99" i="1"/>
  <c r="Q100" i="1"/>
  <c r="R100" i="1" s="1"/>
  <c r="T100" i="1" s="1"/>
  <c r="U100" i="1" s="1"/>
  <c r="M91" i="1"/>
  <c r="M92" i="1"/>
  <c r="M93" i="1"/>
  <c r="M94" i="1"/>
  <c r="M95" i="1"/>
  <c r="M96" i="1"/>
  <c r="M97" i="1"/>
  <c r="M98" i="1"/>
  <c r="M99" i="1"/>
  <c r="M100" i="1"/>
  <c r="L91" i="1"/>
  <c r="L92" i="1"/>
  <c r="L93" i="1"/>
  <c r="L94" i="1"/>
  <c r="L95" i="1"/>
  <c r="L96" i="1"/>
  <c r="L97" i="1"/>
  <c r="L98" i="1"/>
  <c r="L99" i="1"/>
  <c r="L100" i="1"/>
  <c r="J91" i="1"/>
  <c r="J92" i="1"/>
  <c r="J93" i="1"/>
  <c r="J94" i="1"/>
  <c r="J95" i="1"/>
  <c r="J96" i="1"/>
  <c r="J97" i="1"/>
  <c r="J98" i="1"/>
  <c r="J99" i="1"/>
  <c r="J100" i="1"/>
  <c r="G91" i="1"/>
  <c r="G92" i="1"/>
  <c r="G93" i="1"/>
  <c r="G94" i="1"/>
  <c r="G95" i="1"/>
  <c r="G96" i="1"/>
  <c r="G97" i="1"/>
  <c r="G98" i="1"/>
  <c r="G99" i="1"/>
  <c r="G100" i="1"/>
  <c r="AB81" i="1"/>
  <c r="AB82" i="1"/>
  <c r="AB83" i="1"/>
  <c r="AB84" i="1"/>
  <c r="AB85" i="1"/>
  <c r="AB86" i="1"/>
  <c r="AB87" i="1"/>
  <c r="AB88" i="1"/>
  <c r="AB89" i="1"/>
  <c r="AB90" i="1"/>
  <c r="W81" i="1"/>
  <c r="W82" i="1"/>
  <c r="W83" i="1"/>
  <c r="W84" i="1"/>
  <c r="W85" i="1"/>
  <c r="W86" i="1"/>
  <c r="W87" i="1"/>
  <c r="W88" i="1"/>
  <c r="W89" i="1"/>
  <c r="W90" i="1"/>
  <c r="Q81" i="1"/>
  <c r="R81" i="1" s="1"/>
  <c r="T81" i="1" s="1"/>
  <c r="U81" i="1" s="1"/>
  <c r="Q82" i="1"/>
  <c r="R82" i="1" s="1"/>
  <c r="T82" i="1" s="1"/>
  <c r="U82" i="1" s="1"/>
  <c r="Q83" i="1"/>
  <c r="S83" i="1" s="1"/>
  <c r="Q84" i="1"/>
  <c r="R84" i="1" s="1"/>
  <c r="T84" i="1" s="1"/>
  <c r="U84" i="1" s="1"/>
  <c r="Q85" i="1"/>
  <c r="R85" i="1" s="1"/>
  <c r="T85" i="1" s="1"/>
  <c r="U85" i="1" s="1"/>
  <c r="Q86" i="1"/>
  <c r="R86" i="1" s="1"/>
  <c r="T86" i="1" s="1"/>
  <c r="U86" i="1" s="1"/>
  <c r="Q87" i="1"/>
  <c r="S87" i="1" s="1"/>
  <c r="R87" i="1"/>
  <c r="T87" i="1" s="1"/>
  <c r="U87" i="1" s="1"/>
  <c r="Q88" i="1"/>
  <c r="R88" i="1" s="1"/>
  <c r="T88" i="1" s="1"/>
  <c r="U88" i="1" s="1"/>
  <c r="Q89" i="1"/>
  <c r="R89" i="1" s="1"/>
  <c r="T89" i="1" s="1"/>
  <c r="U89" i="1" s="1"/>
  <c r="Q90" i="1"/>
  <c r="R90" i="1" s="1"/>
  <c r="T90" i="1" s="1"/>
  <c r="U90" i="1" s="1"/>
  <c r="M81" i="1"/>
  <c r="M82" i="1"/>
  <c r="M83" i="1"/>
  <c r="M84" i="1"/>
  <c r="M85" i="1"/>
  <c r="M86" i="1"/>
  <c r="M87" i="1"/>
  <c r="M88" i="1"/>
  <c r="M89" i="1"/>
  <c r="M90" i="1"/>
  <c r="L81" i="1"/>
  <c r="L82" i="1"/>
  <c r="L83" i="1"/>
  <c r="L84" i="1"/>
  <c r="L85" i="1"/>
  <c r="L86" i="1"/>
  <c r="L87" i="1"/>
  <c r="L88" i="1"/>
  <c r="L89" i="1"/>
  <c r="L90" i="1"/>
  <c r="J81" i="1"/>
  <c r="J82" i="1"/>
  <c r="J83" i="1"/>
  <c r="J84" i="1"/>
  <c r="J85" i="1"/>
  <c r="J86" i="1"/>
  <c r="J87" i="1"/>
  <c r="J88" i="1"/>
  <c r="J89" i="1"/>
  <c r="J90" i="1"/>
  <c r="G81" i="1"/>
  <c r="G82" i="1"/>
  <c r="G83" i="1"/>
  <c r="G84" i="1"/>
  <c r="G85" i="1"/>
  <c r="G86" i="1"/>
  <c r="G87" i="1"/>
  <c r="G88" i="1"/>
  <c r="G89" i="1"/>
  <c r="G90" i="1"/>
  <c r="AB71" i="1"/>
  <c r="AB72" i="1"/>
  <c r="AB73" i="1"/>
  <c r="AB74" i="1"/>
  <c r="AB75" i="1"/>
  <c r="AB76" i="1"/>
  <c r="AB77" i="1"/>
  <c r="AB78" i="1"/>
  <c r="AB79" i="1"/>
  <c r="AB80" i="1"/>
  <c r="W71" i="1"/>
  <c r="W72" i="1"/>
  <c r="W73" i="1"/>
  <c r="W74" i="1"/>
  <c r="W75" i="1"/>
  <c r="W76" i="1"/>
  <c r="W77" i="1"/>
  <c r="W78" i="1"/>
  <c r="W79" i="1"/>
  <c r="W80" i="1"/>
  <c r="Q71" i="1"/>
  <c r="S71" i="1" s="1"/>
  <c r="R71" i="1"/>
  <c r="T71" i="1" s="1"/>
  <c r="U71" i="1" s="1"/>
  <c r="Q72" i="1"/>
  <c r="R72" i="1" s="1"/>
  <c r="T72" i="1" s="1"/>
  <c r="U72" i="1" s="1"/>
  <c r="Q73" i="1"/>
  <c r="R73" i="1" s="1"/>
  <c r="T73" i="1" s="1"/>
  <c r="U73" i="1" s="1"/>
  <c r="Q74" i="1"/>
  <c r="R74" i="1" s="1"/>
  <c r="T74" i="1" s="1"/>
  <c r="U74" i="1" s="1"/>
  <c r="Q75" i="1"/>
  <c r="S75" i="1" s="1"/>
  <c r="Q76" i="1"/>
  <c r="R76" i="1" s="1"/>
  <c r="T76" i="1" s="1"/>
  <c r="U76" i="1" s="1"/>
  <c r="S76" i="1"/>
  <c r="Q77" i="1"/>
  <c r="R77" i="1" s="1"/>
  <c r="T77" i="1" s="1"/>
  <c r="U77" i="1" s="1"/>
  <c r="S77" i="1"/>
  <c r="Q78" i="1"/>
  <c r="R78" i="1" s="1"/>
  <c r="T78" i="1" s="1"/>
  <c r="U78" i="1" s="1"/>
  <c r="Q79" i="1"/>
  <c r="S79" i="1" s="1"/>
  <c r="Q80" i="1"/>
  <c r="R80" i="1" s="1"/>
  <c r="T80" i="1" s="1"/>
  <c r="U80" i="1" s="1"/>
  <c r="M71" i="1"/>
  <c r="M72" i="1"/>
  <c r="M73" i="1"/>
  <c r="M74" i="1"/>
  <c r="M75" i="1"/>
  <c r="M76" i="1"/>
  <c r="M77" i="1"/>
  <c r="M78" i="1"/>
  <c r="M79" i="1"/>
  <c r="M80" i="1"/>
  <c r="L71" i="1"/>
  <c r="L72" i="1"/>
  <c r="L73" i="1"/>
  <c r="L74" i="1"/>
  <c r="L75" i="1"/>
  <c r="L76" i="1"/>
  <c r="L77" i="1"/>
  <c r="L78" i="1"/>
  <c r="L79" i="1"/>
  <c r="L80" i="1"/>
  <c r="J71" i="1"/>
  <c r="J72" i="1"/>
  <c r="J73" i="1"/>
  <c r="J74" i="1"/>
  <c r="J75" i="1"/>
  <c r="J76" i="1"/>
  <c r="J77" i="1"/>
  <c r="J78" i="1"/>
  <c r="J79" i="1"/>
  <c r="J80" i="1"/>
  <c r="G71" i="1"/>
  <c r="G72" i="1"/>
  <c r="G73" i="1"/>
  <c r="G74" i="1"/>
  <c r="G75" i="1"/>
  <c r="G76" i="1"/>
  <c r="G77" i="1"/>
  <c r="G78" i="1"/>
  <c r="G79" i="1"/>
  <c r="G80" i="1"/>
  <c r="AB61" i="1"/>
  <c r="AB62" i="1"/>
  <c r="AB63" i="1"/>
  <c r="AB64" i="1"/>
  <c r="AB65" i="1"/>
  <c r="AB66" i="1"/>
  <c r="AB67" i="1"/>
  <c r="AB68" i="1"/>
  <c r="AB69" i="1"/>
  <c r="AB70" i="1"/>
  <c r="W61" i="1"/>
  <c r="W62" i="1"/>
  <c r="W63" i="1"/>
  <c r="W64" i="1"/>
  <c r="W65" i="1"/>
  <c r="W66" i="1"/>
  <c r="W67" i="1"/>
  <c r="W68" i="1"/>
  <c r="W69" i="1"/>
  <c r="W70" i="1"/>
  <c r="Q61" i="1"/>
  <c r="R61" i="1" s="1"/>
  <c r="T61" i="1" s="1"/>
  <c r="U61" i="1" s="1"/>
  <c r="Q62" i="1"/>
  <c r="R62" i="1" s="1"/>
  <c r="T62" i="1" s="1"/>
  <c r="U62" i="1" s="1"/>
  <c r="Q63" i="1"/>
  <c r="S63" i="1" s="1"/>
  <c r="R63" i="1"/>
  <c r="T63" i="1" s="1"/>
  <c r="U63" i="1" s="1"/>
  <c r="Q64" i="1"/>
  <c r="R64" i="1" s="1"/>
  <c r="T64" i="1" s="1"/>
  <c r="U64" i="1" s="1"/>
  <c r="Q65" i="1"/>
  <c r="R65" i="1" s="1"/>
  <c r="T65" i="1" s="1"/>
  <c r="U65" i="1" s="1"/>
  <c r="Q66" i="1"/>
  <c r="R66" i="1" s="1"/>
  <c r="T66" i="1" s="1"/>
  <c r="U66" i="1" s="1"/>
  <c r="Q67" i="1"/>
  <c r="S67" i="1" s="1"/>
  <c r="R67" i="1"/>
  <c r="T67" i="1" s="1"/>
  <c r="U67" i="1" s="1"/>
  <c r="Q68" i="1"/>
  <c r="R68" i="1" s="1"/>
  <c r="T68" i="1" s="1"/>
  <c r="U68" i="1" s="1"/>
  <c r="Q69" i="1"/>
  <c r="R69" i="1" s="1"/>
  <c r="T69" i="1" s="1"/>
  <c r="U69" i="1" s="1"/>
  <c r="Q70" i="1"/>
  <c r="R70" i="1" s="1"/>
  <c r="T70" i="1" s="1"/>
  <c r="U70" i="1" s="1"/>
  <c r="M61" i="1"/>
  <c r="M62" i="1"/>
  <c r="M63" i="1"/>
  <c r="M64" i="1"/>
  <c r="M65" i="1"/>
  <c r="M66" i="1"/>
  <c r="M67" i="1"/>
  <c r="M68" i="1"/>
  <c r="M69" i="1"/>
  <c r="M70" i="1"/>
  <c r="L61" i="1"/>
  <c r="L62" i="1"/>
  <c r="L63" i="1"/>
  <c r="L64" i="1"/>
  <c r="L65" i="1"/>
  <c r="L66" i="1"/>
  <c r="L67" i="1"/>
  <c r="L68" i="1"/>
  <c r="L69" i="1"/>
  <c r="L70" i="1"/>
  <c r="J61" i="1"/>
  <c r="J62" i="1"/>
  <c r="J63" i="1"/>
  <c r="J64" i="1"/>
  <c r="J65" i="1"/>
  <c r="J66" i="1"/>
  <c r="J67" i="1"/>
  <c r="J68" i="1"/>
  <c r="J69" i="1"/>
  <c r="J70" i="1"/>
  <c r="G61" i="1"/>
  <c r="G62" i="1"/>
  <c r="G63" i="1"/>
  <c r="G64" i="1"/>
  <c r="G65" i="1"/>
  <c r="G66" i="1"/>
  <c r="G67" i="1"/>
  <c r="G68" i="1"/>
  <c r="G69" i="1"/>
  <c r="G70" i="1"/>
  <c r="AB51" i="1"/>
  <c r="AB52" i="1"/>
  <c r="AB53" i="1"/>
  <c r="AB54" i="1"/>
  <c r="AB55" i="1"/>
  <c r="AB56" i="1"/>
  <c r="AB57" i="1"/>
  <c r="AB58" i="1"/>
  <c r="AB59" i="1"/>
  <c r="AB60" i="1"/>
  <c r="W51" i="1"/>
  <c r="W52" i="1"/>
  <c r="W53" i="1"/>
  <c r="W54" i="1"/>
  <c r="W55" i="1"/>
  <c r="W56" i="1"/>
  <c r="W57" i="1"/>
  <c r="W58" i="1"/>
  <c r="W59" i="1"/>
  <c r="W60" i="1"/>
  <c r="Q51" i="1"/>
  <c r="R51" i="1" s="1"/>
  <c r="T51" i="1" s="1"/>
  <c r="U51" i="1" s="1"/>
  <c r="Q52" i="1"/>
  <c r="R52" i="1" s="1"/>
  <c r="T52" i="1" s="1"/>
  <c r="U52" i="1" s="1"/>
  <c r="S52" i="1"/>
  <c r="Q53" i="1"/>
  <c r="S53" i="1" s="1"/>
  <c r="Q54" i="1"/>
  <c r="R54" i="1" s="1"/>
  <c r="T54" i="1" s="1"/>
  <c r="U54" i="1" s="1"/>
  <c r="Q55" i="1"/>
  <c r="R55" i="1" s="1"/>
  <c r="T55" i="1" s="1"/>
  <c r="U55" i="1" s="1"/>
  <c r="S55" i="1"/>
  <c r="Q56" i="1"/>
  <c r="R56" i="1" s="1"/>
  <c r="T56" i="1" s="1"/>
  <c r="U56" i="1" s="1"/>
  <c r="Q57" i="1"/>
  <c r="S57" i="1" s="1"/>
  <c r="Q58" i="1"/>
  <c r="R58" i="1" s="1"/>
  <c r="T58" i="1" s="1"/>
  <c r="U58" i="1" s="1"/>
  <c r="Q59" i="1"/>
  <c r="S59" i="1" s="1"/>
  <c r="Q60" i="1"/>
  <c r="S60" i="1" s="1"/>
  <c r="R60" i="1"/>
  <c r="T60" i="1" s="1"/>
  <c r="U60" i="1" s="1"/>
  <c r="M51" i="1"/>
  <c r="M52" i="1"/>
  <c r="M53" i="1"/>
  <c r="M54" i="1"/>
  <c r="M55" i="1"/>
  <c r="M56" i="1"/>
  <c r="M57" i="1"/>
  <c r="M58" i="1"/>
  <c r="M59" i="1"/>
  <c r="M60" i="1"/>
  <c r="L51" i="1"/>
  <c r="L52" i="1"/>
  <c r="L53" i="1"/>
  <c r="L54" i="1"/>
  <c r="L55" i="1"/>
  <c r="L56" i="1"/>
  <c r="L57" i="1"/>
  <c r="L58" i="1"/>
  <c r="L59" i="1"/>
  <c r="L60" i="1"/>
  <c r="J51" i="1"/>
  <c r="J52" i="1"/>
  <c r="J53" i="1"/>
  <c r="J54" i="1"/>
  <c r="J55" i="1"/>
  <c r="J56" i="1"/>
  <c r="J57" i="1"/>
  <c r="J58" i="1"/>
  <c r="J59" i="1"/>
  <c r="J60" i="1"/>
  <c r="G51" i="1"/>
  <c r="G52" i="1"/>
  <c r="G53" i="1"/>
  <c r="G54" i="1"/>
  <c r="G55" i="1"/>
  <c r="G56" i="1"/>
  <c r="G57" i="1"/>
  <c r="G58" i="1"/>
  <c r="G59" i="1"/>
  <c r="G60" i="1"/>
  <c r="AB118" i="1"/>
  <c r="W118" i="1"/>
  <c r="Q118" i="1"/>
  <c r="R118" i="1" s="1"/>
  <c r="T118" i="1" s="1"/>
  <c r="U118" i="1" s="1"/>
  <c r="M118" i="1"/>
  <c r="L118" i="1"/>
  <c r="J118" i="1"/>
  <c r="G118" i="1"/>
  <c r="D118" i="1"/>
  <c r="C118" i="1"/>
  <c r="D101" i="1"/>
  <c r="C101" i="1"/>
  <c r="AB41" i="1"/>
  <c r="AB42" i="1"/>
  <c r="AB43" i="1"/>
  <c r="AB44" i="1"/>
  <c r="AB45" i="1"/>
  <c r="AB46" i="1"/>
  <c r="AB47" i="1"/>
  <c r="AB48" i="1"/>
  <c r="AB49" i="1"/>
  <c r="AB50" i="1"/>
  <c r="W41" i="1"/>
  <c r="W42" i="1"/>
  <c r="W43" i="1"/>
  <c r="W44" i="1"/>
  <c r="W45" i="1"/>
  <c r="W46" i="1"/>
  <c r="W47" i="1"/>
  <c r="W48" i="1"/>
  <c r="W49" i="1"/>
  <c r="W50" i="1"/>
  <c r="Q41" i="1"/>
  <c r="R41" i="1" s="1"/>
  <c r="T41" i="1" s="1"/>
  <c r="U41" i="1" s="1"/>
  <c r="Q42" i="1"/>
  <c r="R42" i="1" s="1"/>
  <c r="T42" i="1" s="1"/>
  <c r="U42" i="1" s="1"/>
  <c r="Q43" i="1"/>
  <c r="R43" i="1" s="1"/>
  <c r="T43" i="1" s="1"/>
  <c r="U43" i="1" s="1"/>
  <c r="Q44" i="1"/>
  <c r="S44" i="1" s="1"/>
  <c r="R44" i="1"/>
  <c r="T44" i="1" s="1"/>
  <c r="U44" i="1" s="1"/>
  <c r="Q45" i="1"/>
  <c r="R45" i="1" s="1"/>
  <c r="T45" i="1" s="1"/>
  <c r="U45" i="1" s="1"/>
  <c r="Q46" i="1"/>
  <c r="R46" i="1" s="1"/>
  <c r="T46" i="1" s="1"/>
  <c r="U46" i="1" s="1"/>
  <c r="Q47" i="1"/>
  <c r="S47" i="1" s="1"/>
  <c r="R47" i="1"/>
  <c r="T47" i="1" s="1"/>
  <c r="U47" i="1" s="1"/>
  <c r="Q48" i="1"/>
  <c r="S48" i="1" s="1"/>
  <c r="Q49" i="1"/>
  <c r="R49" i="1" s="1"/>
  <c r="T49" i="1" s="1"/>
  <c r="U49" i="1" s="1"/>
  <c r="Q50" i="1"/>
  <c r="R50" i="1" s="1"/>
  <c r="T50" i="1" s="1"/>
  <c r="U50" i="1" s="1"/>
  <c r="M41" i="1"/>
  <c r="M42" i="1"/>
  <c r="M43" i="1"/>
  <c r="M44" i="1"/>
  <c r="M45" i="1"/>
  <c r="M46" i="1"/>
  <c r="M47" i="1"/>
  <c r="M48" i="1"/>
  <c r="M49" i="1"/>
  <c r="M50" i="1"/>
  <c r="L41" i="1"/>
  <c r="L42" i="1"/>
  <c r="L43" i="1"/>
  <c r="L44" i="1"/>
  <c r="L45" i="1"/>
  <c r="L46" i="1"/>
  <c r="L47" i="1"/>
  <c r="L48" i="1"/>
  <c r="L49" i="1"/>
  <c r="L50" i="1"/>
  <c r="J41" i="1"/>
  <c r="J42" i="1"/>
  <c r="J43" i="1"/>
  <c r="J44" i="1"/>
  <c r="J45" i="1"/>
  <c r="J46" i="1"/>
  <c r="J47" i="1"/>
  <c r="J48" i="1"/>
  <c r="J49" i="1"/>
  <c r="J50" i="1"/>
  <c r="G41" i="1"/>
  <c r="G42" i="1"/>
  <c r="G43" i="1"/>
  <c r="G44" i="1"/>
  <c r="G45" i="1"/>
  <c r="G46" i="1"/>
  <c r="G47" i="1"/>
  <c r="G48" i="1"/>
  <c r="G49" i="1"/>
  <c r="G50" i="1"/>
  <c r="AB31" i="1"/>
  <c r="AB32" i="1"/>
  <c r="AB33" i="1"/>
  <c r="AB34" i="1"/>
  <c r="AB35" i="1"/>
  <c r="AB36" i="1"/>
  <c r="AB37" i="1"/>
  <c r="AB38" i="1"/>
  <c r="AB39" i="1"/>
  <c r="AB40" i="1"/>
  <c r="W31" i="1"/>
  <c r="W32" i="1"/>
  <c r="W33" i="1"/>
  <c r="W34" i="1"/>
  <c r="W35" i="1"/>
  <c r="W36" i="1"/>
  <c r="W37" i="1"/>
  <c r="W38" i="1"/>
  <c r="W39" i="1"/>
  <c r="W40" i="1"/>
  <c r="Q31" i="1"/>
  <c r="S31" i="1" s="1"/>
  <c r="Q32" i="1"/>
  <c r="R32" i="1" s="1"/>
  <c r="T32" i="1" s="1"/>
  <c r="U32" i="1" s="1"/>
  <c r="Q33" i="1"/>
  <c r="S33" i="1" s="1"/>
  <c r="Q34" i="1"/>
  <c r="S34" i="1" s="1"/>
  <c r="R34" i="1"/>
  <c r="T34" i="1" s="1"/>
  <c r="U34" i="1" s="1"/>
  <c r="Q35" i="1"/>
  <c r="S35" i="1" s="1"/>
  <c r="Q36" i="1"/>
  <c r="R36" i="1" s="1"/>
  <c r="T36" i="1" s="1"/>
  <c r="U36" i="1" s="1"/>
  <c r="Q37" i="1"/>
  <c r="R37" i="1" s="1"/>
  <c r="T37" i="1" s="1"/>
  <c r="U37" i="1" s="1"/>
  <c r="Q38" i="1"/>
  <c r="R38" i="1" s="1"/>
  <c r="T38" i="1" s="1"/>
  <c r="U38" i="1" s="1"/>
  <c r="Q39" i="1"/>
  <c r="S39" i="1" s="1"/>
  <c r="Q40" i="1"/>
  <c r="R40" i="1" s="1"/>
  <c r="T40" i="1" s="1"/>
  <c r="U40" i="1" s="1"/>
  <c r="M31" i="1"/>
  <c r="M32" i="1"/>
  <c r="M33" i="1"/>
  <c r="M34" i="1"/>
  <c r="M35" i="1"/>
  <c r="M36" i="1"/>
  <c r="M37" i="1"/>
  <c r="M38" i="1"/>
  <c r="M39" i="1"/>
  <c r="M40" i="1"/>
  <c r="L31" i="1"/>
  <c r="L32" i="1"/>
  <c r="L33" i="1"/>
  <c r="L34" i="1"/>
  <c r="L35" i="1"/>
  <c r="L36" i="1"/>
  <c r="L37" i="1"/>
  <c r="L38" i="1"/>
  <c r="L39" i="1"/>
  <c r="L40" i="1"/>
  <c r="J31" i="1"/>
  <c r="J32" i="1"/>
  <c r="J33" i="1"/>
  <c r="J34" i="1"/>
  <c r="J35" i="1"/>
  <c r="J36" i="1"/>
  <c r="J37" i="1"/>
  <c r="J38" i="1"/>
  <c r="J39" i="1"/>
  <c r="J40" i="1"/>
  <c r="G31" i="1"/>
  <c r="G32" i="1"/>
  <c r="G33" i="1"/>
  <c r="G34" i="1"/>
  <c r="G35" i="1"/>
  <c r="G36" i="1"/>
  <c r="G37" i="1"/>
  <c r="G38" i="1"/>
  <c r="G39" i="1"/>
  <c r="G40" i="1"/>
  <c r="Q21" i="1"/>
  <c r="S21" i="1" s="1"/>
  <c r="Q22" i="1"/>
  <c r="R22" i="1" s="1"/>
  <c r="T22" i="1" s="1"/>
  <c r="U22" i="1" s="1"/>
  <c r="Q23" i="1"/>
  <c r="R23" i="1" s="1"/>
  <c r="T23" i="1" s="1"/>
  <c r="U23" i="1" s="1"/>
  <c r="Q24" i="1"/>
  <c r="R24" i="1" s="1"/>
  <c r="T24" i="1" s="1"/>
  <c r="U24" i="1" s="1"/>
  <c r="Q25" i="1"/>
  <c r="R25" i="1" s="1"/>
  <c r="T25" i="1" s="1"/>
  <c r="U25" i="1" s="1"/>
  <c r="Q26" i="1"/>
  <c r="R26" i="1" s="1"/>
  <c r="T26" i="1" s="1"/>
  <c r="U26" i="1" s="1"/>
  <c r="Q27" i="1"/>
  <c r="S27" i="1" s="1"/>
  <c r="Q28" i="1"/>
  <c r="R28" i="1" s="1"/>
  <c r="T28" i="1" s="1"/>
  <c r="U28" i="1" s="1"/>
  <c r="Q29" i="1"/>
  <c r="R29" i="1" s="1"/>
  <c r="T29" i="1" s="1"/>
  <c r="U29" i="1" s="1"/>
  <c r="Q30" i="1"/>
  <c r="R30" i="1" s="1"/>
  <c r="T30" i="1" s="1"/>
  <c r="U30" i="1" s="1"/>
  <c r="AB21" i="1"/>
  <c r="AB22" i="1"/>
  <c r="AB23" i="1"/>
  <c r="AB24" i="1"/>
  <c r="AB25" i="1"/>
  <c r="AB26" i="1"/>
  <c r="AB27" i="1"/>
  <c r="AB28" i="1"/>
  <c r="AB29" i="1"/>
  <c r="AB30" i="1"/>
  <c r="W21" i="1"/>
  <c r="W22" i="1"/>
  <c r="W23" i="1"/>
  <c r="W24" i="1"/>
  <c r="W25" i="1"/>
  <c r="W26" i="1"/>
  <c r="W27" i="1"/>
  <c r="W28" i="1"/>
  <c r="W29" i="1"/>
  <c r="W30" i="1"/>
  <c r="M21" i="1"/>
  <c r="M22" i="1"/>
  <c r="M23" i="1"/>
  <c r="M24" i="1"/>
  <c r="M25" i="1"/>
  <c r="M26" i="1"/>
  <c r="M27" i="1"/>
  <c r="M28" i="1"/>
  <c r="M29" i="1"/>
  <c r="M30" i="1"/>
  <c r="L21" i="1"/>
  <c r="L22" i="1"/>
  <c r="L23" i="1"/>
  <c r="L24" i="1"/>
  <c r="L25" i="1"/>
  <c r="L26" i="1"/>
  <c r="L27" i="1"/>
  <c r="L28" i="1"/>
  <c r="L29" i="1"/>
  <c r="L30" i="1"/>
  <c r="J21" i="1"/>
  <c r="J22" i="1"/>
  <c r="J23" i="1"/>
  <c r="J24" i="1"/>
  <c r="J25" i="1"/>
  <c r="J26" i="1"/>
  <c r="J27" i="1"/>
  <c r="J28" i="1"/>
  <c r="J29" i="1"/>
  <c r="J30" i="1"/>
  <c r="G21" i="1"/>
  <c r="G22" i="1"/>
  <c r="G23" i="1"/>
  <c r="G24" i="1"/>
  <c r="G25" i="1"/>
  <c r="G26" i="1"/>
  <c r="G27" i="1"/>
  <c r="G28" i="1"/>
  <c r="G29" i="1"/>
  <c r="G30" i="1"/>
  <c r="Q11" i="1"/>
  <c r="S11" i="1" s="1"/>
  <c r="Q12" i="1"/>
  <c r="R12" i="1" s="1"/>
  <c r="T12" i="1" s="1"/>
  <c r="U12" i="1" s="1"/>
  <c r="Q13" i="1"/>
  <c r="R13" i="1" s="1"/>
  <c r="T13" i="1" s="1"/>
  <c r="U13" i="1" s="1"/>
  <c r="S13" i="1"/>
  <c r="Q14" i="1"/>
  <c r="R14" i="1" s="1"/>
  <c r="T14" i="1" s="1"/>
  <c r="U14" i="1" s="1"/>
  <c r="S14" i="1"/>
  <c r="Q15" i="1"/>
  <c r="S15" i="1" s="1"/>
  <c r="Q16" i="1"/>
  <c r="R16" i="1" s="1"/>
  <c r="T16" i="1" s="1"/>
  <c r="U16" i="1" s="1"/>
  <c r="Q17" i="1"/>
  <c r="S17" i="1" s="1"/>
  <c r="R17" i="1"/>
  <c r="T17" i="1" s="1"/>
  <c r="U17" i="1" s="1"/>
  <c r="Q18" i="1"/>
  <c r="S18" i="1" s="1"/>
  <c r="Q19" i="1"/>
  <c r="S19" i="1" s="1"/>
  <c r="Q20" i="1"/>
  <c r="R20" i="1" s="1"/>
  <c r="T20" i="1" s="1"/>
  <c r="U20" i="1" s="1"/>
  <c r="AB11" i="1"/>
  <c r="AB12" i="1"/>
  <c r="AB13" i="1"/>
  <c r="AB14" i="1"/>
  <c r="AB15" i="1"/>
  <c r="AB16" i="1"/>
  <c r="AB17" i="1"/>
  <c r="AB18" i="1"/>
  <c r="AB19" i="1"/>
  <c r="AB20" i="1"/>
  <c r="W11" i="1"/>
  <c r="W12" i="1"/>
  <c r="W13" i="1"/>
  <c r="W14" i="1"/>
  <c r="W15" i="1"/>
  <c r="W16" i="1"/>
  <c r="W17" i="1"/>
  <c r="W18" i="1"/>
  <c r="W19" i="1"/>
  <c r="W20" i="1"/>
  <c r="J11" i="1"/>
  <c r="J12" i="1"/>
  <c r="J13" i="1"/>
  <c r="J14" i="1"/>
  <c r="J15" i="1"/>
  <c r="J16" i="1"/>
  <c r="J17" i="1"/>
  <c r="J18" i="1"/>
  <c r="J19" i="1"/>
  <c r="J20" i="1"/>
  <c r="G11" i="1"/>
  <c r="G12" i="1"/>
  <c r="G13" i="1"/>
  <c r="G14" i="1"/>
  <c r="G15" i="1"/>
  <c r="G16" i="1"/>
  <c r="G17" i="1"/>
  <c r="G18" i="1"/>
  <c r="G19" i="1"/>
  <c r="G20" i="1"/>
  <c r="S118" i="1" l="1"/>
  <c r="R59" i="1"/>
  <c r="T59" i="1" s="1"/>
  <c r="U59" i="1" s="1"/>
  <c r="S56" i="1"/>
  <c r="S51" i="1"/>
  <c r="S72" i="1"/>
  <c r="R83" i="1"/>
  <c r="T83" i="1" s="1"/>
  <c r="U83" i="1" s="1"/>
  <c r="S100" i="1"/>
  <c r="S95" i="1"/>
  <c r="R19" i="1"/>
  <c r="T19" i="1" s="1"/>
  <c r="U19" i="1" s="1"/>
  <c r="R11" i="1"/>
  <c r="T11" i="1" s="1"/>
  <c r="U11" i="1" s="1"/>
  <c r="S69" i="1"/>
  <c r="S65" i="1"/>
  <c r="S61" i="1"/>
  <c r="S89" i="1"/>
  <c r="S85" i="1"/>
  <c r="S92" i="1"/>
  <c r="R107" i="1"/>
  <c r="T107" i="1" s="1"/>
  <c r="U107" i="1" s="1"/>
  <c r="S114" i="1"/>
  <c r="S46" i="1"/>
  <c r="S70" i="1"/>
  <c r="S66" i="1"/>
  <c r="S62" i="1"/>
  <c r="R79" i="1"/>
  <c r="T79" i="1" s="1"/>
  <c r="U79" i="1" s="1"/>
  <c r="S73" i="1"/>
  <c r="S90" i="1"/>
  <c r="S86" i="1"/>
  <c r="S82" i="1"/>
  <c r="S81" i="1"/>
  <c r="S105" i="1"/>
  <c r="S22" i="1"/>
  <c r="R57" i="1"/>
  <c r="T57" i="1" s="1"/>
  <c r="U57" i="1" s="1"/>
  <c r="R53" i="1"/>
  <c r="T53" i="1" s="1"/>
  <c r="U53" i="1" s="1"/>
  <c r="S80" i="1"/>
  <c r="R75" i="1"/>
  <c r="T75" i="1" s="1"/>
  <c r="U75" i="1" s="1"/>
  <c r="R97" i="1"/>
  <c r="T97" i="1" s="1"/>
  <c r="U97" i="1" s="1"/>
  <c r="R93" i="1"/>
  <c r="T93" i="1" s="1"/>
  <c r="U93" i="1" s="1"/>
  <c r="S106" i="1"/>
  <c r="R115" i="1"/>
  <c r="T115" i="1" s="1"/>
  <c r="U115" i="1" s="1"/>
  <c r="S116" i="1"/>
  <c r="S112" i="1"/>
  <c r="S108" i="1"/>
  <c r="S104" i="1"/>
  <c r="S98" i="1"/>
  <c r="S94" i="1"/>
  <c r="S88" i="1"/>
  <c r="S84" i="1"/>
  <c r="S78" i="1"/>
  <c r="S74" i="1"/>
  <c r="S68" i="1"/>
  <c r="S64" i="1"/>
  <c r="S58" i="1"/>
  <c r="S54" i="1"/>
  <c r="R27" i="1"/>
  <c r="T27" i="1" s="1"/>
  <c r="U27" i="1" s="1"/>
  <c r="R21" i="1"/>
  <c r="T21" i="1" s="1"/>
  <c r="U21" i="1" s="1"/>
  <c r="S38" i="1"/>
  <c r="S37" i="1"/>
  <c r="R35" i="1"/>
  <c r="T35" i="1" s="1"/>
  <c r="U35" i="1" s="1"/>
  <c r="R33" i="1"/>
  <c r="T33" i="1" s="1"/>
  <c r="U33" i="1" s="1"/>
  <c r="R18" i="1"/>
  <c r="T18" i="1" s="1"/>
  <c r="U18" i="1" s="1"/>
  <c r="S26" i="1"/>
  <c r="S23" i="1"/>
  <c r="S50" i="1"/>
  <c r="R48" i="1"/>
  <c r="T48" i="1" s="1"/>
  <c r="U48" i="1" s="1"/>
  <c r="S43" i="1"/>
  <c r="S42" i="1"/>
  <c r="R15" i="1"/>
  <c r="T15" i="1" s="1"/>
  <c r="U15" i="1" s="1"/>
  <c r="S30" i="1"/>
  <c r="R39" i="1"/>
  <c r="T39" i="1" s="1"/>
  <c r="U39" i="1" s="1"/>
  <c r="R31" i="1"/>
  <c r="T31" i="1" s="1"/>
  <c r="U31" i="1" s="1"/>
  <c r="S49" i="1"/>
  <c r="S45" i="1"/>
  <c r="S41" i="1"/>
  <c r="S40" i="1"/>
  <c r="S36" i="1"/>
  <c r="S32" i="1"/>
  <c r="S29" i="1"/>
  <c r="S25" i="1"/>
  <c r="S28" i="1"/>
  <c r="S24" i="1"/>
  <c r="S20" i="1"/>
  <c r="S16" i="1"/>
  <c r="S12" i="1"/>
  <c r="D91" i="1" l="1"/>
  <c r="C91" i="1"/>
  <c r="D71" i="1"/>
  <c r="C71" i="1"/>
  <c r="D61" i="1"/>
  <c r="C61" i="1"/>
</calcChain>
</file>

<file path=xl/sharedStrings.xml><?xml version="1.0" encoding="utf-8"?>
<sst xmlns="http://schemas.openxmlformats.org/spreadsheetml/2006/main" count="4253" uniqueCount="1233">
  <si>
    <t>CARACTERIZACION DEL PROCESO</t>
  </si>
  <si>
    <t>PELIGRO</t>
  </si>
  <si>
    <t>Efecto Posible</t>
  </si>
  <si>
    <t>CONTROLES  EXISTENTES</t>
  </si>
  <si>
    <t>EVALUACIÓN DEL RIESGO</t>
  </si>
  <si>
    <t>VALORACIÓN DEL RIESGO</t>
  </si>
  <si>
    <t>CRITERIOS PARA ESTABLECER CONTROLES</t>
  </si>
  <si>
    <t>MEDIDAS DE INTERVENCIÓN</t>
  </si>
  <si>
    <t>Eliminación</t>
  </si>
  <si>
    <t>Sustitución</t>
  </si>
  <si>
    <t>Controles de Ingeniería</t>
  </si>
  <si>
    <t>PROCESO</t>
  </si>
  <si>
    <t>ZONA/LUGAR</t>
  </si>
  <si>
    <t>ACTIVIDAD</t>
  </si>
  <si>
    <t>Tarea</t>
  </si>
  <si>
    <t>Rutinaria (si, no)</t>
  </si>
  <si>
    <t>Descripción</t>
  </si>
  <si>
    <t>Clasificación</t>
  </si>
  <si>
    <t>Fuente</t>
  </si>
  <si>
    <t>Medio</t>
  </si>
  <si>
    <t>Individuo</t>
  </si>
  <si>
    <t>Nivel de Deficiencia</t>
  </si>
  <si>
    <t>Nivel de Exposición</t>
  </si>
  <si>
    <t>Nivel del riesgo</t>
  </si>
  <si>
    <t>Interpretación del nivel del Riesgo</t>
  </si>
  <si>
    <t>Aceptabilidad del Riesgo</t>
  </si>
  <si>
    <t>Peor Consecuencia</t>
  </si>
  <si>
    <t>Control Operacional</t>
  </si>
  <si>
    <t>E.PP.</t>
  </si>
  <si>
    <t>NO OBSERVADO</t>
  </si>
  <si>
    <t>Controles Administrativos- Señalización y advertencia</t>
  </si>
  <si>
    <t>N/A</t>
  </si>
  <si>
    <t>PVE PSICOSOCIAL</t>
  </si>
  <si>
    <t>SISMOS, INCENDIOS, INUNDACIONES, TERREMOTOS, VENDAVALES</t>
  </si>
  <si>
    <t>LLUVIAS, GRANIZADA, HELADAS</t>
  </si>
  <si>
    <t>Nivel de Probabilidad</t>
  </si>
  <si>
    <t>Nivel de Consecuencia</t>
  </si>
  <si>
    <t>Nivel de Riesgo (NR) e Intervención</t>
  </si>
  <si>
    <t>Nro. De Expuestos</t>
  </si>
  <si>
    <t>Postura</t>
  </si>
  <si>
    <t>Forzadas, Prolongadas</t>
  </si>
  <si>
    <t xml:space="preserve">Lesiones osteomusculares, lesiones osteoarticulares
</t>
  </si>
  <si>
    <t>Inspecciones planeadas e inspecciones no planeadas, procedimientos de programas de seguridad y salud en el trabajo</t>
  </si>
  <si>
    <t>PVE Biomecánico, programa pausas activas, exámenes periódicos, recomendaciones, control de posturas</t>
  </si>
  <si>
    <t>Enfermedades Osteomusculares</t>
  </si>
  <si>
    <t>Prevención en lesiones osteomusculares, líderes de pausas activas</t>
  </si>
  <si>
    <t>Movimientos repetitivos, Miembros Superiores</t>
  </si>
  <si>
    <t>Lesiones Musculoesqueléticas</t>
  </si>
  <si>
    <t>PVE BIomécanico, programa pausas activas, examenes periódicos, recomendaicones, control de posturas</t>
  </si>
  <si>
    <t>Enfermedades musculoesqueleticas</t>
  </si>
  <si>
    <t>Atropellamiento, Envestir</t>
  </si>
  <si>
    <t>Lesiones, pérdidas materiales, muerte</t>
  </si>
  <si>
    <t>Programa de seguridad vial, señalización</t>
  </si>
  <si>
    <t>Muerte</t>
  </si>
  <si>
    <t>Seguridad vial y manejo defensivo, aseguramiento de áreas de trabajo</t>
  </si>
  <si>
    <t>Riesgo Público</t>
  </si>
  <si>
    <t>Atraco, golpiza, atentados y secuestrados</t>
  </si>
  <si>
    <t>Estrés, golpes, Secuestros</t>
  </si>
  <si>
    <t>Secuestros</t>
  </si>
  <si>
    <t>Sismos</t>
  </si>
  <si>
    <t>SISMOS, INCENDIOS, INUNDACIONES, TERREMOTOS, VENDAVALES, DERRUMBE</t>
  </si>
  <si>
    <t>BRIGADAS DE EMERGENCIAS</t>
  </si>
  <si>
    <t>MUERTE</t>
  </si>
  <si>
    <t>ENTRENAMIENTO DE LA BRIGADA; DIVULGACIÓN DE PLAN DE EMERGENCIA</t>
  </si>
  <si>
    <t>Radiación no Ionizante</t>
  </si>
  <si>
    <t>INFRAROJA, ULTRAVIOLETA, VISIBLE, RADIOFRECUENCIA, MICROONDAS, LASER</t>
  </si>
  <si>
    <t>CÁNCER, LESIONES DÉRMICAS Y OCULARES</t>
  </si>
  <si>
    <t>PROGRAMA BLOQUEADOR SOLAR</t>
  </si>
  <si>
    <t>CÁNCER</t>
  </si>
  <si>
    <t>Alta Concentración</t>
  </si>
  <si>
    <t>CONCENTRACIÓN EN ACTIVIDADES DE ALTO DESEMPEÑO MENTAL</t>
  </si>
  <si>
    <t>ESTRÉS, CEFALEA, IRRITABILIDAD</t>
  </si>
  <si>
    <t>ESTRÉS</t>
  </si>
  <si>
    <t>Carga de Trabajo</t>
  </si>
  <si>
    <t>NATURALEZA DE LA TAREA</t>
  </si>
  <si>
    <t>ESTRÉS,  TRANSTORNOS DEL SUEÑO</t>
  </si>
  <si>
    <t>Mordeduras</t>
  </si>
  <si>
    <t>Perros</t>
  </si>
  <si>
    <t>Lesiones</t>
  </si>
  <si>
    <t>No Observado</t>
  </si>
  <si>
    <t>Capacitación</t>
  </si>
  <si>
    <t>Posibles Infecciones</t>
  </si>
  <si>
    <t>Derrumbes</t>
  </si>
  <si>
    <t>DERRUMBES, HIPOTERMIA, DAÑO EN INSTALACIONES</t>
  </si>
  <si>
    <t>Jornadas Extras</t>
  </si>
  <si>
    <t xml:space="preserve"> ALTA CONCENTRACIÓN</t>
  </si>
  <si>
    <t>ESTRÉS, DEPRESIÓN, TRANSTORNOS DEL SUEÑO, AUSENCIA DE ATENCIÓN</t>
  </si>
  <si>
    <t>ESTRÉS, ALTERACIÓN DEL SISTEMA NERVIOSO</t>
  </si>
  <si>
    <t>Clasificacion</t>
  </si>
  <si>
    <t>Descripcion</t>
  </si>
  <si>
    <t>Control Medio</t>
  </si>
  <si>
    <t>Control Indviduo</t>
  </si>
  <si>
    <t>PeroCon</t>
  </si>
  <si>
    <t>Capacitacion</t>
  </si>
  <si>
    <t>Fluidos</t>
  </si>
  <si>
    <t>Fluidos y Excrementos</t>
  </si>
  <si>
    <t>Enfermedades Infectocontagiosas</t>
  </si>
  <si>
    <t>Posibles enfermedades</t>
  </si>
  <si>
    <t xml:space="preserve">Riesgo Biológico, Autocuidado y/o Uso y manejo adecuado de E.P.P.
</t>
  </si>
  <si>
    <t>Modeduras</t>
  </si>
  <si>
    <t>Lesiones, tejidos, muerte, enfermedades infectocontagiosas</t>
  </si>
  <si>
    <t>Parásitos</t>
  </si>
  <si>
    <t>Lesiones, infecciones parasitarias</t>
  </si>
  <si>
    <t>Enfermedades Parasitarias</t>
  </si>
  <si>
    <t>Bacterias</t>
  </si>
  <si>
    <t>Bacteria</t>
  </si>
  <si>
    <t>Infecciones producidas por Bacterianas</t>
  </si>
  <si>
    <t>Programa de vacunación, bota pantalon, overol, guantes, tapabocas, mascarillas con filtos</t>
  </si>
  <si>
    <t xml:space="preserve">Enfermedades Infectocontagiosas
</t>
  </si>
  <si>
    <t>Bacterias (Oficinas)</t>
  </si>
  <si>
    <t>Infecciones Bacterianas</t>
  </si>
  <si>
    <t>Vacunación</t>
  </si>
  <si>
    <t>Autocuidado</t>
  </si>
  <si>
    <t>Hongos</t>
  </si>
  <si>
    <t>Micosis</t>
  </si>
  <si>
    <t>Programa de vacunación, éxamenes periódicos</t>
  </si>
  <si>
    <t>Virus</t>
  </si>
  <si>
    <t>Infecciones Virales</t>
  </si>
  <si>
    <t>Virus (Oficinas)</t>
  </si>
  <si>
    <t>Insectos</t>
  </si>
  <si>
    <t>Esfuerzo Vocal</t>
  </si>
  <si>
    <t>posible enfermedad laboral</t>
  </si>
  <si>
    <t>NO Observado</t>
  </si>
  <si>
    <t>Microorganismos</t>
  </si>
  <si>
    <t>Tuberculosis</t>
  </si>
  <si>
    <t/>
  </si>
  <si>
    <t>Carbunco</t>
  </si>
  <si>
    <t>Brucelosis</t>
  </si>
  <si>
    <t>Leptospirosis</t>
  </si>
  <si>
    <t>Tétano Psitacosis, ornitosis, enfermedad de  los cuidadores y tratadores de aves</t>
  </si>
  <si>
    <t>Dengue</t>
  </si>
  <si>
    <t>Fiebre amarilla</t>
  </si>
  <si>
    <t>Hepatitis virales</t>
  </si>
  <si>
    <t>Enfermedad ocasionada por virus de inmunodeficiencia humana (VIH)</t>
  </si>
  <si>
    <t>Dermatofifosis y otras micosis superficiales</t>
  </si>
  <si>
    <t>Paracoccidioidomicosis</t>
  </si>
  <si>
    <t>Malaria</t>
  </si>
  <si>
    <t>Leishmaniasis cutánea o Leishmaniasis cutáneo ­ mucosa</t>
  </si>
  <si>
    <t>Neumonitis por hipersensibilidad a polvo orgánico: Pulmón del granjero; 8agazosis; Pulmón de los criadores de pájaros; Suberosi; Pulmón de los trabajadores de malta; Pulmón de los que trabajan con hongos; Enfermedad pulmonar debida a sistemas de aire acon</t>
  </si>
  <si>
    <t>Dermatosis pápulo - pustulosas complicaciones (LOB,9) y sus infecciosas</t>
  </si>
  <si>
    <t>Polvos organicos</t>
  </si>
  <si>
    <t>Otras rinitis alérgicas</t>
  </si>
  <si>
    <t>Otras enfermedades pulmonares obstructivas crónicas (Incluye asma obstructiva", "bronquitis' crónica", "bronquitis obstructiva Crónica)</t>
  </si>
  <si>
    <t>Asma</t>
  </si>
  <si>
    <t>Bisinosis</t>
  </si>
  <si>
    <t>Iluminación</t>
  </si>
  <si>
    <t>AUSENCIA DE SOMBRAS</t>
  </si>
  <si>
    <t xml:space="preserve"> DISMINUCIÓN AGUDEZA VISUAL, CANSANCIO VISUAL</t>
  </si>
  <si>
    <t>DISMINUCIÓN AGUDEZA VISUAL</t>
  </si>
  <si>
    <t>Iluminación (2)</t>
  </si>
  <si>
    <t>AUSENCIA O EXCESO DE LUZ EN UN AMBIENTE</t>
  </si>
  <si>
    <t>DISMINUCIÓN AGUDEZA VISUAL, CANSANCIO VISUAL</t>
  </si>
  <si>
    <t>Iluminación (3)</t>
  </si>
  <si>
    <t>PERCEPCION DE ALGUNAS SOMBRAS AL EJECUTAR LA ACTIVIDAD</t>
  </si>
  <si>
    <t>DISMINUCIÓN AGUDEZA VISUAL, MIOPÍA,  CANSANCIO VISUAL</t>
  </si>
  <si>
    <t>Radiación Ionizante</t>
  </si>
  <si>
    <t>X, GAMMA, ALFA, BETA, NEUTRONES</t>
  </si>
  <si>
    <t>LESIONES OCULARES, QUEMADURAS, CÁNCER</t>
  </si>
  <si>
    <t>Ruido</t>
  </si>
  <si>
    <t>MAQUINARIA O EQUIPO</t>
  </si>
  <si>
    <t>SORDERA, ESTRÉS, HIPOACUSIA, CEFALA,IRRITABILIDAD</t>
  </si>
  <si>
    <t>PVE RUIDO</t>
  </si>
  <si>
    <t>SORDERA</t>
  </si>
  <si>
    <t>USO DE EPP</t>
  </si>
  <si>
    <t>Temperaturas Extremas Calor</t>
  </si>
  <si>
    <t>ENERGÍA TÉRMICA, CAMBIO DE TEMPERATURA DURANTE LOS RECORRIDOS</t>
  </si>
  <si>
    <t xml:space="preserve"> GOLPE DE CALOR,  DESHIDRATACIÓN</t>
  </si>
  <si>
    <t>CÁNCER DE PIEL</t>
  </si>
  <si>
    <t>Temperaturas Extremas Frío</t>
  </si>
  <si>
    <t xml:space="preserve"> HIPOTERMIA</t>
  </si>
  <si>
    <t>EPP OVEROLES TERMICOS</t>
  </si>
  <si>
    <t>Vibraciones</t>
  </si>
  <si>
    <t>LESIONES  OSTEOMUSCULARES,  LESIONES OSTEOARTICULARES, SÍNTOMAS NEUROLÓGICOS</t>
  </si>
  <si>
    <t>SÍNTOMAS NEUROLÓGICOS</t>
  </si>
  <si>
    <t xml:space="preserve">Perdida de la audición provocada por el ruido </t>
  </si>
  <si>
    <t xml:space="preserve">Otras percepciones auditivas anormales: alteraciones temporales del umbral auditivo, compromiso "de la discriminación auditiva e hipoacusia </t>
  </si>
  <si>
    <t xml:space="preserve">Hipertensión arterial sindrome por ruptura traumática del tímpano </t>
  </si>
  <si>
    <t>Síndrome de Raynaud</t>
  </si>
  <si>
    <t>Acrocianosis y acroparestesias</t>
  </si>
  <si>
    <t>Otros trastornos articulares de no clasificados en otra parte: Dolor articular</t>
  </si>
  <si>
    <t>Síndrome Cervicobraquial</t>
  </si>
  <si>
    <t>Fibromatosis de la fascia palmar: "Contractura de Dupuytren"</t>
  </si>
  <si>
    <t xml:space="preserve">Lesiones de hombro (M75): Capsulitis. adhesiva de hombro (hombro congelado, periartritis de hombro), Síndrome de Manguito Rotador o transmitidas a la Síndrome de Supraespinoso extremidad; Tendinitis bicipital, Tendinitis calcificante, Bursitis de hombre, </t>
  </si>
  <si>
    <t>Otras enteropatía: Epicondilitis medial; Epicondilitis lateral; Mialgia</t>
  </si>
  <si>
    <t>Otros trastornos específicos de tejidos blandos</t>
  </si>
  <si>
    <t>Osteonecrosis</t>
  </si>
  <si>
    <t>Otras osteonecrosis; secundarias</t>
  </si>
  <si>
    <t>Enfermedad de Kienbock del adulto (Osteocondrosis del adulto del semilunar del carpo) Y otras osteocondropatias especificas</t>
  </si>
  <si>
    <t>Presión atmósferica</t>
  </si>
  <si>
    <t>Otitis media no supurativa</t>
  </si>
  <si>
    <t>Sindrome de perforación de la membrana timpánica</t>
  </si>
  <si>
    <t>Laberintitis</t>
  </si>
  <si>
    <t>Otalgia y secreción auditiva</t>
  </si>
  <si>
    <t>Otros trastornos específicos del oído</t>
  </si>
  <si>
    <t>Osteonecrosis en la enfermedad causada por descompresión</t>
  </si>
  <si>
    <t>Otitis causada por barotrauma</t>
  </si>
  <si>
    <t>Sinusitis ocasionada por barotrauma</t>
  </si>
  <si>
    <t>Enfermedad por descompresión (de los cajones sumergidos)</t>
  </si>
  <si>
    <t>Síndrome debido al desplazamiento de aire por una explosión</t>
  </si>
  <si>
    <t>Radiaciones ionizantes</t>
  </si>
  <si>
    <t>Neoplasia maligna de cavidad nasal y de los senos paranasales.</t>
  </si>
  <si>
    <t>Neoplasia maligna de bronquios y de pulmón</t>
  </si>
  <si>
    <t>Neoplasias malignas de hueso y cartílago articular (Incluye sarcoma óseo)</t>
  </si>
  <si>
    <t>Otras heoplasias malignas de la piel</t>
  </si>
  <si>
    <t>Leucemias</t>
  </si>
  <si>
    <t>Síndromes mielodisplásicos</t>
  </si>
  <si>
    <t>Anemia aplásica debida a otros agentes externos</t>
  </si>
  <si>
    <t>Hipoplasia medular (061.9) Púrpura y otras manifestaciones hemorrágicas</t>
  </si>
  <si>
    <t>Agranulocitosis (Neutropenia tóxica)</t>
  </si>
  <si>
    <t xml:space="preserve"> Otros trastornos específicos de los glóbulos blancos: Leucocitosis, reacción leucemoide  </t>
  </si>
  <si>
    <t>Polineuropatla inducida por la radiación</t>
  </si>
  <si>
    <t>Blefaritis</t>
  </si>
  <si>
    <t>Conjuntivitis</t>
  </si>
  <si>
    <t>Queratitis y queratoconjuntivitis, Catarata</t>
  </si>
  <si>
    <t>Neumonitis por radiación</t>
  </si>
  <si>
    <t>Gastroenteritis. y colitis tóxicas</t>
  </si>
  <si>
    <t>Radiodermatitis: Radiodermatitis aguda; Radiodermatitis crónica; Radiodermatitis no especifica; Afecciones de la piel y del tejido conjuntivo relacionadas con la radiación</t>
  </si>
  <si>
    <t>Osteonecrosis: Otras osteonecrosis secundarias Infertilidad masculina Efectos agudos (no especificos) de la radiación</t>
  </si>
  <si>
    <t>Radiaciones ópticas</t>
  </si>
  <si>
    <t>Queratitis y queratoconjuntivitis</t>
  </si>
  <si>
    <t>Quemadura solar</t>
  </si>
  <si>
    <t>Otras neoplasias malignas de la piel</t>
  </si>
  <si>
    <t>Otras alteraciones agudas de la piel ocasionadas por la radiación ultravioleta</t>
  </si>
  <si>
    <t>Dermatitis de fotocontacto</t>
  </si>
  <si>
    <t>Urticaria solar</t>
  </si>
  <si>
    <t>Otras alteraciones agudas específicas de la piel debidas a radiación ultravioleta</t>
  </si>
  <si>
    <t>Otras alteraciones agudas de la piel debidas a radiación ultravioleta, sin otra especificación</t>
  </si>
  <si>
    <t>Catarata (Por radiaciones)</t>
  </si>
  <si>
    <t>Temperaturas extremas</t>
  </si>
  <si>
    <t>Golpe de calor e insolación</t>
  </si>
  <si>
    <t>Síncope por calor</t>
  </si>
  <si>
    <t>Calambre por calor</t>
  </si>
  <si>
    <t>Urticaria debida al calor o al frío</t>
  </si>
  <si>
    <t>Leucodermía no clasificada en otra parte ( incluye "vitilígo ocupacional")</t>
  </si>
  <si>
    <t>Congelamiento superficial</t>
  </si>
  <si>
    <t>Congelamiento con necrosis de tejidos</t>
  </si>
  <si>
    <t>Hipotermia</t>
  </si>
  <si>
    <t>Otros efectos de la .reducción de la temperatura</t>
  </si>
  <si>
    <t>Almacenamiento de productos químicos</t>
  </si>
  <si>
    <t xml:space="preserve">MALA DISTRIBUCIÓN DE PRODUCTOS </t>
  </si>
  <si>
    <t xml:space="preserve">INCENDIO, EXPLOSIÓN, QUEMADURAS, LESIONES DÉRMICAS, LESIONES EN VÍAS RESPIRATORIAS,INTOXICACIÓN,  NÁUSEAS, VÓMITOS, IRRITACIÓN CONJUNTIVA </t>
  </si>
  <si>
    <t xml:space="preserve">NO OBSERVADO </t>
  </si>
  <si>
    <t>EXPLOSIÓN</t>
  </si>
  <si>
    <t>USO Y MANEJO ADECUADO DE E.P.P.; PROTOCOLO DE MANEJO DE PRODUCTOS QUÍMICOS; MANEJO DE KIT DE DERRAMES POR PRODUCTOS QUÍMICOS</t>
  </si>
  <si>
    <t>Gases y vapores detectables organolepticamente</t>
  </si>
  <si>
    <t>GASES Y VAPORES</t>
  </si>
  <si>
    <t xml:space="preserve"> LESIONES EN LA PIEL, IRRITACIÓN EN VÍAS  RESPIRATORIAS, MUERTE</t>
  </si>
  <si>
    <t>EPP TAPABOCAS, CARETAS CON FILTROS</t>
  </si>
  <si>
    <t xml:space="preserve"> MUERTE</t>
  </si>
  <si>
    <t>USO Y MANEJO ADECUADO DE E.P.P.</t>
  </si>
  <si>
    <t>Gases y vapores no detectables organolepticamente</t>
  </si>
  <si>
    <t>ASFIXIA , MUERTE</t>
  </si>
  <si>
    <t>Humos</t>
  </si>
  <si>
    <t xml:space="preserve">HUMOS </t>
  </si>
  <si>
    <t xml:space="preserve">ASMA,GRIPA, NEUMOCONIOSIS, CÁNCER </t>
  </si>
  <si>
    <t xml:space="preserve">EPP TAPABOCAS, CARETAS CON FILTROS </t>
  </si>
  <si>
    <t>NEUMOCONIOSIS</t>
  </si>
  <si>
    <t>Líquidos</t>
  </si>
  <si>
    <t>LÍQUIDOS</t>
  </si>
  <si>
    <t xml:space="preserve">  QUEMADURAS, IRRITACIONES, LESIONES PIEL, LESIONES OCULARES, IRRITACIÓN DE LAS MUCOSAS</t>
  </si>
  <si>
    <t>EPP TAPABOCAS, CARETAS CON FILTROS, GUANTES</t>
  </si>
  <si>
    <t>LESIONES IRREVERSIBLES VÍAS RESPIRATORIAS</t>
  </si>
  <si>
    <t>USO Y MANEJO ADECUADO DE E.P.P.; MANEJO DE PRODUCTOS QUÍMICOS LÍQUIDOS</t>
  </si>
  <si>
    <t>Material Particulado</t>
  </si>
  <si>
    <t>MATERIAL PARTICULADO</t>
  </si>
  <si>
    <t>NEUMOCONIOSIS, BRONQUITIS, ASMA, SILICOSIS</t>
  </si>
  <si>
    <t>EPP MASCARILLAS Y FILTROS</t>
  </si>
  <si>
    <t>USO Y MANEJO DE LOS EPP</t>
  </si>
  <si>
    <t>Polvos Inorganicos</t>
  </si>
  <si>
    <t xml:space="preserve">POLVOS INORGÁNICOS </t>
  </si>
  <si>
    <t xml:space="preserve">ASMA,GRIPA, NEUMOCONIOSIS </t>
  </si>
  <si>
    <t>LIMPIEZA</t>
  </si>
  <si>
    <t>Arsénico y sus compuestos arsenicales</t>
  </si>
  <si>
    <t>Angiosarcoma de higado</t>
  </si>
  <si>
    <t>Neoplasia maligna de Ios bronquios y del pulmón</t>
  </si>
  <si>
    <t xml:space="preserve"> Polineuropatla debida a otros agentes tóxicos </t>
  </si>
  <si>
    <t xml:space="preserve">Encefalopatla tóxica aguda </t>
  </si>
  <si>
    <t xml:space="preserve">Blefaritis, Conjuntivitis </t>
  </si>
  <si>
    <t>Queratitis y Queratoconjuntivitis</t>
  </si>
  <si>
    <t>Arritmias cardiacas</t>
  </si>
  <si>
    <t xml:space="preserve">Rinitis crónica </t>
  </si>
  <si>
    <t xml:space="preserve"> Ulceración o necrosis del tabique nasal </t>
  </si>
  <si>
    <t>Bronquioliti~ obliterante crónica, enfisema crónico difuso o fibrosis pulmonar crÓnica</t>
  </si>
  <si>
    <t>Estomatitis ulcerativa crónica</t>
  </si>
  <si>
    <t>Gastroenteritis y colitis tÓxicas</t>
  </si>
  <si>
    <t xml:space="preserve">Hipertensión portal , Dermatitis de contacto por irritantes </t>
  </si>
  <si>
    <t>Otras formas de I hiperpigmentación: : Melanodermia</t>
  </si>
  <si>
    <t xml:space="preserve">Leucodermia no clasificada en otra parte (Vitflígo ocupacional) </t>
  </si>
  <si>
    <t xml:space="preserve">Queratosis palmar y plantar adquirida </t>
  </si>
  <si>
    <t xml:space="preserve">Efeptos tóxicos agudos </t>
  </si>
  <si>
    <t xml:space="preserve">Leucemia múltiple y Mieloma mÚltiple </t>
  </si>
  <si>
    <t xml:space="preserve"> Enfermedad de Hodgki</t>
  </si>
  <si>
    <t xml:space="preserve">Linfoma no Hodgki y Linfosarcoma </t>
  </si>
  <si>
    <t>Tumor maligno del nnón, excepto de la pelvis renal.</t>
  </si>
  <si>
    <t>Neoplasia malignade vejiga</t>
  </si>
  <si>
    <t>Asbesto</t>
  </si>
  <si>
    <t>Neoplasia maligna de estómago</t>
  </si>
  <si>
    <t>Neoplasia maligna de laringe</t>
  </si>
  <si>
    <t>Mesotelioma de pleura</t>
  </si>
  <si>
    <t>Mesotelioma de peritoneo</t>
  </si>
  <si>
    <t>Mesotelioma de pericardio</t>
  </si>
  <si>
    <t>Placas epicárdicas Asbestosis</t>
  </si>
  <si>
    <t>Oerrame pleural</t>
  </si>
  <si>
    <t>Placas pleurales</t>
  </si>
  <si>
    <t xml:space="preserve">Benceno y, sus derivados tóxicos </t>
  </si>
  <si>
    <t>Sindromes mielodísplásícos</t>
  </si>
  <si>
    <t>Anemia aplásica debida a otros</t>
  </si>
  <si>
    <t>agentes externos Hipoplasia medular</t>
  </si>
  <si>
    <t>Púrpura y otras manifestaciones hemorrágicas</t>
  </si>
  <si>
    <t>Agranulocito</t>
  </si>
  <si>
    <t>Otros trastornos específicos de los glóbulos blancos: eucocitosis, Reacción Leuce, moíde trastornos, mentales derivados de lesión y disfunción cerebral y de enfermedad física</t>
  </si>
  <si>
    <t xml:space="preserve">Trastornos de personalidad y del comportamiento derivados de enfermedad, lesión y de disfunción de la personalidad  </t>
  </si>
  <si>
    <t>Neurastenia (Incluye sindrome calzado, artlculos de cuero o caucho de fatiga)</t>
  </si>
  <si>
    <t>Hipoacusia ototóxica</t>
  </si>
  <si>
    <t>Soldadura</t>
  </si>
  <si>
    <t>Dermatitis de contacto por irritantes</t>
  </si>
  <si>
    <t>Efectos tóxicos agudos</t>
  </si>
  <si>
    <t>Efectos adversos de otros agentes que afectan los constituyentes de la sangre, y los no especificados</t>
  </si>
  <si>
    <t>Berilio</t>
  </si>
  <si>
    <t>Neoplasia maligna de la manipulación de berilio. bronquios y del pulmón</t>
  </si>
  <si>
    <t>Beriliosis</t>
  </si>
  <si>
    <t>Bronquitis y neumonitis</t>
  </si>
  <si>
    <t>Edema pulmonar agudo</t>
  </si>
  <si>
    <t>Bronquiolitis obliterante crónica,</t>
  </si>
  <si>
    <t>Bromo</t>
  </si>
  <si>
    <t>Faringitis aguda</t>
  </si>
  <si>
    <t>laringotraqueitis aguda</t>
  </si>
  <si>
    <t>Faringitis crónica</t>
  </si>
  <si>
    <t>Sinusitis crónica</t>
  </si>
  <si>
    <t>laringotraqueitis crónica</t>
  </si>
  <si>
    <t>Bránquitís y neumonitis</t>
  </si>
  <si>
    <t>Edema pulmonar</t>
  </si>
  <si>
    <t>Síndrome de disfunción reactiva de las vías aéreas</t>
  </si>
  <si>
    <t>Bronquíolitis obliterante crónica, enfisema crónico difuso o fibrosis pulmonar crónica</t>
  </si>
  <si>
    <t xml:space="preserve">Efectos tóxicos agudos  </t>
  </si>
  <si>
    <t>Cadmio</t>
  </si>
  <si>
    <t>Trastornos del nervio olfatorio</t>
  </si>
  <si>
    <t>Bronquitis y neumonitis causada por productos químicos, gases, humos y vapores</t>
  </si>
  <si>
    <t xml:space="preserve"> Edema pulmonar agudo</t>
  </si>
  <si>
    <t>Bronquiolitis obliterante cadmio</t>
  </si>
  <si>
    <t>Enfisema intersticial</t>
  </si>
  <si>
    <t>Alteraciones pos-eruptivas Cadmio y sus cadmio</t>
  </si>
  <si>
    <t>Gastroenteritis y colitis cadmio</t>
  </si>
  <si>
    <t>Osteomalacia del adulto para pinturas esmaltes y plásticos. inducida por drogas</t>
  </si>
  <si>
    <t>Nefropatia túbulo-intersticial</t>
  </si>
  <si>
    <t>Neoplasia maligna de vejiga</t>
  </si>
  <si>
    <t xml:space="preserve">Carburos metálicos de tungsteno </t>
  </si>
  <si>
    <t>Neumoconiosis</t>
  </si>
  <si>
    <t>Cloro</t>
  </si>
  <si>
    <t>Rinitis crónica</t>
  </si>
  <si>
    <t>Bronquitis</t>
  </si>
  <si>
    <t>Bronquiolitis obliterante crónica, enfisema crónico difuso O fibrosis pulmonar crónica</t>
  </si>
  <si>
    <t>Cromo</t>
  </si>
  <si>
    <t>Neoplasia maligna</t>
  </si>
  <si>
    <t>Ulceración o necrosis</t>
  </si>
  <si>
    <t>Dermatosis</t>
  </si>
  <si>
    <t>Dermatitis</t>
  </si>
  <si>
    <t>Ulcera crónica de la piel</t>
  </si>
  <si>
    <t>Tumor maligno de la fosa nasal</t>
  </si>
  <si>
    <t>Fosforo</t>
  </si>
  <si>
    <t>Polineuropatla</t>
  </si>
  <si>
    <t>Osteomalacia</t>
  </si>
  <si>
    <t>Intoxicación aguda</t>
  </si>
  <si>
    <t>Hidrocarburos alifáticol;l o aromáticos</t>
  </si>
  <si>
    <t>Angiosarcoma de hígado alifáticos</t>
  </si>
  <si>
    <t>Hipotiroidismo</t>
  </si>
  <si>
    <t>Otras portirias</t>
  </si>
  <si>
    <t>Delirium no sobrepuesto</t>
  </si>
  <si>
    <t>Otros trastornos mentales</t>
  </si>
  <si>
    <t>Trastornos de personalidad</t>
  </si>
  <si>
    <t>Episodios depresivos</t>
  </si>
  <si>
    <t>Neurastenia</t>
  </si>
  <si>
    <t>Otras formas específicas de temblor</t>
  </si>
  <si>
    <t>Trastorno extrapiramidal de movimiento no especifico</t>
  </si>
  <si>
    <t>Trastornos del nervio trigémino</t>
  </si>
  <si>
    <t>Polineuropatia debida a otros agentes tóxicos</t>
  </si>
  <si>
    <t>Encefalopatia tóxica</t>
  </si>
  <si>
    <t>Neuritis óptica</t>
  </si>
  <si>
    <t>Disturbios visuales subjetivos</t>
  </si>
  <si>
    <t>Otros vértigos periféricos</t>
  </si>
  <si>
    <t>Paro cardiorrespiratorio</t>
  </si>
  <si>
    <t>Acrocianosis Y acroparestesias</t>
  </si>
  <si>
    <t>Bronquitis y neumonitis causada por productos químicos, gases, humos y</t>
  </si>
  <si>
    <t>Edema pulmonar agudo causado por productos químicos, gases, humos y vapores</t>
  </si>
  <si>
    <t>Bronquiolitis obliterante crónica, enfisema crónico, difuso o fibrosis pulmonar crónica</t>
  </si>
  <si>
    <t>Enfermedad tóxica del hígado</t>
  </si>
  <si>
    <t>Hipertensión portal</t>
  </si>
  <si>
    <t>Dermatitis de carbono</t>
  </si>
  <si>
    <t>Otras formas de quirúrgica</t>
  </si>
  <si>
    <t>Congelamiento refrigeración</t>
  </si>
  <si>
    <t>Síndrome nefrítico agudo</t>
  </si>
  <si>
    <t>Insuficiencia renal</t>
  </si>
  <si>
    <t>Tumor maligno de próstata o riñón</t>
  </si>
  <si>
    <t>Leucemia</t>
  </si>
  <si>
    <t>Mieloma</t>
  </si>
  <si>
    <t>Yodo</t>
  </si>
  <si>
    <t>Laringotraqueitis aguda</t>
  </si>
  <si>
    <t>Bronquiolitis obliterante crónica, enfisema crónico difuso o fibrosis pulmonar crónica</t>
  </si>
  <si>
    <t>Dermatitis alérgica de contacto</t>
  </si>
  <si>
    <t>Manganeso</t>
  </si>
  <si>
    <t>Demencia</t>
  </si>
  <si>
    <t>Trastorno mental orgánico o sintomático no especifico</t>
  </si>
  <si>
    <t>Inflamación corioretiniana</t>
  </si>
  <si>
    <t>Bronquitis y neumonitis causada por productos químicos. gases. humos y vapores</t>
  </si>
  <si>
    <t>Bronquiolitis oblíterante crónica. enfisema crónico difuso o fibrosis pulmonar crónica</t>
  </si>
  <si>
    <t>Plomo</t>
  </si>
  <si>
    <t>Otras anemias debidas a trastornos enzimáticos</t>
  </si>
  <si>
    <t>Anemia sideroblástica secundaria toxinas</t>
  </si>
  <si>
    <t>Hipotiroidismo a ocasionado por sustancias exógenas</t>
  </si>
  <si>
    <t>Otros trastornos mentales derivados de lesión y disfunción cerebral y de enfermedad física</t>
  </si>
  <si>
    <t>Polineuropatía</t>
  </si>
  <si>
    <t>Encefalopatía tóxica</t>
  </si>
  <si>
    <t>Hipertensión arterial</t>
  </si>
  <si>
    <t>Arritmias. cardíacas</t>
  </si>
  <si>
    <t>Cólico del plomo</t>
  </si>
  <si>
    <t>Gota inducida por el plomo</t>
  </si>
  <si>
    <t>Nefropatía túbulo intersticial</t>
  </si>
  <si>
    <t>Insuficiencia renal crónica</t>
  </si>
  <si>
    <t>Infertilidad masculina</t>
  </si>
  <si>
    <t>Neoplasia maligna dé bronquios y pulmón</t>
  </si>
  <si>
    <t>Monóxido de carbono, cianuro de hidrógeno, sulfuro de hidrogeno</t>
  </si>
  <si>
    <t>Demencia en otras enfermedades especificas clasificadas en otra sección</t>
  </si>
  <si>
    <t>Encefalopatra tóxica crónica</t>
  </si>
  <si>
    <t>Queratitis Y queratoconjuntivitis</t>
  </si>
  <si>
    <t>Angina de pecho</t>
  </si>
  <si>
    <t>Infarto agudo de miocardio</t>
  </si>
  <si>
    <t>Paro cardiaco</t>
  </si>
  <si>
    <t>Silice Libre</t>
  </si>
  <si>
    <t>Neoplasia maligna de Tallado y pulido de rocas que bronquios y de pulmón (</t>
  </si>
  <si>
    <t>Enfermedad cardiaca</t>
  </si>
  <si>
    <t>Otras enfermedades pulmonares</t>
  </si>
  <si>
    <t xml:space="preserve"> Silicosis</t>
  </si>
  <si>
    <t>Síndrome de Caplan</t>
  </si>
  <si>
    <t>Sulfuro de carbono</t>
  </si>
  <si>
    <t>Trastornos de personalidad y Fabricación y utilización de solventes</t>
  </si>
  <si>
    <t>Trastorno mental orgánico o Limpieza en seco</t>
  </si>
  <si>
    <t>Polineuropatía debida a otros agentes tóxicos</t>
  </si>
  <si>
    <t>Encefalopatla tóxica</t>
  </si>
  <si>
    <t>Ateroesclerosis y enfermedad ateroesclerótica del corazón</t>
  </si>
  <si>
    <t>Alquitrán, Brea, Betún, Parafina y otros</t>
  </si>
  <si>
    <t>Dermatitis alérgica</t>
  </si>
  <si>
    <t>Otras formas de hiperpigmentación de la melanina</t>
  </si>
  <si>
    <t>Atención al Público</t>
  </si>
  <si>
    <t>ATENCIÓN AL PÚBLICO</t>
  </si>
  <si>
    <t>ESTRÉS, ENFERMEDADES DIGESTIVAS, IRRITABILIDAD, TRANSTORNOS DEL SUEÑO</t>
  </si>
  <si>
    <t>RESOLUCIÓN DE CONFLICTOS; COMUNICACIÓN ASERTIVA; SERVICIO AL CLIENTE</t>
  </si>
  <si>
    <t>Organización</t>
  </si>
  <si>
    <t>GESTION ORGANIZACIONAL Y CARACTERISTICAS DE LA ORGANIZACION</t>
  </si>
  <si>
    <t>DEPRESIÓN, ESTRÉS</t>
  </si>
  <si>
    <t>Monotonía</t>
  </si>
  <si>
    <t>DESARROLLO DE LAS MISMAS FUNCIONES DURANTE UN LARGO PERÍODO DE TIEMPO</t>
  </si>
  <si>
    <t>Gestión organizacional</t>
  </si>
  <si>
    <t>Trastornos psicóticos agudos y transitorios</t>
  </si>
  <si>
    <t>Depresión</t>
  </si>
  <si>
    <t>Trastorno de pánico</t>
  </si>
  <si>
    <t>Trastorno de ansiedad generalizada</t>
  </si>
  <si>
    <t>Trastorno mixto ansiosodepresivo</t>
  </si>
  <si>
    <t>Reacciones a estrés grave</t>
  </si>
  <si>
    <t>Trastornos de adaptación</t>
  </si>
  <si>
    <t>Trastornos adaptativos con humor ansioso, con humor depresivo', con humor mixto, con alteraciones del comportamiento o mixto con alteraciones de las emociones y del comportamiento</t>
  </si>
  <si>
    <t>Hipertensión arterial secundaria.</t>
  </si>
  <si>
    <t>Angina de pecho, Cardiopatía isquémica</t>
  </si>
  <si>
    <t>Enfermedades cerebrovasculares</t>
  </si>
  <si>
    <t>Encefalopatía hipertensiva</t>
  </si>
  <si>
    <t>Ataque isquémico cerebral transitorio sin especificar</t>
  </si>
  <si>
    <t>Úlcera gástrica</t>
  </si>
  <si>
    <t>Úlcera duodenal</t>
  </si>
  <si>
    <t>Úlcera péptica, de sitio no especificado</t>
  </si>
  <si>
    <t>Úlcera gastroyeyunal</t>
  </si>
  <si>
    <t>Naturaleza de la tarea</t>
  </si>
  <si>
    <t>Gastritis crónica; no especificada</t>
  </si>
  <si>
    <t>Dispepsia</t>
  </si>
  <si>
    <t>Síndrome del colon irritable con diarrea</t>
  </si>
  <si>
    <t>Síndrome del colon irritable sin diarrea</t>
  </si>
  <si>
    <t>Jornada de trabajo</t>
  </si>
  <si>
    <t>Trastornos del sueño debidos a factores no orgánicos</t>
  </si>
  <si>
    <t>Estrés post-traumático</t>
  </si>
  <si>
    <t>Movimientos Repetitivo (Oficinas)</t>
  </si>
  <si>
    <t>Higiene Muscular</t>
  </si>
  <si>
    <t xml:space="preserve">Enfermedades Osteomusculares
</t>
  </si>
  <si>
    <t>Sobrecargas</t>
  </si>
  <si>
    <t>Carga de un peso mayor al recomendado</t>
  </si>
  <si>
    <t>Lesiones osteomusculares, lesiones osteoarticulares</t>
  </si>
  <si>
    <t>Enfermedades del sistema osteomuscular</t>
  </si>
  <si>
    <t>Prevención en lesiones osteomusculares, Líderes en pausas activas</t>
  </si>
  <si>
    <t>Posiciones forzadas y movimientos repetitivos de miembros superiores</t>
  </si>
  <si>
    <t>Trastornos del plexo braquial (Síndrome de salida del tórax, síndrome. del desfiladero torácico)</t>
  </si>
  <si>
    <t>Combinación de movimientos repetitivos con fuerza</t>
  </si>
  <si>
    <t>Mononeuropatlas de miembros superiores</t>
  </si>
  <si>
    <t>Síndrome de Túnel Carpiano</t>
  </si>
  <si>
    <t>Síndrome de Pronador Redondo</t>
  </si>
  <si>
    <t>Síndrome de Canal de Guyón. Lesión del Nervio Cubital</t>
  </si>
  <si>
    <t>Lesión del Nervio Radial</t>
  </si>
  <si>
    <t>Compresión del Nervio Supraescapular</t>
  </si>
  <si>
    <t>Otras mononeuropatlas de miembros superiores</t>
  </si>
  <si>
    <t>Posiciones forzadas y movimientos repetitivos de miembros inferiores</t>
  </si>
  <si>
    <t>Mononeuropatla de miembros inferiores</t>
  </si>
  <si>
    <t>Lesión del Nervio Popliteo Lateral</t>
  </si>
  <si>
    <t>Esfuerzo vocal</t>
  </si>
  <si>
    <t>Laringitis crónica</t>
  </si>
  <si>
    <t>Pólipo de las cuerdas vocales y de la laringe</t>
  </si>
  <si>
    <t>Nódulos de las cuerdas vocales y la laringe</t>
  </si>
  <si>
    <t>Disfonía</t>
  </si>
  <si>
    <t>Posiciones forzadas y movimientos repetitivos</t>
  </si>
  <si>
    <t>Otras artrosis</t>
  </si>
  <si>
    <t>Otros trastornos articulares no clasificados en otra parte:  Dolor articular</t>
  </si>
  <si>
    <t>Síndrome cervicobraquial</t>
  </si>
  <si>
    <t>Movimiento de región lumbar, repetidos con carga y esfuerzo</t>
  </si>
  <si>
    <t>Dorsalgia</t>
  </si>
  <si>
    <t>Cervicalgia</t>
  </si>
  <si>
    <t>Ciática</t>
  </si>
  <si>
    <t>Lumbago con ciática</t>
  </si>
  <si>
    <t>Lumbago no especificado</t>
  </si>
  <si>
    <t>Sinovitis y tenosinovitis</t>
  </si>
  <si>
    <t>Dedo en gatillo</t>
  </si>
  <si>
    <t>Otras sinovitis y tenosinovitis</t>
  </si>
  <si>
    <t>Sinovitis y tenosinovitis no especificadas</t>
  </si>
  <si>
    <t>Posturas forzadas con desviación cubital</t>
  </si>
  <si>
    <t>Tenosinovitis del estiloide radial (Enfermedad ' de Quervain)</t>
  </si>
  <si>
    <t>Posturas forzadas, manejo de cargas y movimientos repetitivos</t>
  </si>
  <si>
    <t>Trastornos de los tejidos blandos relacionados con el uso, o uso excesivo y a presión de origen ocupacional</t>
  </si>
  <si>
    <t>Sinovitis crepitante cromca de la mano y del puño</t>
  </si>
  <si>
    <t>Bursitis de la mano</t>
  </si>
  <si>
    <t>Bursitis del olecranon</t>
  </si>
  <si>
    <t>Otrasbursitis del codo</t>
  </si>
  <si>
    <t>Otras bursitis prerotulianas</t>
  </si>
  <si>
    <t>Otras bursitisde la rodilla</t>
  </si>
  <si>
    <t>Otros trastornos de los tejidos blandos relacionados con el uso, o uso excesivo y a presión</t>
  </si>
  <si>
    <t>Trastorno no especificado de los tejidos blandos relacionados con el uso, o uso excesivo y a presión</t>
  </si>
  <si>
    <t>Fibromatosis de la fascia palmar: ,"Contractura de Dupuytren"</t>
  </si>
  <si>
    <t>Lesiones de hombro</t>
  </si>
  <si>
    <t>Capsulitis adhesiva de hombro (hombro congelado, periartritis de hombro)</t>
  </si>
  <si>
    <t>Síndrome de manguito rotador o síndrome de supraespinoso</t>
  </si>
  <si>
    <t>Tendinitis bicipital</t>
  </si>
  <si>
    <t>Tendinitis calcificante de hombro</t>
  </si>
  <si>
    <t>Bursitis de hombro</t>
  </si>
  <si>
    <t>Otras lesiones de hombro</t>
  </si>
  <si>
    <t>Lesiones de hombro no especificadas</t>
  </si>
  <si>
    <t>Otras entesopatras</t>
  </si>
  <si>
    <t>Mialgia</t>
  </si>
  <si>
    <t>Epicondilitis media (Codo
del golfista)</t>
  </si>
  <si>
    <t>Posturas forzadas, manejo de cargas y movimientos repetitivos del brazo</t>
  </si>
  <si>
    <t>Epicondilitis lateral (codo de tenista)</t>
  </si>
  <si>
    <t>Posturas forzadas, aplicación de fuerzas en movimientos repetitivos del brazo</t>
  </si>
  <si>
    <t>Otros trastornos especificados de los tejidos blandos</t>
  </si>
  <si>
    <t>Posturas forzadas, aplicación de fuerzas en movimientos</t>
  </si>
  <si>
    <t>Trastornos de disco cervical</t>
  </si>
  <si>
    <t>Trastorno de disco Cervical con mielopatía</t>
  </si>
  <si>
    <t>Trastorno de disco cervical con radiculopatia</t>
  </si>
  <si>
    <t>Otros desplazamientos de disco cervical</t>
  </si>
  <si>
    <t>Otras degeneraciones de disco cervical</t>
  </si>
  <si>
    <t>Otros trastornos de disco cervical</t>
  </si>
  <si>
    <t>Trastorno de disco cervical, no especificado</t>
  </si>
  <si>
    <t>Otros trastornos de los discos intervertebrales</t>
  </si>
  <si>
    <t>Trastornos de discos lumbares y otros, con mielopatia</t>
  </si>
  <si>
    <t>Trastornos de disco lumbar y otros, con radiculopatía</t>
  </si>
  <si>
    <t>Otros desplazamientos especificados de disco intervertebral</t>
  </si>
  <si>
    <t>Otras degeneraciones especificadas de disco intervertebral</t>
  </si>
  <si>
    <t>Otros trastornos especificados de los discos intervertebrales</t>
  </si>
  <si>
    <t>Trastorno de los discos intervertebrales, no especificado</t>
  </si>
  <si>
    <t>Eléctrico</t>
  </si>
  <si>
    <t>Inadecuadas conexiones eléctricas-saturación en tomas de energía</t>
  </si>
  <si>
    <t>Quemaduras, electrocución, muerte</t>
  </si>
  <si>
    <t>E.P.P. Bota dieléctrica, Casco dieléctrico</t>
  </si>
  <si>
    <t>Uso y manejo adecuado de E.P.P., actos y condiciones inseguras</t>
  </si>
  <si>
    <t>Espacio Confinado</t>
  </si>
  <si>
    <t>Ingreso a pozos, Red de acueducto o excavaciones</t>
  </si>
  <si>
    <t>Intoxicación, asfixicia, daños vías resiratorias, muerte</t>
  </si>
  <si>
    <t>E.P.P. Colectivos, Tripoide</t>
  </si>
  <si>
    <t>Trabajo seguro en espacios confinados y manejo de medidores de gases, diligenciamiento de permisos de trabajos, uso y manejo adecuado de E.P.P.</t>
  </si>
  <si>
    <t>Excavaciones</t>
  </si>
  <si>
    <t>Reparación de redes e instalaciones</t>
  </si>
  <si>
    <t>Atrapamiento, apastamiento, lesiones, fracturas, muerte</t>
  </si>
  <si>
    <t>E.P.P. Colectivos entibados y cajas de entibados</t>
  </si>
  <si>
    <t>Prevención en riesgo en excavaciones y manejo de entibados, prevención en roturas de redes de gas antural, diligenciamieto de permisos de trabajo, uso y manejo adecuado de E.P.P.</t>
  </si>
  <si>
    <t>Incendio</t>
  </si>
  <si>
    <t>Intoxicación, Quemaduras</t>
  </si>
  <si>
    <t>Brigada de emergencias</t>
  </si>
  <si>
    <t>Izaje con puente Grúa</t>
  </si>
  <si>
    <t>Carga y Descarga de máquinaria y equipos</t>
  </si>
  <si>
    <t>Caídas de la carga, aplastamiento, atrapamiento, amputación, pérdidas materiales, fracturas, muerte</t>
  </si>
  <si>
    <t xml:space="preserve">Manejo Y Seguridad de Cargas, Lenguaje de señas para izaje
</t>
  </si>
  <si>
    <t>Izaje de personas</t>
  </si>
  <si>
    <t>Limpieza de canales, reparaciones locativas e instalaciones</t>
  </si>
  <si>
    <t>Caídas, lesiones, fracturas, muerte</t>
  </si>
  <si>
    <t>Manejo y Seguridad en izajes de cargas, lenguaje de señas para izaje</t>
  </si>
  <si>
    <t>Izaje de cargas</t>
  </si>
  <si>
    <t>Tuberias, materias primas, tubos</t>
  </si>
  <si>
    <t>Aplastamiento, Caída de equiops y material, perdidas económicas, atrapamiento, aplastamiento</t>
  </si>
  <si>
    <t>Izaje de maquinaria y equipo</t>
  </si>
  <si>
    <t>Limpieza de canales, reparación domiciliarias, limpieza de redes principales y domiciliarias, reparación de redes</t>
  </si>
  <si>
    <t>Locativo</t>
  </si>
  <si>
    <t>Superficies de trabajo irregulares o deslizantes</t>
  </si>
  <si>
    <t>Caidas del mismo nivel, fracturas, golpe con objetos, caídas de objetos, obstrucción de rutas de evacuación</t>
  </si>
  <si>
    <t>Caídas de distinto nivel</t>
  </si>
  <si>
    <t>Pautas Básicas en orden y aseo en el lugar de trabajo, actos y condiciones inseguras</t>
  </si>
  <si>
    <t>Locativo (1)</t>
  </si>
  <si>
    <t>Sistemas y medidas de almacenamiento</t>
  </si>
  <si>
    <t>Caídas de mismo y Distinto nivel</t>
  </si>
  <si>
    <t>Riesgo Mecánico Herramientas</t>
  </si>
  <si>
    <t>Herramientas Manuales</t>
  </si>
  <si>
    <t>Quemaduras, contusiones y lesiones</t>
  </si>
  <si>
    <t>E.P.P.</t>
  </si>
  <si>
    <t>Amputación</t>
  </si>
  <si>
    <t>Riesgo Mecánico Maquinaria</t>
  </si>
  <si>
    <t>Maquinaria y equipo</t>
  </si>
  <si>
    <t>Atrapamiento, amputación, aplastamiento, fractura, muerte</t>
  </si>
  <si>
    <t>Aplastamiento</t>
  </si>
  <si>
    <t>Reparación de redes y sumideros</t>
  </si>
  <si>
    <t>Lesiones oculares, lesiones dérmicas, incendio, explosión, pérdidas materiales, quemaduras</t>
  </si>
  <si>
    <t>INS , E.P.P. Caretas tipo soldador, traje de carnaza, pero en carnaza, botas tipo soldador</t>
  </si>
  <si>
    <t>Tecnológico</t>
  </si>
  <si>
    <t>Explosión e incendios</t>
  </si>
  <si>
    <t xml:space="preserve">Explosión, quemaduras, fugas, derrame, incendio, muerte
</t>
  </si>
  <si>
    <t>Trabajo en alturas</t>
  </si>
  <si>
    <t>MANTENIMIENTO DE PUENTE GRUAS, LIMPIEZA DE CANALES, MANTENIMIENTO DE INSTALACIONES LOCATIVAS, MANTENIMIENTO Y REPARACIÓN DE POZOS</t>
  </si>
  <si>
    <t>LESIONES, FRACTURAS, MUERTE</t>
  </si>
  <si>
    <t>EPP</t>
  </si>
  <si>
    <t>CERTIFICACIÓN Y/O ENTRENAMIENTO EN TRABAJO SEGURO EN ALTURAS; DILGENCIAMIENTO DE PERMISO DE TRABAJO; USO Y MANEJO ADECUADO DE E.P.P.; ARME Y DESARME DE ANDAMIOS</t>
  </si>
  <si>
    <t>Granizadas</t>
  </si>
  <si>
    <t>Heladas</t>
  </si>
  <si>
    <t>Incendios</t>
  </si>
  <si>
    <t>Inundaciones</t>
  </si>
  <si>
    <t>Lluvias</t>
  </si>
  <si>
    <t>Terremotos</t>
  </si>
  <si>
    <t>Vendavales</t>
  </si>
  <si>
    <t>Agentes Biologicos 11</t>
  </si>
  <si>
    <t>Agentes Biologicos 12</t>
  </si>
  <si>
    <t>Agentes Biologicos 13</t>
  </si>
  <si>
    <t>Agentes Biologicos 14</t>
  </si>
  <si>
    <t>Agentes Biologicos 15</t>
  </si>
  <si>
    <t>Agentes Biologicos 16</t>
  </si>
  <si>
    <t>Agentes Biologicos 17</t>
  </si>
  <si>
    <t>Agentes Biologicos 18</t>
  </si>
  <si>
    <t>Agentes Biologicos 19</t>
  </si>
  <si>
    <t>Agentes Fisicos 1</t>
  </si>
  <si>
    <t>Agentes Fisicos 2</t>
  </si>
  <si>
    <t>Agentes Fisicos 3</t>
  </si>
  <si>
    <t>Agentes Fisicos 4</t>
  </si>
  <si>
    <t>Agentes Fisicos 5</t>
  </si>
  <si>
    <t>Agentes Fisicos 6</t>
  </si>
  <si>
    <t>Agentes Fisicos 7</t>
  </si>
  <si>
    <t>Agentes Fisicos 8</t>
  </si>
  <si>
    <t>Agentes Fisicos 9</t>
  </si>
  <si>
    <t>Agentes Fisicos 10</t>
  </si>
  <si>
    <t>Agentes Fisicos 11</t>
  </si>
  <si>
    <t>Agentes Fisicos 12</t>
  </si>
  <si>
    <t>Agentes Fisicos 13</t>
  </si>
  <si>
    <t>Agentes Fisicos 14</t>
  </si>
  <si>
    <t>Agentes Fisicos 15</t>
  </si>
  <si>
    <t>Agentes Fisicos 16</t>
  </si>
  <si>
    <t>Agentes Fisicos 17</t>
  </si>
  <si>
    <t>Agentes Fisicos 18</t>
  </si>
  <si>
    <t>Agentes Fisicos 19</t>
  </si>
  <si>
    <t>Agentes Fisicos 20</t>
  </si>
  <si>
    <t>Agentes Fisicos 21</t>
  </si>
  <si>
    <t>Agentes Fisicos 22</t>
  </si>
  <si>
    <t>Agentes Fisicos 23</t>
  </si>
  <si>
    <t>Agentes Fisicos 24</t>
  </si>
  <si>
    <t>Agentes Fisicos 25</t>
  </si>
  <si>
    <t>Agentes Fisicos 26</t>
  </si>
  <si>
    <t>Agentes Fisicos 27</t>
  </si>
  <si>
    <t>Agentes Fisicos 28</t>
  </si>
  <si>
    <t>Agentes Fisicos 29</t>
  </si>
  <si>
    <t>Agentes Fisicos 30</t>
  </si>
  <si>
    <t>Agentes Fisicos 31</t>
  </si>
  <si>
    <t>Agentes Fisicos 32</t>
  </si>
  <si>
    <t>Agentes Fisicos 33</t>
  </si>
  <si>
    <t>Agentes Fisicos 34</t>
  </si>
  <si>
    <t>Agentes Fisicos 35</t>
  </si>
  <si>
    <t>Agentes Fisicos 36</t>
  </si>
  <si>
    <t>Agentes Fisicos 37</t>
  </si>
  <si>
    <t>Agentes Fisicos 38</t>
  </si>
  <si>
    <t>Agentes Fisicos 39</t>
  </si>
  <si>
    <t>Agentes Fisicos 40</t>
  </si>
  <si>
    <t>Agentes Fisicos 41</t>
  </si>
  <si>
    <t>Agentes Fisicos 42</t>
  </si>
  <si>
    <t>Agentes Fisicos 43</t>
  </si>
  <si>
    <t>Agentes Fisicos 44</t>
  </si>
  <si>
    <t>Agentes Fisicos 45</t>
  </si>
  <si>
    <t>Agentes Fisicos 46</t>
  </si>
  <si>
    <t>Agentes Fisicos 47</t>
  </si>
  <si>
    <t>Agentes Fisicos 48</t>
  </si>
  <si>
    <t>Agentes Fisicos 49</t>
  </si>
  <si>
    <t>Agentes Fisicos 50</t>
  </si>
  <si>
    <t>Agentes Fisicos 51</t>
  </si>
  <si>
    <t>Agentes Fisicos 52</t>
  </si>
  <si>
    <t>Agentes Fisicos 53</t>
  </si>
  <si>
    <t>Agentes Fisicos 54</t>
  </si>
  <si>
    <t>Agentes Fisicos 55</t>
  </si>
  <si>
    <t>Agentes Fisicos 56</t>
  </si>
  <si>
    <t>Agentes Fisicos 57</t>
  </si>
  <si>
    <t>Agentes Fisicos 58</t>
  </si>
  <si>
    <t>Agentes Fisicos 59</t>
  </si>
  <si>
    <t>Agentes Fisicos 60</t>
  </si>
  <si>
    <t>Agentes Fisicos 61</t>
  </si>
  <si>
    <t>Agente quimico 1</t>
  </si>
  <si>
    <t>Agente quimico 2</t>
  </si>
  <si>
    <t>Agente quimico 3</t>
  </si>
  <si>
    <t>Agente quimico 4</t>
  </si>
  <si>
    <t>Agente quimico 5</t>
  </si>
  <si>
    <t>Agente quimico 6</t>
  </si>
  <si>
    <t>Agente quimico 7</t>
  </si>
  <si>
    <t>Agente quimico 8</t>
  </si>
  <si>
    <t>Agente quimico 9</t>
  </si>
  <si>
    <t>Agente quimico 10</t>
  </si>
  <si>
    <t>Agente quimico 11</t>
  </si>
  <si>
    <t>Agente quimico 12</t>
  </si>
  <si>
    <t>Agente quimico 13</t>
  </si>
  <si>
    <t>Agente quimico 14</t>
  </si>
  <si>
    <t>Agente quimico 15</t>
  </si>
  <si>
    <t>Agente quimico 16</t>
  </si>
  <si>
    <t>Agente quimico 17</t>
  </si>
  <si>
    <t>Agente quimico 18</t>
  </si>
  <si>
    <t>Agente quimico 19</t>
  </si>
  <si>
    <t>Agente quimico 20</t>
  </si>
  <si>
    <t>Agente quimico 21</t>
  </si>
  <si>
    <t>Agente quimico 22</t>
  </si>
  <si>
    <t>Agente quimico 23</t>
  </si>
  <si>
    <t>Agente quimico 24</t>
  </si>
  <si>
    <t>Agente quimico 25</t>
  </si>
  <si>
    <t>Agente quimico 26</t>
  </si>
  <si>
    <t>Agente quimico 27</t>
  </si>
  <si>
    <t>Agente quimico 28</t>
  </si>
  <si>
    <t>Agente quimico 29</t>
  </si>
  <si>
    <t>Agente quimico 30</t>
  </si>
  <si>
    <t>Agente quimico 31</t>
  </si>
  <si>
    <t>Agente quimico 32</t>
  </si>
  <si>
    <t>Agente quimico 33</t>
  </si>
  <si>
    <t>Agente quimico 34</t>
  </si>
  <si>
    <t>Agente quimico 35</t>
  </si>
  <si>
    <t>Agente quimico 36</t>
  </si>
  <si>
    <t>Agente quimico 37</t>
  </si>
  <si>
    <t>Agente quimico 38</t>
  </si>
  <si>
    <t>Agente quimico 39</t>
  </si>
  <si>
    <t>Agente quimico 40</t>
  </si>
  <si>
    <t>Agente quimico 41</t>
  </si>
  <si>
    <t>Agente quimico 42</t>
  </si>
  <si>
    <t>Agente quimico 43</t>
  </si>
  <si>
    <t>Agente quimico 44</t>
  </si>
  <si>
    <t>Agente quimico 45</t>
  </si>
  <si>
    <t>Agente quimico 46</t>
  </si>
  <si>
    <t>Agente quimico 47</t>
  </si>
  <si>
    <t>Agente quimico 48</t>
  </si>
  <si>
    <t>Agente quimico 49</t>
  </si>
  <si>
    <t>Agente quimico 50</t>
  </si>
  <si>
    <t>Agente quimico 51</t>
  </si>
  <si>
    <t>Agente quimico 52</t>
  </si>
  <si>
    <t>Agente quimico 53</t>
  </si>
  <si>
    <t>Agente quimico 54</t>
  </si>
  <si>
    <t>Agente quimico 55</t>
  </si>
  <si>
    <t>Agente quimico 56</t>
  </si>
  <si>
    <t>Agente quimico 57</t>
  </si>
  <si>
    <t>Agente quimico 58</t>
  </si>
  <si>
    <t>Agente quimico 59</t>
  </si>
  <si>
    <t>Agente quimico 60</t>
  </si>
  <si>
    <t>Agente quimico 61</t>
  </si>
  <si>
    <t>Agente quimico 62</t>
  </si>
  <si>
    <t>Agente quimico 63</t>
  </si>
  <si>
    <t>Agente quimico 64</t>
  </si>
  <si>
    <t>Agente quimico 65</t>
  </si>
  <si>
    <t>Agente quimico 66</t>
  </si>
  <si>
    <t>Agente quimico 67</t>
  </si>
  <si>
    <t>Agente quimico 68</t>
  </si>
  <si>
    <t>Agente quimico 69</t>
  </si>
  <si>
    <t>Agente quimico 70</t>
  </si>
  <si>
    <t>Agente quimico 71</t>
  </si>
  <si>
    <t>Agente quimico 72</t>
  </si>
  <si>
    <t>Agente quimico 73</t>
  </si>
  <si>
    <t>Agente quimico 74</t>
  </si>
  <si>
    <t>Agente quimico 75</t>
  </si>
  <si>
    <t>Agente quimico 76</t>
  </si>
  <si>
    <t>Agente quimico 77</t>
  </si>
  <si>
    <t>Agente quimico 78</t>
  </si>
  <si>
    <t>Agente quimico 79</t>
  </si>
  <si>
    <t>Agente quimico 80</t>
  </si>
  <si>
    <t>Agente quimico 81</t>
  </si>
  <si>
    <t>Agente quimico 82</t>
  </si>
  <si>
    <t>Agente quimico 83</t>
  </si>
  <si>
    <t>Agente quimico 84</t>
  </si>
  <si>
    <t>Agente quimico 85</t>
  </si>
  <si>
    <t>Agente quimico 86</t>
  </si>
  <si>
    <t>Agente quimico 87</t>
  </si>
  <si>
    <t>Agente quimico 88</t>
  </si>
  <si>
    <t>Agente quimico 89</t>
  </si>
  <si>
    <t>Agente quimico 90</t>
  </si>
  <si>
    <t>Agente quimico 91</t>
  </si>
  <si>
    <t>Agente quimico 92</t>
  </si>
  <si>
    <t>Agente quimico 93</t>
  </si>
  <si>
    <t>Agente quimico 94</t>
  </si>
  <si>
    <t>Agente quimico 95</t>
  </si>
  <si>
    <t>Agente quimico 96</t>
  </si>
  <si>
    <t>Agente quimico 97</t>
  </si>
  <si>
    <t>Agente quimico 98</t>
  </si>
  <si>
    <t>Agente quimico 99</t>
  </si>
  <si>
    <t>Agente quimico 100</t>
  </si>
  <si>
    <t>Agente quimico 101</t>
  </si>
  <si>
    <t>Agente quimico 102</t>
  </si>
  <si>
    <t>Agente quimico 103</t>
  </si>
  <si>
    <t>Agente quimico 104</t>
  </si>
  <si>
    <t>Agente quimico 105</t>
  </si>
  <si>
    <t>Agente quimico 106</t>
  </si>
  <si>
    <t>Agente quimico 107</t>
  </si>
  <si>
    <t>Agente quimico 108</t>
  </si>
  <si>
    <t>Agente quimico 109</t>
  </si>
  <si>
    <t>Agente quimico 110</t>
  </si>
  <si>
    <t>Agente quimico 111</t>
  </si>
  <si>
    <t>Agente quimico 112</t>
  </si>
  <si>
    <t>Agente quimico 113</t>
  </si>
  <si>
    <t>Agente quimico 114</t>
  </si>
  <si>
    <t>Agente quimico 115</t>
  </si>
  <si>
    <t>Agente quimico 116</t>
  </si>
  <si>
    <t>Agente quimico 117</t>
  </si>
  <si>
    <t>Agente quimico 118</t>
  </si>
  <si>
    <t>Agente quimico 119</t>
  </si>
  <si>
    <t>Agente quimico 120</t>
  </si>
  <si>
    <t>Agente quimico 121</t>
  </si>
  <si>
    <t>Agente quimico 122</t>
  </si>
  <si>
    <t>Agente quimico 123</t>
  </si>
  <si>
    <t>Agente quimico 124</t>
  </si>
  <si>
    <t>Agente quimico 125</t>
  </si>
  <si>
    <t>Agente quimico 126</t>
  </si>
  <si>
    <t>Agente quimico 127</t>
  </si>
  <si>
    <t>Agente quimico 128</t>
  </si>
  <si>
    <t>Agente quimico 129</t>
  </si>
  <si>
    <t>Agente quimico 130</t>
  </si>
  <si>
    <t>Agente quimico 131</t>
  </si>
  <si>
    <t>Agente quimico 132</t>
  </si>
  <si>
    <t>Agente quimico 133</t>
  </si>
  <si>
    <t>Agente quimico 134</t>
  </si>
  <si>
    <t>Agente quimico 135</t>
  </si>
  <si>
    <t>Agente quimico 136</t>
  </si>
  <si>
    <t>Agente quimico 137</t>
  </si>
  <si>
    <t>Agente quimico 138</t>
  </si>
  <si>
    <t>Agente quimico 139</t>
  </si>
  <si>
    <t>Agente quimico 140</t>
  </si>
  <si>
    <t>Agente quimico 141</t>
  </si>
  <si>
    <t>Agente quimico 142</t>
  </si>
  <si>
    <t>Agente quimico 143</t>
  </si>
  <si>
    <t>Agente quimico 144</t>
  </si>
  <si>
    <t>Agente quimico 145</t>
  </si>
  <si>
    <t>Agente quimico 146</t>
  </si>
  <si>
    <t>Agente quimico 147</t>
  </si>
  <si>
    <t>Agente quimico 148</t>
  </si>
  <si>
    <t>Agente quimico 149</t>
  </si>
  <si>
    <t>Agente quimico 150</t>
  </si>
  <si>
    <t>Agente quimico 151</t>
  </si>
  <si>
    <t>Agente quimico 152</t>
  </si>
  <si>
    <t>Agente quimico 153</t>
  </si>
  <si>
    <t>Agente quimico 154</t>
  </si>
  <si>
    <t>Agente quimico 155</t>
  </si>
  <si>
    <t>Agente quimico 156</t>
  </si>
  <si>
    <t>Agente quimico 157</t>
  </si>
  <si>
    <t>Agente quimico 158</t>
  </si>
  <si>
    <t>Agente quimico 159</t>
  </si>
  <si>
    <t>Agente quimico 160</t>
  </si>
  <si>
    <t>Agente quimico 161</t>
  </si>
  <si>
    <t>Agente quimico 162</t>
  </si>
  <si>
    <t>Agente quimico 163</t>
  </si>
  <si>
    <t>Agente quimico 164</t>
  </si>
  <si>
    <t>Agente quimico 165</t>
  </si>
  <si>
    <t>Agente quimico 166</t>
  </si>
  <si>
    <t>Agente quimico 167</t>
  </si>
  <si>
    <t>Agente quimico 168</t>
  </si>
  <si>
    <t>Agente quimico 169</t>
  </si>
  <si>
    <t>Agente quimico 170</t>
  </si>
  <si>
    <t>Agente quimico 171</t>
  </si>
  <si>
    <t>Agente quimico 172</t>
  </si>
  <si>
    <t>Agente quimico 173</t>
  </si>
  <si>
    <t>Agente quimico 174</t>
  </si>
  <si>
    <t>Agente quimico 175</t>
  </si>
  <si>
    <t>Agente quimico 176</t>
  </si>
  <si>
    <t>Agente quimico 177</t>
  </si>
  <si>
    <t>Agente quimico 178</t>
  </si>
  <si>
    <t>Agente quimico 179</t>
  </si>
  <si>
    <t>Agente quimico 180</t>
  </si>
  <si>
    <t>Agente quimico 181</t>
  </si>
  <si>
    <t>Agente quimico 182</t>
  </si>
  <si>
    <t>Agente quimico 183</t>
  </si>
  <si>
    <t>Agente quimico 184</t>
  </si>
  <si>
    <t>Agente quimico 185</t>
  </si>
  <si>
    <t>Agente quimico 186</t>
  </si>
  <si>
    <t>Agente quimico 187</t>
  </si>
  <si>
    <t>Agente quimico 188</t>
  </si>
  <si>
    <t>Agente quimico 189</t>
  </si>
  <si>
    <t>Agente quimico 190</t>
  </si>
  <si>
    <t>Agente quimico 191</t>
  </si>
  <si>
    <t>Agente quimico 192</t>
  </si>
  <si>
    <t>Agente quimico 193</t>
  </si>
  <si>
    <t>Agente quimico 194</t>
  </si>
  <si>
    <t>Agente quimico 195</t>
  </si>
  <si>
    <t>Agente quimico 196</t>
  </si>
  <si>
    <t>Agente quimico 197</t>
  </si>
  <si>
    <t>Agente quimico 198</t>
  </si>
  <si>
    <t>Agente quimico 199</t>
  </si>
  <si>
    <t>Agente quimico 200</t>
  </si>
  <si>
    <t>Agente quimico 201</t>
  </si>
  <si>
    <t>Agente quimico 202</t>
  </si>
  <si>
    <t>Agente quimico 203</t>
  </si>
  <si>
    <t>Agente quimico 204</t>
  </si>
  <si>
    <t>Agente quimico 205</t>
  </si>
  <si>
    <t>Agente quimico 206</t>
  </si>
  <si>
    <t>Agente quimico 207</t>
  </si>
  <si>
    <t>Agente quimico 208</t>
  </si>
  <si>
    <t>Agente quimico 209</t>
  </si>
  <si>
    <t>Agente quimico 210</t>
  </si>
  <si>
    <t>Agente quimico 211</t>
  </si>
  <si>
    <t>Agente Psicosocial 1</t>
  </si>
  <si>
    <t>Agente Psicosocial 2</t>
  </si>
  <si>
    <t>Agente Psicosocial 3</t>
  </si>
  <si>
    <t>Agente Psicosocial 4</t>
  </si>
  <si>
    <t>Agente Psicosocial 5</t>
  </si>
  <si>
    <t>Agente Psicosocial 6</t>
  </si>
  <si>
    <t>Agente Psicosocial 7</t>
  </si>
  <si>
    <t>Agente Psicosocial 8</t>
  </si>
  <si>
    <t>Agente Psicosocial 9</t>
  </si>
  <si>
    <t>Agente Psicosocial 10</t>
  </si>
  <si>
    <t>Agente Psicosocial 11</t>
  </si>
  <si>
    <t>Agente Psicosocial 12</t>
  </si>
  <si>
    <t>Agente Psicosocial 13</t>
  </si>
  <si>
    <t>Agente Psicosocial 14</t>
  </si>
  <si>
    <t>Agente Psicosocial 15</t>
  </si>
  <si>
    <t>Agente Psicosocial 16</t>
  </si>
  <si>
    <t>Agente Psicosocial 17</t>
  </si>
  <si>
    <t>Agente Psicosocial 18</t>
  </si>
  <si>
    <t>Agente Psicosocial 19</t>
  </si>
  <si>
    <t>Agente Psicosocial 20</t>
  </si>
  <si>
    <t>Agente Psicosocial 21</t>
  </si>
  <si>
    <t>Agente Psicosocial 22</t>
  </si>
  <si>
    <t>Agente Psicosocial 23</t>
  </si>
  <si>
    <t>Agente Psicosocial 24</t>
  </si>
  <si>
    <t>Agente Psicosocial 25</t>
  </si>
  <si>
    <t>Factores Ergonomicos 1</t>
  </si>
  <si>
    <t>Factores Ergonomicos 2</t>
  </si>
  <si>
    <t>Factores Ergonomicos 3</t>
  </si>
  <si>
    <t>Factores Ergonomicos 4</t>
  </si>
  <si>
    <t>Factores Ergonomicos 5</t>
  </si>
  <si>
    <t>Factores Ergonomicos 6</t>
  </si>
  <si>
    <t>Factores Ergonomicos 7</t>
  </si>
  <si>
    <t>Factores Ergonomicos 8</t>
  </si>
  <si>
    <t>Factores Ergonomicos 9</t>
  </si>
  <si>
    <t>Factores Ergonomicos 10</t>
  </si>
  <si>
    <t>Factores Ergonomicos 11</t>
  </si>
  <si>
    <t>Factores Ergonomicos 12</t>
  </si>
  <si>
    <t>Factores Ergonomicos 13</t>
  </si>
  <si>
    <t>Factores Ergonomicos 14</t>
  </si>
  <si>
    <t>Factores Ergonomicos 15</t>
  </si>
  <si>
    <t>Factores Ergonomicos 16</t>
  </si>
  <si>
    <t>Factores Ergonomicos 17</t>
  </si>
  <si>
    <t>Factores Ergonomicos 18</t>
  </si>
  <si>
    <t>Factores Ergonomicos 19</t>
  </si>
  <si>
    <t>Factores Ergonomicos 20</t>
  </si>
  <si>
    <t>Factores Ergonomicos 21</t>
  </si>
  <si>
    <t>Factores Ergonomicos 22</t>
  </si>
  <si>
    <t>Factores Ergonomicos 23</t>
  </si>
  <si>
    <t>Factores Ergonomicos 24</t>
  </si>
  <si>
    <t>Factores Ergonomicos 25</t>
  </si>
  <si>
    <t>Factores Ergonomicos 26</t>
  </si>
  <si>
    <t>Factores Ergonomicos 27</t>
  </si>
  <si>
    <t>Factores Ergonomicos 28</t>
  </si>
  <si>
    <t>Factores Ergonomicos 29</t>
  </si>
  <si>
    <t>Factores Ergonomicos 30</t>
  </si>
  <si>
    <t>Factores Ergonomicos 31</t>
  </si>
  <si>
    <t>Factores Ergonomicos 32</t>
  </si>
  <si>
    <t>Factores Ergonomicos 33</t>
  </si>
  <si>
    <t>Factores Ergonomicos 34</t>
  </si>
  <si>
    <t>Factores Ergonomicos 35</t>
  </si>
  <si>
    <t>Factores Ergonomicos 36</t>
  </si>
  <si>
    <t>Factores Ergonomicos 37</t>
  </si>
  <si>
    <t>Factores Ergonomicos 38</t>
  </si>
  <si>
    <t>Factores Ergonomicos 39</t>
  </si>
  <si>
    <t>Factores Ergonomicos 40</t>
  </si>
  <si>
    <t>Factores Ergonomicos 41</t>
  </si>
  <si>
    <t>Factores Ergonomicos 42</t>
  </si>
  <si>
    <t>Factores Ergonomicos 43</t>
  </si>
  <si>
    <t>Factores Ergonomicos 44</t>
  </si>
  <si>
    <t>Factores Ergonomicos 45</t>
  </si>
  <si>
    <t>Factores Ergonomicos 46</t>
  </si>
  <si>
    <t>Factores Ergonomicos 47</t>
  </si>
  <si>
    <t>Factores Ergonomicos 48</t>
  </si>
  <si>
    <t>Factores Ergonomicos 49</t>
  </si>
  <si>
    <t>Factores Ergonomicos 50</t>
  </si>
  <si>
    <t>Factores Ergonomicos 51</t>
  </si>
  <si>
    <t>Factores Ergonomicos 52</t>
  </si>
  <si>
    <t>Factores Ergonomicos 53</t>
  </si>
  <si>
    <t>Factores Ergonomicos 54</t>
  </si>
  <si>
    <t>Factores Ergonomicos 55</t>
  </si>
  <si>
    <t>Factores Ergonomicos 56</t>
  </si>
  <si>
    <t>Factores Ergonomicos 57</t>
  </si>
  <si>
    <t>Factores Ergonomicos 58</t>
  </si>
  <si>
    <t>Factores Ergonomicos 59</t>
  </si>
  <si>
    <t>Factores Ergonomicos 60</t>
  </si>
  <si>
    <t>Factores Ergonomicos 61</t>
  </si>
  <si>
    <t>Factores Ergonomicos 62</t>
  </si>
  <si>
    <t>Factores Ergonomicos 63</t>
  </si>
  <si>
    <t>Factores Ergonomicos 64</t>
  </si>
  <si>
    <t>Sustanciador 40</t>
  </si>
  <si>
    <t>Aforador 32</t>
  </si>
  <si>
    <t>Albañil 42</t>
  </si>
  <si>
    <t>Auxiliar 50</t>
  </si>
  <si>
    <t>Auxiliar Administrativo 32</t>
  </si>
  <si>
    <t>Auxiliar Administrativo 40</t>
  </si>
  <si>
    <t>Auxiliar Administrativo 41</t>
  </si>
  <si>
    <t>Auxiliar Administrativo 42</t>
  </si>
  <si>
    <t>Auxiliar en topográfia 42</t>
  </si>
  <si>
    <t>Auxiliar operativo 32</t>
  </si>
  <si>
    <t>Auxiliar operativo 40</t>
  </si>
  <si>
    <t>Auxiliar operativo 41</t>
  </si>
  <si>
    <t>Ayudante 42</t>
  </si>
  <si>
    <t>Ayudante 52</t>
  </si>
  <si>
    <t>Ayudante operativo 42</t>
  </si>
  <si>
    <t>Bibliotecario 31</t>
  </si>
  <si>
    <t>Bibliotecólogo 41</t>
  </si>
  <si>
    <t>Celador 41</t>
  </si>
  <si>
    <t>Celador 42</t>
  </si>
  <si>
    <t>Conductor opertativo 41</t>
  </si>
  <si>
    <t>Docente 31</t>
  </si>
  <si>
    <t>Fontanero 41</t>
  </si>
  <si>
    <t>Fontanero 42</t>
  </si>
  <si>
    <t>Guardabosques de hoyas hidrográficas 42</t>
  </si>
  <si>
    <t>Jefe de División 20</t>
  </si>
  <si>
    <t>Médico 30</t>
  </si>
  <si>
    <t>Odontólogo 30</t>
  </si>
  <si>
    <t>Operador de cabrestantes 42</t>
  </si>
  <si>
    <t>Operador de equipo técnico especializado 32</t>
  </si>
  <si>
    <t>Operador de válvulas 40</t>
  </si>
  <si>
    <t>Operador de válvulas 42</t>
  </si>
  <si>
    <t>Orientador Escolar 31</t>
  </si>
  <si>
    <t>Pagador 20</t>
  </si>
  <si>
    <t>Profesional 22</t>
  </si>
  <si>
    <t>Profesional especializado 20</t>
  </si>
  <si>
    <t>Profesional especializado 21</t>
  </si>
  <si>
    <t>Rector 20</t>
  </si>
  <si>
    <t>Secretaria 40</t>
  </si>
  <si>
    <t>Secretaria 41</t>
  </si>
  <si>
    <t>Secretaria 42</t>
  </si>
  <si>
    <t>Secretaria 50</t>
  </si>
  <si>
    <t>Secretaria académica 32</t>
  </si>
  <si>
    <t>Secretaria profesional 31</t>
  </si>
  <si>
    <t>Secretaria profesional 32</t>
  </si>
  <si>
    <t>Soldador 32</t>
  </si>
  <si>
    <t>Técnico 32</t>
  </si>
  <si>
    <t>Técnico 41</t>
  </si>
  <si>
    <t>Técnico 42</t>
  </si>
  <si>
    <t>Técnico administrativo 32</t>
  </si>
  <si>
    <t>Técnico en tratamiento de aguas 31</t>
  </si>
  <si>
    <t>Técnico en tratamiento de aguas 32</t>
  </si>
  <si>
    <t>Técnico en tratamiento de aguas 40</t>
  </si>
  <si>
    <t>Tecnólogo administrativo 30</t>
  </si>
  <si>
    <t>Tecnólogo administrativo 31</t>
  </si>
  <si>
    <t>Tecnólogo en obras civiles 31</t>
  </si>
  <si>
    <t>Tecnólogo en obras civiles 32</t>
  </si>
  <si>
    <t>Tecnólogo operativo 30</t>
  </si>
  <si>
    <t>Tecnólogo operativo 31</t>
  </si>
  <si>
    <t>Tecnólogo operativo 32</t>
  </si>
  <si>
    <t>Topógrafo 30</t>
  </si>
  <si>
    <t>Vicerrector 22</t>
  </si>
  <si>
    <t>Cargo / Nivel</t>
  </si>
  <si>
    <t>Aprendiz estudiante SENA 72</t>
  </si>
  <si>
    <t>Aprendiz pasante 70</t>
  </si>
  <si>
    <t>Asesor 06</t>
  </si>
  <si>
    <t>Asesor 08</t>
  </si>
  <si>
    <t>Director administrativo 08</t>
  </si>
  <si>
    <t>Director financiero 08</t>
  </si>
  <si>
    <t>Director operativo 08</t>
  </si>
  <si>
    <t>Director técnico 08</t>
  </si>
  <si>
    <t>Gerente 04</t>
  </si>
  <si>
    <t>Gerente 06</t>
  </si>
  <si>
    <t>Gerente general 02</t>
  </si>
  <si>
    <t>Jefe de oficina 06</t>
  </si>
  <si>
    <t>Jefe de oficina 08</t>
  </si>
  <si>
    <t>Jefe de oficina asesora de comunicaciones 08</t>
  </si>
  <si>
    <t>Jefe de oficina asesora de jurídica 08</t>
  </si>
  <si>
    <t>Secretario general 04</t>
  </si>
  <si>
    <t>CARGO</t>
  </si>
  <si>
    <t xml:space="preserve">ACTIVIDAD </t>
  </si>
  <si>
    <t>TAREA</t>
  </si>
  <si>
    <t>Orientar y supervisar las actividades pedagogicas y convivenciales de la institucion, para el cumplimiento del proyecto educativo institucional.</t>
  </si>
  <si>
    <t>Orientar al concejo academico en la evaluacion y ajuste curricular. Proponer directrices generales al concejo academico. Realizar el seguimiento academico y convivencial de los estudiantes, para la busqueda de la excelencia educativa. Supervisar el cumplimiento de los objetivos trazados por el gobierno escolar. Orientar el grupo de docentes y supervisar el desarrollo de las actividades. Supervisar la elaboracion de los planes de estudio y los proyectos pedagogicos. Promover actividades de motivacion y fortalecimiento del sentido de identidad y pertenencia.</t>
  </si>
  <si>
    <t>Realizar las localizaciones, replanteos y levantamientos topográficos, geodésicos y batimétricos, para la adquisición de datos en campo que permitan reproducir los elementos del terreno, como insumo para los diferentes diseños, proyectos y construcciones de obras relacionadas con la infraestructura  misional de la Empresa.</t>
  </si>
  <si>
    <t>Realizar los trabajos de topografía que le sean asignados, con el fm de obtener los datos básicos para los diseños de obras de ingeniería. Investigar información de apoyo para la ejecución del trabajo en las oficinas de la Empresa y en instituciones especializadas del ámbito distrital, departamental y nacional. Procesar los datos crudos o cálculos. Realizar las actividades de terreno y oficina. Planear y organizar las labores de la comisión a su cargo. Elaborar los dibujos técnicos, bases de datos con información georeferenciada. Cumplir con los procedimientos establecidos por la empresa aplicando las medidas de prevención y protección. Realizar los informes de los trabajos efectuados.</t>
  </si>
  <si>
    <t>Coordinar, inspeccionar y apoyar el desarrollo de las actividades realizadas en terreno por personal del área o contratistas, destinadas a las labores y obras para la operación y mantenimiento preventivo y correctivo de los sistemas de acueducto y alcantarillado de acuerdo con el modelo de gestión vigente para garantizar la continuidad y calidad de la prestación del servicio alos usuarios.</t>
  </si>
  <si>
    <t>Programar, asignar y verificar las actividades de operación y mantenimiento correctivo y preventivo. Controlar la asistencia y cumplimiento de horarios del personal del área a cargo y reportar las  novedades al superior inmediato. Controlar y coordinar la disponibilidad de materiales, vehículos, equipos y herramientas requeridos por el personal del área. Realizar en coordinación con el superior inmediato el seguimiento y control de la ejecución de contratos relacionados con la operación y mantenimiento correctivo y preventivo de la infraestructura y de las obras ejecutadas por personal del área o contratistas. Verificar que se cumplan en las obras ejecutadas por el personal del área y por contratistas, las normas y especificaciones de construcción, servicio, productos e impacto urbano establecidas. Verificar que se apliquen las pruebas exigidas a las obras y los materiales en terreno. Apoyar y ejecutar el desarrollo de las investigaciones especiales de reclamaciones o solicitudes que requieran conceptos técnicos relacionados con la infraestructura o prestación del servicio. Revisar los informes y boletines de las actividades ejecutadas por el personal del área a su cargo. Verificar el cumplimiento de las normas de seguridad en la ejecución de trabajos e informar al profesional del área sobre el incumplimiento de las mismas. Cumplir con los procedimientos establecidos por la empresa aplicando las medidas de prevención protección oara minimizar la ocurrencia de los riesgos asociados a la labor en cumplimiento de las normas de servicio interno y legislacion interna.</t>
  </si>
  <si>
    <t>Informar al superior inmediato el estado de avance de las obras. Verificar los materiales y cantidades utilizadas para las obras de mantenimiento y operación en las actividades de rotura, excavación, instalación, relleno, recuperación y retiro de sobrantes. Efectuar en coordinación con el superior inmediato la inspección final. Verificar el estado inicial y final de las redes del sistema de acueducto y alcantarillado y sus accesorios, realizarlas acciones correctivas pertinentes. Efectuar verificación en terreno del grado de complejidad y magnitud de fallas o afectación  derivadas del sistema de acueducto ó alcantarillado. Elaborar los reportes de trabajo de las actividades de verificación y control desarrolladas en terreno. Efectuar las revisiones a las instalaciones transitorias, determinar las causas de los altos consumos, deficiencias en el servicio, daños en el medidor o en la acometida. Verificar la instalación de nuevas conexiones para garantizar la aplicación y cumplimiento de las normas técnicas de la Empresa. Realizar el control y apoyo técnico a la ejecución por parte del personal del área o contratistas de las actividades especializadas complementarias. Cumplir con los procedimientos establecidos por la empresa aplicando las medidas de prevención protección para minimizar la ocurrencia de los riesgos asociados a la labor en cumIimiento de las normas de servicio internas y legislación vigente. Conducir vehículo cuando sea requerido, tomando las medidas de seguridad necesarias para su correcto funcionamiento y conservación.</t>
  </si>
  <si>
    <t>Verificar, controlar y realizar en terreno las actividades necesarias de acuerdo con los procedimientos, normas, especificaciones y condiciones contractuales para las obras y actividades de operación y mantenimiento preventivo y correctivo ejecutado por personal del área o contratistas, para garantizar la continuidad y calidad delas obras y de la prestación del servicio a los usuarios.</t>
  </si>
  <si>
    <t>Asegurar la operación de los procesos de tratamiento de la planta que le sea asignada, con el fin de garantizar calidad, cantidad, continuidad y oportunidad del agua tratada.</t>
  </si>
  <si>
    <t>Verificar o ejecutar la operación y el control de los equipos del proceso de filtración. Informar las novedades y actividades realizadas en el turno. Ejecutar o verificar los análisis físicos químicos del agua cruda, de proceso y tratada. Verificar o ajustar las concentraciones y dosificaciones de los productos quimicos. Verificar el recibo, almacenamiento, manejo y uso de los productos químicos. Coordinar y llevar el control del cumplimiento de los turnos y trabajos ejecutados por el personal de tratamiento. Registrar la información del estado de los embalses e informar sobre los movimientos que deben ser realizados y que se encuentran definidos en los procedimientos. Realizar el trámite de órdenes de proceso en el sistema de información empresarial. Solicitar los trabajos de mantenimiento que sean requeridos.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</si>
  <si>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Ejecutar la operación y el control de los procesos de tratamiento, de lodos, de filtración, del control de la dosificación de productos químicos de las plantas con el fin de asegurar que cumplan con la calidad, cantidad, continuidad y oportunidad del agua tratada.</t>
  </si>
  <si>
    <t>Realizar la operación y control de los equipos de los procesos de remoción de turbiedad. Realizar y verificar los análisis físicos químicos del agua cruda, de proceso y tratada, analizar los resultados y tomar las decisiones necesarias. Determinar, verificar y ajustar las concentraciones y dosificaciones de los productos quimicos. Responder por el recibo, uso y control de consumos y saldos de insumos químicos que llegan a la planta de tratamiento y verificar que el ayudante realice los procedimientos establecidos. Ejecutar el tratamiento de las órdenes de proceso del módulo del sistema de información empresarial. Realizar la operación y el control de los equipos del proceso de filtración, informando y coordinando con el técnico la realización de los lavados. Coordinar con los técnicos y ayudantes de tratamiento las actividades.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</si>
  <si>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Ejecutar la operación y control del proceso de la planta de tratamiento, realizar la toma de datos de la instrumentación y operación de los embalses y demás túneles, con el fin de asegurar que se cumpla con la calidad, cantidad, continuidad y oportunidad del agua tratada.</t>
  </si>
  <si>
    <t>Realizar la operación y el control de los procesos de la planta de tratamiento. Determinar las concentraciones y dosificaciones de los productos químicos necesarios, operando los equipos de dosificación. Realizar la operación y el control de los equipos de los procesos de tratamiento. Determinar, verificar y controlar las concentraciones y dosificaciones de los productos quimicos. Realizar el tratamiento de las órdenes de proceso en el sistema. Realizar la toma de datos de la instrumentación de línea de las presas golillas y tambor, consolidando la información e informando al superior inmediato. Realizar la operación de la válvula, operar los pozos de captación y la descarga de fondo del embalse. Realizar la toma de datos de la instrumentación de los embalses del sistema norte. Verificar la calidad del agua cruda y el estado del túnel a presión. Realizar análisis físicos químicos del agua cruda, de proceso y tratada que están definidos y tomar decisiones necesarias.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</si>
  <si>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Sustanciar, tramitar y practicar pruebas a los procesos asignados por el superior inmediato, para el impulso de los mismos, de acuerdo con los lineamientos señalados oor la normatividad vigente.</t>
  </si>
  <si>
    <t>Elaborar informes periódicos sobre los procesos realizados. Consultar y recopilar las normas emitidas por diferentes organismos del estado y entidades del distrito capital, referentes a investigaciones disciplinarias. Realizar el levantamiento de información. Recaudar las declaraciones y versiones libres, de las pruebas de investigación. Elaborar las notificaciones disciplinarias de los expedientes a su cargo, para cumplir con la normatividad legal vigente. Incorporar al sistema de información disciplinaria de la Alcaldía Mayor de Bogotá, el trámite dado a cada uno de los expedientes que se encuentran a su cargo. Digitalizar los autos de apertura de investigación, indagación, fallo y demás decisiones de carácter interlocutorio. Cumplir con los procedimientos establecidos por la empresa aplicando las medidas de prevención y protección para minimizar la ocurrencia de los riesgos asociados a la labor en cumplimiento de las normas de servicio internas y legislación vigente.</t>
  </si>
  <si>
    <t>Efectuar trabajos relacionados con soldadura electrica autogena y de punto con los equipos estacionarios y portables pare prestar el servicio a las diferentes areas de la Empresa.</t>
  </si>
  <si>
    <t>Ejecutar la soldadura electrica autogena y de punto con los equipos estacionarios y portables de acuerdo con instrucciones recibidas. Interpretar de acuerdo con los parametros tecnicos los planos del taller,  esquemas, despiece, ensemble y montaje. Preparar debidamente los elementos, accesorios y componentes a soldar, observando las normas establecidas segun el lip de material y utilizando los equipos,  maquinaria, herramientas y elementos requeridos segun el caso. Garantizar el buen funcionamiento y estado general de los equipos de soldadura y demas equipos suministrados ejecutando el oportuno mantenimiento de los mismos.</t>
  </si>
  <si>
    <t>Gestionar de manera efectiva las actividades, relacionadas con Ia agenda, atencidn a clientes externos e internos y manejo de documentos para el desarrollo de las responsabilidades del area respectiva.</t>
  </si>
  <si>
    <t>Organizar la agenda del superior inmediato y/o de los funcionarios del area e informar las actividades programadas para el Optima desarrollo de las funciones de la dependencia. Gestionar la correspondencia, actas,  informes y demas documentos requeridos por el  superior inmediato. Proyectar la correspondencia del area de acuerdo con las instrucciones recibidas por el superior inmediato y acorde con las normas tecnicas vigentes para una adecuada gestion del area. Establecer los contactos necesarios para garantizar el desarrollo de las actividades del area. Atender y brindar asesoria a clientes internos y externos para garantizar un efectivo servicio.  Controlar los suministros asignados al area para un manejo eficiente de los recursos. Aplicar la normatividad en  gestion documental para garantizar un efectivo flujo de informacion. Preparar y generar oportunamente los documentos e informes necesarios. Preparar las citas a reuniones con los funcionarios de la Empresa o con los particulares requeridos por el superior inmediato. Mantener actualizado y organizado el archivo de documentos y correspondencia del area.</t>
  </si>
  <si>
    <t>Organizar la agenda del superior inmediato y/o de los funcionarios del area e informar las 
 actividades programadas. Tramitar de la documentación a traves del sistema de gestión documental, Redactar actas, memorandos, oficios y demas documentos que sean requeridos. Propiciar la comunicacion y coordinación oportuna, objetiva y directa al interior del area, entre las diferentes areas y fuera de la empresa. Gestionar y supervisar el suministro y adecuado manejo de los utiles de oficina requeridos por el area. Atender a los clientes internos y externos, con el fin de suministrar Ia información  requerida.</t>
  </si>
  <si>
    <t>Gestionar las solicitudes generadas por los funcionarios y particulares, la coordinacion de las reuniones al superior inmediato y la gestion documental, con el fin de coadyuvar al cumplimiento de las actividades propias de la misma.</t>
  </si>
  <si>
    <t>Custodiar los libros reglamentarios, la expedicion de documentos firmados por la secretaria academica y el rector para mantener actualizadas las normas serialadas por el Ministeria de Educacion Nacional y la Secretaria de Educacion Distrital.</t>
  </si>
  <si>
    <t>Custodiar y mantener actualizados los libros reglamentarios, registros, correspondencia oficial
y demas documentos oficiales. Atender las solicitudes de certificados y constancias de estudios. Verificar los libros reglamentarios del plantel, tales como registro de matriculas, valoraciones,  formularios de inscripcion, recuperaciones, de acuerdo con las instrucciones impartidas por el  rector. Preparar los diplomas, actos de grado, actas generales de graduacion, refrendacion de firmas de la secretaria academica y del rector. Ordenar el archivo academico del colegio, para atender los requerimientos de la comunidad educativa. Generar ante la Secretaria de Educacion Distrital, seccion de escalafon, la protocolizacion anual de profesores. Ordenar el proceso de matricula. Preparar actas de las reuniones del consejo academico y de la comision de evaluacion y   promoción. Participar en actividades de motivation y fortalecimiento del sentido de identidad y pertenencia.</t>
  </si>
  <si>
    <t>Recopilar, almacenar y suministrar la informacion y los datos del archivo que se requieren. Entregar a las diferentes areas la informacion solicitada que repose en el archivo de la dependencia. Organizar el archivo que ingresa y egresa del area. Ordenar los documentos que deben enviarse al archivo de gestion y central. Facilitar la gestion de servicios al cliente interno y externo.</t>
  </si>
  <si>
    <t>Garantizar el  manejo de la  informacion  y documentacion del archivo, para asegurar la actualizacion, conservacion y manejo organizado de los mismos.</t>
  </si>
  <si>
    <t>Organizar la agenda del superior inmediato y/o de los funcionarios del area e informar las
actividades programadas para el optimo desarrollo de las funciones de la dependencia. Coordinar y  digitar la infornnación necesaria para la elaboración de los informes y diligenciamiento de los  registros relacionados con el area, con el fin de asegurar la actualización oportuna de la información. Garantizar el buen manejo y devolucion de la informacion suministrada por otras areas o dependencias de la Empresa. Programar reuniones relacionadas con las actividades inherentes al area para garantizar la efectividad de los procesos. Controlar la existencia y adecuado manejo de los utiles de oficina. Atender en forma oportuna y eficiente a los usuarios y funcionarios de la Empresa. Ingresar los documentos recibidos por el area en el sistema de gestion documental, para facilitar su seguirniento y control.</t>
  </si>
  <si>
    <t>Recibir y organizar los documentos remitidos por las areas de la Empresa con el fin de garantizar la adecuada distribucion de la documentacion asegurando la continuidad de los procesos.</t>
  </si>
  <si>
    <t>Organizar la agenda del superior inmediato y/o de los funcionarios del area e informar las actividades programadas para el desarrollo de las funciones de la dependencia. Recibir, radicar y remitir la correspondencia propia del area e ingresarla en el sistema de gestión documental. Elaborar los documentos que sean requeridos por el area, dentro de los terminos establecidos, para cumplir con lo solicitado por los clientes. Ordenar el archivo de documentos y correspondencia propios del area. Coordinar reuniones de acuerdo con lo requerido por el superior inmediato. Controlar las solicitudes y entrega de los elementos de oficina y papeleria requeridos en el area. Atender a los funcionarios y particulares que requieran tratar temas del area.</t>
  </si>
  <si>
    <t>Tramitar los documentos y correspondencia del area y entes externos con el fin de cumplir los lineamientos establecidos en los procedimientos y en el sistema de gestion documental vigente.</t>
  </si>
  <si>
    <t>Organizar la agenda del superior inmediato y/o de los funcionarios del area e informar las actividades programadas para el óptimo desarrollo de las funciones de la dependencia. Elaborar y remitir los documentos y correspondencias de caracter interno y externo que sean requeridos. Organizar y realizar seguimiento a los documentos propios del area. Identificar y solicitar los utiles de oficina requeridos por el area y controlar su disponibilidad. Orientar y suministrar información a los clientes intemos y externos apoyando el desarrollo y
ejecuten de las actividades del area de desempeño. Generar informes mediante formatos establecidos en el sistema de control de calidad para ser remitidos al superior inmediato.</t>
  </si>
  <si>
    <t>Desarrollar actividades administrativas, complementarias de las tareas propias de los niveles superiores, con el fin de alcanzar los objetivos propuestos teniendo en cuenta la normatividad y el sistema de información documental vigente.</t>
  </si>
  <si>
    <t>Coordinar y supervisar el proyecto educativo institucional, para la ejecucion de los objetivos
propuestos en el horizonte institucional. Preparar la organizacion y ejecucion para la eleccion del gobierno escolar garantizando la  participacion democratica de la comunidad educativa. Preparar el plan  operativo de la  institution y presentarlo al consejo directivo. Ejercer las funciones disciplinarias que le atribuye el manual de convivencia. Presentar la informacion oportuna a los entes de control. Preparar, definir y publicar la resolucion de calendario escolar de cada año electivo y la intensidad horaria. Liderar el consejo academico de su institucion, para orientar el proceso educativo de la institution. Desarrollar actividades de motivacion y fortalecimiento del entido de identidad y pertenencia.  Formular requerimientos a otras areas de la Empresa.</t>
  </si>
  <si>
    <t>Promover y administrar procesos y actividades pedagogicas para dar cumplimiento a la formacion de  los  estudiantes  y  al  proyecto  educativo  institucional (PEI)  y  del  gobierno  escolar, representando   legalmente   al   colegio   ante   las   autoridades   educativas  y  las  demas correspondientes, con el fin de lograr los objetivos propuestos en el horizonte institucional.</t>
  </si>
  <si>
    <t>Pagar las acreencias y obligaciones de la Empresa, previo cumplimiento de los requisitos legales e internamente establecidos, utilizando tecnologías y procedimientos de máxima seguridad y realizando las transacciones bancarias que se requiera para tal fin.</t>
  </si>
  <si>
    <t>Realizar los traslados bancarios conforme las necesidades de liquidez y teniendo en cuenta lo establecido. Controlar los saldos y cupo asignado por la Dirección de Riesgos a los fondos de valores y carteras colectivas de la Empresa. Verificar, autorizar y confirmar el pago de la planilla única de recaudo de parafiscales, nómina, proveedores y lo concerniente a la adquisición de predios que realiza. Efectuar los pagos de las obligaciones económicas de la Empresa, incluido el servicio de la deuda pública, dentro de la debida oportunidad. Proyectar respuesta a los entes de control, proveedores, entidades financieras, entidades gubernamentales, juzgados y/o dependencias de la Empresa. Efectuar la compra de dólares, pago de viáticos, de comisiones en el exterior, pago de proveedores en el exterior u otros hasta por la cuantía estipulada por la Dirección de Tesorería. Realizar arqueos diarios a los cheques y valores bajo su custodia, así como a los entregados para pago a los funcionarios de pagaduría. Coordinar la preparación y entrega de la información manejada por el área. Controlar y realizar seguimiento a las cuentas de giro de la Empresa. Custodiar los valores de la caja fuerte asignada. Proponer al área estrategias y politicas. Intervenir en el proceso de negociación con las diferentes entidades. Designar la entidad financiera con la cual se efectuara el pago de todos los impuestos de la Empresa, previa consulta con el Director de Tesoreria. Realizar operaciones de Portafolio activo y pasivo de la Empresa, con previa autorización del Director de Tesorería. Verificar y cumplir operaciones de portafolio a través del sistema centralizado de valores con el propósito de recibir las inversiones. Estar en permanente contacto con las entidades financieras para mantenerse informado del mercado. Cumplir con los procedimientos establecidos por la empresa aplicando las medidas de prevención y protección.</t>
  </si>
  <si>
    <t>lntervenir en el proceso de planeacion institucional. Atender los casos especiales de los estudiantes que le sean solicitados para el rector, vicerrector, directores de grupo, comision de evaluacion y promocion. Coordinar con  los docentes el manejo de la relacion con los estudiantes. Preparar programas de promocion y prevencion de salud fisica y mental, para una optima calidad de vida de toda la comunidad educativa. Asistir a los programas y actividades desarrolladas en las direcciones de grupo. Analizar los formularios de inscription de los estudiantes uevos para definir la matricula. Desarrollar actividades de motivacion y fortalecimiento del sentido de identidad y   pertenencia, para fortalecer la identidad y compromiso institucional.</t>
  </si>
  <si>
    <t>Promover el proceso de identidad personal, desarrollo integral de la comunidad educativa y social y la identificacion de sus necesidades, para crear un ambiente optima del proceso educativo.</t>
  </si>
  <si>
    <t>Efectuar la operacion de valvulas y accesorios de la red local;  revisar, calibrar y hacer mantenimiento de valvulas reductoras de presion, recorridos de la red local y coordinar las actividades de las personas a su cargo en terreno para Ia prestacion del servicio de acueducto a la ciudadania.</t>
  </si>
  <si>
    <t>Mantener actualizados e interpretar correctamente los planos de la red local. Proponer alternativas de solucion con el objetivo de informar a la central de radio o al  ingeniero sobre las fallas o imprevistos en la operacion. Identificar las valvulas perdidas mediante replanteo de la localizacion, limpieza, aplique, descapote o excavacion del terreno en los sitios respectivos. Verificar que las suspensiones del servicio afecten lo estrictamente necesario en area y tiempo. Efectuar periodicamente el mantenimiento, calibracion y recuperacion de valvulas reductoras de presion, lineas divisoras de presion manornetros. Adelantar investigaciones relacionadas con el estado y funcionamiento de la red. Tomar medidas de presiones, caudales, niveles o similares. Operar el vehiculo  asignado, tomando las medidas necesarias. Ejecutar los movimientos en los accesorios de la red local para la puesta en operacion (desinfeccion, pruebas de presion y recorrido de accesorios) de las nuevas redes locales. Ejecular los cierres, desaglies, y reestablecidas para realizar las reparaciones de la red local cuando se presenten daños. Operar los equipos de bombeo asignados al desagile de las camaras de las estructuras de la red local que esten dentro de los cierres. Informer los resultados obtenidos en terreno para que los ingenieros de coordinacion de valvulas programen el mantenimiento, calibracion y monitoreo periodico de las estaciones 
 reductoras de presion de la red local y se reparen los darios localizados.</t>
  </si>
  <si>
    <t>Efectuar Ia operacion de valvulas y accesorios de Ia red matriz, para Ia prestación del servicio de acueducto a la ciudadania.</t>
  </si>
  <si>
    <t>Efectuar en el sector asignado, las operaciones de cierre y apertura de valvulas para suspender o reestablecer el servicio, mantenimiento o renovacion de componentes, conforme a los procedimientos e instrucciones impartidas por el superior inmediato. Efectuar periodicamente el mantenimiento, calibracion y recuperación de accesorios, estaciones y valvulas reductoras de presion de la red matriz, lineas divisoras de presion, manometros y velar par el adecuado estado de funcionamiento y conservacion de los mismos. Desarrollar las investigaciones relacionadas con el estado y funcionamiento de la red. Realizar los recorridos de redes matrices, lo cual incluye localizacion, limpieza de camaras, operación sistematica de valvulas directas, verificacion del estado del corredor de las lineas y de todos sus accesorios (salidas, ventosas, purges, manholes, entre otros).</t>
  </si>
  <si>
    <t>Operar los equipos pesados de propiedad de la Empresa pare realizar el mantenimiento e inspeccian de tuberias y redes de acueducto y alcantarillado sanitario y pluvial.</t>
  </si>
  <si>
    <t>Inspeccionar diariamente los equipos a operar para comprobar el perfecto estado de funcionamiento de motor, frenos, cerraduras, asi como el adecuado nivel de combustibles, lubricantes, refrigerantes y dernas sistemas y adoptar las precauciones necesarias pare la seguridad del personal, el equipo y/o la carga transportada. Conducir el vehiculo o equipo asignado, segun las Ordenes recibidas, dentro o fuera del sector urbano y siempre por las vias. Controlar y/o suministrar en forma adecuada y en el momento que sea necesario los combustibles, lubricantes, refrigerantes y demas elementos requeridos para el correcto funcionamiento de los equipos. Instalar y operar los equipos para efectuar los trabajos que le sean asignados. Efectuar los trabajos de limpieza, mantenimiento y rehabilitacion de los sistemas de acueducto de la ciudad.  Interpreter y cumplir las seriales, normas y demas medios colocados en el lugar donde labore y/o en las vias que transite. Informar al superior y a equipo automotriz sabre cualquier anomalia a inconvenientes en el funcionamiento del equipo. Inspeccionar la distribucion de carga del equipo o vehiculo a operar Llevar y mantener  registros actualizados de las revisiones, cambios de lubricantes, sincronizaciones y reparaciones efectuadas en los equipos a su cargo, asi como de las ordenes de entrega de aceites, combustibles, grasas y demas requeridos para el adecuado mantenimiento de los equipos. Informar al superior inmediato sobre el desarrollo de los trabajos encomendados.</t>
  </si>
  <si>
    <t>Instalar en el sitio indicado los equipos necesarios. Inspeccionar y revisar las partes generales de los equipos a operar. Sunninistrar en el momento que sea necesario los combustibles, lubricantes, refrigerantes y  demas elementos requeridos. Interpretar y cumplir las señales, normas y demas medios colocados en el lugar donde labore o en las vias que transite. Llevar y mantener registros actualizados de las revisiones, cambios de lubricantes, sincronizaciones y reparaciones efectuadas en los equipos a su cargo, asi como de las Ordenes de entrega de aceites, combustibles, grasas y demas requeridos. Mantener en servicio, presentacion y aseo las herramientas y equipos. Informar permanentemente a su superior inmediato sobre el desarrollo de las actividades, con el objetivo de reportar los inconvenientes encontrados en cada una de ellas.</t>
  </si>
  <si>
    <t>Responder por la operacion de los equipos necesarios en los sitios donde sean requeridos, siguiendo las instrucciones impartidas, para realizar el mantenimiento e inspection de tuberias y redes de alcantarillado sanitario y pluvial.</t>
  </si>
  <si>
    <t>Garantizar el cumplimiento de los servicios odontologicos pactados con las companias prestadoras de los planes adicionales de salud, para que presten los servicios acordes a las necesidades e inconvenientes de los usuarios.</t>
  </si>
  <si>
    <t>Realizar seguimiento y control sobre el cumplimiento de los servicios odontologicos pactados
contractualmente con las companias prestadoras de los planes adicionales de salud. Recibir y tramitar las quejas, reclamos y sugerencias sobre los servicios odontologicos prestados por las companias prestadoras de los planes adicionales de salud. Desarrollar y controlar indicadores sobre los servicios odontologicos recibidos  por los trabajadores, pensionados y beneficiarios a traves de los planes adicionales de salud. Analizar y discutir los informes de gestion presentados por las companias prestadoras de los planes adicionales de salud. Validar la  informacion sobre utilizacion de servicios odontologicos.</t>
  </si>
  <si>
    <t>Realizar en coordinacion con los profesionales del area, actividades que permitan establecer un estilo de vida saludable. Participar en el sub-programa de medicina preventiva y del trabajo de salud ocupacional en la  Empresa. Realizar auditorias y participar en las interventorias a los contratos del area. Ejecutar planes de intervencion de acuerdo con el diagnostico de salud y de conformidad con las disposiciones generadas. Ejercer las actividades del sistema de atencion de emergencias. Ejecutar los programas de vigilancia epidemiologica. Participar en el proceso de reincorporacion laboral. Realizar visitas medicas domiciliarias a los usuarios que asi lo requieran. Planear el programa de ejecucion de los servicios, con base en los requerimientos de las areas receptoras. Validar la informacion sobre utilizacion de servicios, reportada par las compañias contratadas. Asistir a los funcionarios de la Empresa cuando al interior de sus instalaciones presenten algun   evento agudo de salud. Participar y desarrollar actividades que promuevan la salud y prevengan las enfermedades en los trabajadores y estudiantes del Colegio Ramon B. Jimeno.</t>
  </si>
  <si>
    <t>Desarrollar las actividades contempladas en el programa de salud ocupacional de la Empresa con el fin de promover la salud integral de los trabajadores.</t>
  </si>
  <si>
    <t>Ejecutar las acciones de cuidado y vigilancia para proteger las zonas de reserva y predios de propiedad de la Empresa que le sean asignados.</t>
  </si>
  <si>
    <t>Realizar el mantenimiento locativo (pintura, poda, limpieza) de los lugares que se le asignen. Vigilar las fuentes hidrograficas de la zona. Guiar las visitas programadas a los predios, informando sobre las precauciones y
recomendaciones que se tienen establecidas para los visitantes. Cuidar los semovientes de la Empresa, suministrandoles la comida de los pastoreos o en su defecto solicitarla a la Empresa. Retirar de las zonas protegidas asignadas los semovientes de propiedad de particulares. Controlar la salida de materiales y recursos que hayan sido autorizados por la Empresa. Informar, verificar y atender de inmediato la existencia de los incendios forestales. Solicitar al superior inmediato los materiales y elementos necesarios pare realizar trabajos de mantenimiento y conservacion.</t>
  </si>
  <si>
    <t>Efectuar la localizacion y reparacion de los daños en las redes de acueducto, accesorios, acometidas,  reparar  las  valvulas  necesarias  y demas  actividades complementarias  para adelantar los trabajos, con el fin de reestablecer el suministro del servicio a la ciudadania.</t>
  </si>
  <si>
    <t>Cambiar y reparar accesorios de las valvulas y tuberias con el fin de adelantar los trabajos de mantenimiento. Ejecutar las excavaciones para localizar los danos que se presenten en las redes locales de  acueducto, operando equipos tales coma sistemas de bombeo, entre otros. Proteger las superficies expuestas por las excavaciones mediante sistemas de proteccion de superficies. Verificar el tipo de materiales necesarios. Descubrir y localizar daños en la red local, retirar los recubrimientos de las tuberias come morteros, anclajes o de cualquier tipo.</t>
  </si>
  <si>
    <t>Cambiar y/o reparar accesorios de las valvulas y tuberias con el fin de adelantar los trabajos de mantenimiento pare reestablecer el suministro de agua al sector afectado. Ejecutar los trabajos e informar oportunamente sobre los inconvenientes encontrados al superior inmediato. Realizar la reparacion de escapes en la cajilla unitaria de las acometidas domiciliarias, de acuerdo con lo programado por el area. Colaborar en descubrir y localizar daños en red local, manualmente o con equipo, retirar los recubrirnientos de las tuberias como morteros, anclajes o de cualquier tipo. Reportar la informacion en los formatos establecidos.</t>
  </si>
  <si>
    <t>Efectuar  las excavaciones necesarias  para descubrir y localizar darios en  las redes de acueducto, accesorios y acometidas, utilizando para ello equipos de herramienta cotidiana tales como pales, picas, barras y almagenas y equipos de bombeo, para dar curnplimiento a la labor requerida.</t>
  </si>
  <si>
    <t>Programar, desarrollar y evaluar las actividades del area respectiva en el plan de estudio, proyecto pedagogico y actividades complementarias. Analizar los resultados de la evaluacion academica definida en el consejo academico aplicando las estrategias metodologicas a que de lugar. Realizar informes de rendimiento de los estudiantes a su cargo, al termino de cada uno de los periodos. Asistir a los comites en los que sea requerido y asumir la responsabilidad en los organos de gobierno escolar donde haya sido designado elegido. Realizar actividades de motivatcon y fortalecimiento del sentido de identidad y pertenencia. Realizar el manejo convivencial de los estudiantes en todas las actividades dentro y fuera del colegio.</t>
  </si>
  <si>
    <t>Promover el proceso de formacion de los estudiantes dentro del memo del proyecto educativo institucional y la Empresa, para el logro de los objetivos propuestos en el horizonte institucional.</t>
  </si>
  <si>
    <t>Efectuar el transporte de personal y/o elementos, hacia los sitios donde se van a realizar las labores de mantenimiento. Inspeccionar el vehiculo que se le asigne. Inspeccionar el peso y distribución de la carga en el vehiculo. Operar los vehiculos segun las ordenes recibidas, dentro o fuera del sector urbano. Suministrar los combustibles, lubricantes, sincronizaciones y reparaciones necesarios al vehiculo. Informar al superior inmediato sobre el desarrollo de los trabajos encomendados, asl como de los inconvenientes o dificultades en la ejecución de los mismos. Contribuir en el desarrollo de labores logisticas relacionadas con los procesos y funciones del area respectiva.</t>
  </si>
  <si>
    <t>Responder por la operacion, funcionamiento y mantenimiento de los vehiculos tales como: vehiculos, volquetas, carrotanques, camiones, furgones y similares, para cumplir con el trasporte de personal o de elementos del area siguiendo las instrucciones precisas que le sean proporcionadas.</t>
  </si>
  <si>
    <t>Vigilar las dependencies, predios, materiales y equipos de la Empresa con el fin de preservar y conservar los bienes de Ia misma.</t>
  </si>
  <si>
    <t>Vigilar las dependencias de la Empresa tales como edificios, plantas, oficinas, predios, estaciones, y depositos, haciendo los recorridos establecidos y de acuerdo con Ia periodicidad programada. Supervisar y registrar la entrada y salida de vehiculos a las instalaciones de la Empresa. Controlar Ia entrada o salida de funcionarios de la Empresa y de personas extranas o ajenas a la misma. Controlar que la salida de maquinas, herramientas, paquetes, materiales, y otros elementos este debidamente autorizada per escrito, en caso contrario retenerlos  o informar a su superior inmediato de acuerdo a las normas establecidas. Orientar a las personas que soliciten información sobre oficinas, funcionarios y servicios de la Empresa.</t>
  </si>
  <si>
    <t>Efectuar la vigilancia de la planta fisica y de los bienes encontrados en la misma, para garantizar la proteccian de los recursos de la Empresa.</t>
  </si>
  <si>
    <t>Orientar a las personas que soliciten información sobre oficinas, funcionarios y servicios prestados por la Empresa. Realizar el control de la entrada y salida de funcionarios de la Empresa y de visitantes en las instalaciones de la misma. Verificar que los sistemas de control de personal implementados per el contratista, esten en buen funcionanrtiento, actualizados y que los informes correspondan a la realidad de la prestación del servicio.</t>
  </si>
  <si>
    <t>Recibir y atender las necesidades de informacion de la comunidad educativa, mediante la provision de material bibliografico para el cumplimiento de la programacion de las actividades academicas.</t>
  </si>
  <si>
    <t>Suministrar el material bibliografico y atender las consultas de la comunidad educativa cuando este lo requiera. Archivar, rotular y codificar el material bibliografico. Preparar el plan operativo de la biblioteca y el proyecto de reglamento interno. Actualizar el registro de utilizacion del servicio y el control de los prestamos realizados. Actualizar la base de datos que contenga la informacion del material bibliografico. Aplicar mecanismos de motivacion y fortalecimiento del sentido de identidad y pertenencia en   las actividades que realize.</t>
  </si>
  <si>
    <t>Mantener actualizada la documentacion  funcional  de los procesos impactados, realizando ajustes a la herramienta y/o nuevas versiones, con el fin de conserver el soporte tecnico documentado de los nuevos desarrollos.</t>
  </si>
  <si>
    <t>Actualizar la documentacion de los procesos impactados per las herramientas informaticas. Elaborar la documentacion funcional que surja para ajustes o nuevos desarrollos integrados al sistema. Informar a los funcionarios del area los cambios en la documentacion funcional del sistema. Realizar un muestreo sobre los diferentes tipos de documentacion funcional para hacer seguimiento a la calidad de la informacion y determinar el estado de actualizacion de la misma. Realizar seguimiento de los desarrollos Ilevados a cabo, segun requerimientos y necesidades de las areas.</t>
  </si>
  <si>
    <t>Auxiliar técnico salud ocupacional 40</t>
  </si>
  <si>
    <t>Auxiliar técnico zonas 40</t>
  </si>
  <si>
    <t>Realizar actividades operativas y de archivo documental relacionadas con los planes adicionales de salud, Programa de Salud Ocupacional y Subprograma de Medicina Preventiva y del Trabajo, con el fin de cumlir con los procedimientos del área prestar un servicio oportuno efectivo a los pacientes.</t>
  </si>
  <si>
    <t>Realizar la búsqueda y actualización de las historias clínicas de los empleados. Actualizar las bases de datos de información de los empleados. Realizar visitas domiciliarias en coordinación con los médicos, a pacientes en estado crónico o terminal. Asignar las evaluaciones médicas ocupacionales a los trabajadores de la Empresa. Colaborar en las diferentes actividades del programa de primeros auxilios en cuanto a la atención de eventos, logística, suministros y reparación de botiquines. Fomentar junto con el equipo de trabajo del área, las actividades que generen actitudes de prevención y auto cuidado, con respecto a seguridad industrial y salud ocupacional. Resolver inquietudes relacionadas con la prestación de los servicios a los trabajadores, pensionados y beneficiarios de los planes adicionales de salud, con el fin de satisfacer sus necesidades. Participar en el desarrollo de las actividades del programa de salud ocupacional. Cumplir con los procedimientos establecidos por la empresa aplicando las medidas de prevención y protección para minimizar la ocurrencia de los riesgos asociados a la labor en cumplimiento de las normas de servicio internas y legislación vigente.</t>
  </si>
  <si>
    <t>Asistir a reuniones y eventos de gestion social que le sean asignados. Brindar apoyo logistico requerido por el superior inmediato para Ia organization y ejecucion. Realizar capacitation a las comunidades de la zona asignada, relacionada con los programas de extension social de la Empresa. Consolidar la informacion relacionada con los programas de extension social, las actividades de seguimiento al operador comercial, las actividades desarrolladas con la comunidad. Efectuar las actividades para el cumplimiento del plan de gestion social en obras en los proyectos asignados. Realizar informes de gestion requeridos por el superior inmediato.</t>
  </si>
  <si>
    <t>Realizar las actividades encomendadas por su superior inmediato relacionadas con programas de extension social, asuntos comerciales, operativos y de obras, con el fin de apoyar la implementacien de la Politica Social de la Empresa.</t>
  </si>
  <si>
    <t>Auxiliar operativo 42</t>
  </si>
  <si>
    <t>Realizar las labores operativas y de apoyo que se requieran en la recolección de información hidrometeorológica, efectuar el mantenimiento de estaciones hidrometeorológica, y en la realización de aforos con el propósito de contribuir en el operación y mantenimiento de la red hidrometeorológica
de la EAAB.</t>
  </si>
  <si>
    <t>Operar los equipos para la realización de aforos en los ríos localizados en el área de aprovechamiento hidrológico de la Empresa, y en los canales de aguas lluvias y residuales de alcantarillado, de acuerdo con las instrucciones del aforador del área. Realizar el mantenimiento y limpieza de los aparatos y equipos involucrados en la realización de aforos. Revisar el funcionamiento de las estaciones hidrometeorológicas, sus instalaciones y complementarios. Realizar el mantenimiento físico a las estaciones hidrometeorológicas incluyendo labores como poda de pasto, pintura de estaciones, y remoción de sedimentos en Iimnígrafos. Interactuar directamente en las fuentes para la realización de aforos según la exigencia del mismo. Tomar muestras de aguas en los diferentes ríos y canales, tanto de aguas crudas como residuales. Retirar una vez concluido el aforo, los instrumentos registradores portátiles para entregar al superior inmediato respectivo las cartas y películas que muestren los resultados obtenidos. Aplicar, mantener y mejorar cada una de los sistemas de gestión de calidad de las áreas de la empresa. Cumplir con los procedimientos establecidos por la empresa aplicando las medidas de prevenció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 conforme a las normas y reglamentos establecidos por la Empresa y las autoridades pertinentes.</t>
  </si>
  <si>
    <t>Realizar actividades logisticas en las obras de reconstruction, mantenimiento preventivo y correctivo de Ia red de acueducto, para evitar inconvenientes que afecten a Ia ciudadania</t>
  </si>
  <si>
    <t>Organizar los recorridos conforme a la programación establecida por el superior inmediato. Brindar la asistencia tecnica y logistica requerida por las comisiones de mantenimiento de la zona asignada y verificar que los trabajos se ejecuten conforme a las tacnicas establecidas. Informar al superior  inmediato sobre el desarrollo de los trabajos encomendados, los inconvenientes o dificultades en la ejecución de los mismos. lnterpretar los planos de la red como guia para localizar los darios, efectuar las operaciones de los accesorios de la red o pedir el apoyo tecnico necesario para darle solution a los daños. Coordinar los trabajos realizados por el personal de nivel inferior que forma parte de Ia comision en el mantenimiento de redes matrices y menores. Ejecutar el mantenimiento de los vehiculos tales como: camiones, volquetas, furgones y similares. Operar el vehiculo asignado, tomando las medidas necesarias, para   su correcto funcionamiento y conservacion, conforme a las normas y reglamentos establecidos por la Empresa y las autoridades de transito.</t>
  </si>
  <si>
    <t>Preparar el material y ejecutar las labores necesarias con el objetivo de dar cumplirniento de las actividades de la comision de topografia.</t>
  </si>
  <si>
    <t>Preparar y transporter el material, elementos y herramientas necesarios. Ejecutar las actividades en terreno centrando y nivelando los instrumentos de topografia y equipos de reflexion. Ejecutar las actividades en terreno,  abriendo troches, preparando mezcla y fundiendo mohones, de acuerdo con las instrucciones recibidas. Realizar inspeccion a los pozos de aguas negras, Iluvias, rios, canos y quebradas. Informer al topografo sobre las actividades desarrolladas.</t>
  </si>
  <si>
    <t>Dar soporte en Ia elaboración de registros e informes y en la ejecución de actividades del area con el fin de contribuir al curnplimiento de los objetivos establecidos por la misma.</t>
  </si>
  <si>
    <t>Asegurar Ia actualización del sistema de informe empresarial y generar los informes que
le sean solicitados. Elaborar documentos e informes necesarios, en coordinación con el equipo de trabajo y/o superior inmediato. Organizar y actualizar archivos y registros a su cargo, de acuerdo con el sistema de gestión documental y llevando el control respectivo. Brindar información oportuna, eficiente y concreta, a los usuarios. Orientar la adecuada disposición y uso de los recursos asignados a la dependencia. Responder por la custodia del archivo, bases de datos y correspondencia a su cargo.</t>
  </si>
  <si>
    <t>Desarrollar labores asistenciales relacionadas con los procesos y actividades inherentes al area conforme a los lineamientos establecidos para su adecuado funcionamiento.</t>
  </si>
  <si>
    <t>Responder por la información, informes y documentos en general que hacen parte del archivo del area de acuerdo a los procedimientos y la normatividad sabre el manejo de archivo. Preparar, en coordinación  con  el  equipo  de  trabajo  y/o  superior  inmediato, las presentaciones, cuadros, fichas tacnicas y documentos en general, relacionadas con los procedimientos del area. Atender a los usuarios en lo relacionado con la entrega y recibo de documentos y en el suministro de información pertinente a los procesos del area teniendo en cuenta las directrices del superior inmediato. Coordinar con el superior inmediato la disponibilidad de los recursos y equipos asignados al  area.</t>
  </si>
  <si>
    <t>Llevar el registro y control de la información del area y asegurar la realización de las actividades de soporte administrativo y tecnico mediante los procedimientos establecidos por el area.</t>
  </si>
  <si>
    <t>Organizar la información, alimentar las bases de datos y participar de su sistematizacion cuando esto sea requerido. Digitar la informacion para la elaboración de los informes y diligenciamiento de los formatos  relacionados con el area. Entregar a las diferentes areas y entidades externas Ia informacion solicitada que repose en el archivo del area, con previa autorizacion del superior inmediato. Elaborar documentos e informes que se manejen en el area. Atender en forma eficiente al usuario, para la entrega y recibo de documentos asi como el suministro de la informacion, teniendo en cuenta los procedimientos definidos para tal fin. Adelantar las gestiones necesarias para garantizar la provision de insumos, equipos y materiales requeridos para el funcionamiento del area.</t>
  </si>
  <si>
    <t>Instalar, revisar, reparar o cambiar elementos de reposicion de mantenimient. Tomar las medidas, hacer trazos necesarios y pasar los niveles. Realizar el mezclado de materiales y vaciado de concreto, necesarios para las  construcciones o reparaciones de las obras adelantadas por la zona. Hacer excavaciones, movilizar tuberias y accesorios pare efectuar empates, prolongaciones y renovaciones en las redes de la Empresa de acuerdo a las instrucciones impartidas por su superior inmediato. Mantener en estado de servicio y funcionamiento los equipos,  herramientas y demas elementos que se le confien, para desempeñar sus funciones y ademas responder por los daños o desperfectos distintos al desgaste natural. Informar a su superior inmediato sobre el desarrollo de sus funciones, con el objetivo de reporter los inconvenientes que se le presenten. Operar el vehiculo asignado, tomando las medidas necesarias, para su correcto funcionamiento y conservacion, conforme a las normas y reglamentos establecidos por Ia Empresa y las autoridades de transito.</t>
  </si>
  <si>
    <t>Ejecutar labores de mantenimiento en terreno, con el objetivo de reparar elementos de la red de acueducto o alcantarillado.</t>
  </si>
  <si>
    <t>orden de prestacion de servicios</t>
  </si>
  <si>
    <t>Accidente de Tránsito</t>
  </si>
  <si>
    <t>locativo (2)</t>
  </si>
  <si>
    <t>muerte</t>
  </si>
  <si>
    <t>CONTROL DE CAMBIOS EN LA ACTUALIZACIÓN</t>
  </si>
  <si>
    <t>INSUMO</t>
  </si>
  <si>
    <t>DESCRIPCIÓN DETALLADA DE LA ACTUALIZACIÓN</t>
  </si>
  <si>
    <t>Formato: M4F0702F10</t>
  </si>
  <si>
    <t>SI</t>
  </si>
  <si>
    <t>Movimiento Repetitivo</t>
  </si>
  <si>
    <t>Practica de pausas activas de manera frecuente para activación de sistema musculo esquelético</t>
  </si>
  <si>
    <t>Conocer los diferentes canales de comunicación para reportar eventos originados por riesgo público si es posible antes de la ocurrencia y en el caso de materialización el durante y después del evento.</t>
  </si>
  <si>
    <t>Continuar con las socializaciones al personal con respecto a los procedimientos a seguir en caso de emergencia.</t>
  </si>
  <si>
    <t>Continuar con el desarrollo del programa de riesgo psicosocial con el fin de retroalimentar acerca del y manejo de estrés, así como factores internos y externos que desarrollen a mayor nivel este riesgo.</t>
  </si>
  <si>
    <t>ELEMENTOS DE PROTECCIÓN PERSONAL DE ACUERDO AL MANUAL DE E.P.P. DE LA EMPRESA</t>
  </si>
  <si>
    <t>Caídas del mismo y distinto nivel , fracturas, golpe con objetos, caídas de objetos, obstrucción de rutas de evacuación</t>
  </si>
  <si>
    <t>inmersión ( lluvias, crecientes de ríos y quebradas, caídas desde tarabitas, puentes y medios de transporte)</t>
  </si>
  <si>
    <t>contusiones, laceraciones, afectaciones del sistema respiratorio</t>
  </si>
  <si>
    <t>capacitación en salvamento acuático y primer respondiente</t>
  </si>
  <si>
    <t xml:space="preserve">
Uso y manejo adecuado de E.P.P., uso y manejo adecuado de herramientas manuales y/o máquinas y equipos</t>
  </si>
  <si>
    <t>Uso y manejo adecuado de E.P.P., uso y manejo adecuado de herramientas manuales y/o máquinas y equipos</t>
  </si>
  <si>
    <t xml:space="preserve">Uniformes Corporativos, Chaquetas corporativas, Carnetización
</t>
  </si>
  <si>
    <t>Trabajo seguro en caliente, diligenciamiento de permisos de trabajo, uso y manejo adecuado de E.P.P.</t>
  </si>
  <si>
    <t>Biológicos</t>
  </si>
  <si>
    <t>Parálisis</t>
  </si>
  <si>
    <t>Riesgo Biológico Autocuidado</t>
  </si>
  <si>
    <t>Agentes Biológicos 1</t>
  </si>
  <si>
    <t>Agentes Biológicos 2</t>
  </si>
  <si>
    <t>Agentes Biológicos 3</t>
  </si>
  <si>
    <t>Agentes Biológicos 4</t>
  </si>
  <si>
    <t>Agentes Biológicos 5</t>
  </si>
  <si>
    <t>Agentes Biológicos 6</t>
  </si>
  <si>
    <t>Agentes Biológicos 7</t>
  </si>
  <si>
    <t>Agentes Biológicos 8</t>
  </si>
  <si>
    <t>Agentes Biológicos 9</t>
  </si>
  <si>
    <t>Agentes Biológicos 10</t>
  </si>
  <si>
    <t>GERENCIA COORPORATIVA Y FINANCIERA</t>
  </si>
  <si>
    <t>BIOMECÁNICOS</t>
  </si>
  <si>
    <t>FENOMENOS NATURALES</t>
  </si>
  <si>
    <t>PSICOSOCIAL</t>
  </si>
  <si>
    <t>C.DE SEGURIDAD</t>
  </si>
  <si>
    <t xml:space="preserve">CENTRO DE TRABAJO Y/O PROCESO: GERENCIA COORPORATIVA Y FINANCIERA </t>
  </si>
  <si>
    <t>NOMBRE CENTRO DE TRABAJO Y/O PROCESO: DIRECCION JURISDICCION COACTIVA</t>
  </si>
  <si>
    <t>DIRECCION JURISDICCION COACTIVA</t>
  </si>
  <si>
    <t>Ubicación de equipos portátiles de extinción de incendios cerca al área que garanticen una oportuna atención ante un evento por fuego incipiente.</t>
  </si>
  <si>
    <t>Temperaturas Extremas calor</t>
  </si>
  <si>
    <t>FÍSICO</t>
  </si>
  <si>
    <t>El personal que labora en el área del edificio central debe contar con hidratación periódica para minimizar el riesgo por golpes de calor</t>
  </si>
  <si>
    <t xml:space="preserve">Coordinar las acciones tendientes al impulso de los procesos para la recuperación de la cartera vencida a favor de la Empresa.
</t>
  </si>
  <si>
    <t xml:space="preserve">1.Iniciar y adelantar el proceso ejecutivo de cobro coactivo. 2.Realizar acuerdos de pago con los deudores morosos.3. Generar las ordenes de revivida del servicio a los usuarios.
4.Suscribir los actos procesales dentro del trámite del proceso ejecutivo por jurisdicción
coactiva.  5.Suscribir las respuestas a los diferentes requerimientos presentados por los usuarios con ocasión del proceso ejecutivo para aclarar las dudas y cumplir las etapas establecidas en el proceso.6. Asesorar jurídicamente al área en la toma de decisiones que le impone el cumplimiento y ejercicio de sus funciones y competencias. 7.Presentar los informes de gestión para determinar el avance de los procesos desarrollados en el área. 8. Asesorar a los usuarios que se encuentren en cobro coactivo. Contestar los derechos de petición, tutelas, solicitudes, reclamos o requerimientos que se generen durante el desarrollo de los procesos de cobro. 9.Coordinar la custodia y el manejo del archivo de expedientes. </t>
  </si>
  <si>
    <t xml:space="preserve">Asesorar jurídicamente al área en la toma de decisiones, previo análisis de la normatividad aplicable
a los asuntos de su competencia; colaborar con el inicio, impulso y terminación de los procesos de
cobro coactivo, cuidando y controlando los términos procesales y el cumplimiento del debido
proceso.
</t>
  </si>
  <si>
    <t xml:space="preserve">1. Realizar la sustanciación de los procesos de jurisdicción coactiva que le sean asignados. 2 Coordinar la elaboración y fijación en cartelera de los estados, listas, traslados generales y
demás actuaciones que se deban surtir por este medio, de conformidad con las normas que
regulan el procedimiento. 3. Coordinar y revisar las notificaciones, personales, por correo, por aviso, y las demás que establezcan las normas que regulan el procedimiento, surgidas dentro del proceso coactivo. 4. Proyectar y elaborar las respuestas a los derechos de petición, quejas, reclamos, tutelas y otros. 5. Verificar las normas y jurisprudencias atinentes al tema de jurisdicción coactiva y divulgarlas entre los colaboradores de la dependencia.  6. Elaborar conceptos que permita que el área que lo solicite, cuente con una herramienta ajustada a derecho y pueda aplicar en forma adecuada las diferentes disposiciones de orden legal que rigen la prestación de los servicios públicos domiciliarios. 7. Elaborar los proyectos de los actos administrativos que deba expedir el área, para que sean firmados por el responsable del área financiera y/o Gerente General o quien haga sus veces. 8. Realizar el seguimiento y control de los procesos que se adelantan otros despachos judiciales. 9. Asesorar al área en las decisiones de orden jurídico que se deban tomar con relación a los temas de la cartera a su cargo, con el fin de optimizar el proceso de recaudo y ajustarlo a los cambios normativos. 10. Analizar y controlar las cuentas en informes presentados por los secuestres con el fin de rendir los correspondientes informes. 11. Analizar los recursos de reposición. apelaciones o excepciones presentados por los ejecutados o demandados con el fin de proyectar la respuesta y presentar a aprobación del superior inmediato.
12. Revisar para firma del superior inmediato. la sustanciación y proyección de actuaciones procesales y respuestas a peticiones elaboradas por contratistas con el fin de determinar la
coherencia con las disposiciones establecidas en el área.
13. Actualizar en el sistema de información las entradas y salidas de cada una de las actividades del
procedimiento jurídico establecido para cobro coactivo que permita establecer la etapa en la que
se encuentra cada proceso
14. Custodiar los libros de radicado que sean manejados en el área respectiva para el control y
seguimiento delos procesos y hacer las anotaciones pertinentes
</t>
  </si>
  <si>
    <t>Efectuar el control y cumplimiento de los términos procesales y el debido proceso, y colaborar con la sustanciación de los procesos de cobra coactivo a cargo del área.</t>
  </si>
  <si>
    <t xml:space="preserve">1.  Realizar la sustanciación de los procesos de jurisdicción coactiva que le sean asignados, para
impulsar los procesos ejecutivos que adelanta el área. 2.  Elaborar y fijar en cartelera los estados, listas, traslados y darnas actuaciones que se deban   surtir por este media, de conformidad con las normas que regulan el procedimiento.3.  Realizar las notificaciones, personales, por correo, por aviso y las darnas que impongan las  normas que regulan el procedimiento de cobro, con el fin de que el ejecutado ejerza el derecho  de contradicción. 4.  Custodiar los libros de radicado que sean manejados en el área pare el control y seguimiento de los procesos y haber las anotaciones pertinentes. 5.  Controlar y coordinar el  manejo del  archivo de expedientes con el fin  de suministrar   información a quienes legalmente estén facultados para revisarlos. 6.  Ordenar de acuerdo a su prelación, los procesos que deben pasar al despacho del funcionario   ejecutor pare su revisión y firma. 7. Atender a los usuarios que se encuentren en cualquier etapa de cobro coactivo, con el fin de   realizar un acuerdo de pago, enfornando las condiciones y normatividad vigente. 8.  Suscribir la correspondencia interne y externa que por razón de sus funciones deba ser 
 enviada para impulso del proceso con el fin de cumplir los objetivos del área. 9.  Actualizar en el sistema de información las entradas y salidas de cada una de las actividades  del procedimiento jurídico establecido pare cobro coactivo con el fin de que permita establecer   la etapa en la que se encuentra cada proceso. 10. Proyectar las respuestas a las solicitudes, peticiones y reclamos que presenten los usuarios,  en el desarrollo del proceso de cobro para dar cumplimiento a la normatividad vigente.
</t>
  </si>
  <si>
    <t>Presentación, generación de hallazgos</t>
  </si>
  <si>
    <t>Investigación, análisis de datos.</t>
  </si>
  <si>
    <t>APRENDIZ 70</t>
  </si>
  <si>
    <t>Realizar pausas activas enfocadas al descanso visual</t>
  </si>
  <si>
    <t>Capacitación y entrenamiento</t>
  </si>
  <si>
    <t>Coordinar y controlar el cobro persuasivo coactivo del proceso tributario demás normas que lo complementen o modifiquen logrando una efectividad y mejoramiento continuo del mismo.</t>
  </si>
  <si>
    <t>Coordinar la ejecución de los procedimientos del área para efectuar el cobro de rodo acto administrativo, debidamente ejecutoriado, que imponga a favor de la empresa la obligación de pagar una suma liquida de dinero en los casos previstos por la ley. ejecutar y controlar los procedimientos relacionados con el cobro de sentencias  y demás decisiones  jurisdiccionales que se impongan a favor de la empresa logrando la obligación de pagar una suma liquida . Controlar los procedimientos con el cobro de las sumas de dinero debidamente liquidadas mediante el proceso judicial o administrativo con decisión ejecutoriada y que corresponda a daños causados a la empresa  por funcionarios de la misma o de  otras entidades publicas. Participar en los estudios e investigaciones que permitan mejorar la prestación de los servicios a cargo de la entidad y correspondan a la naturaleza de la dependencia a su cargo.</t>
  </si>
  <si>
    <t xml:space="preserve">Uniformes Corporativos, Chaquetas corporativas, Magnetización
</t>
  </si>
  <si>
    <t>Realizar las actividades de apoyo a los procedimientos establecidos en el área con el fin de contribuir al cumplimiento de los objetivos del área de acuerdo a la misión y visión de la Empresa.</t>
  </si>
  <si>
    <t>Realizar la ejecución de procedimientos, generación de informes y reportes de gestión del área con el fin de asegurar el logro de los objetivos definidos.</t>
  </si>
  <si>
    <t>Realizar los procedimientos establecidos en el área para el logro de los objetivos definidos en
la dependencia. Elaborar informes y reportes de los procesos desarrollados en el área con el fin de realizar el seguimiento del alcance de los objetivos. Analizar Ia información de los reportes e informes que se generan. Validar Ia información que se ingrese al sistema del área con el fin de contar con información veraz, confiable y oportuna para la toma de decisiones. Realizar el seguimiento de Ia ejecución de los procesos.</t>
  </si>
  <si>
    <t xml:space="preserve">1.  Realizar la liquidación parcial y total de los créditos según lo acordado con el profesional
correspondiente. 2.  Elaborar las financiaciones para el cobro persuasivo, los procesos coactivos y disciplinarios y documentos de pago en el sistema para la expedición mensual de la factura del crédito acordado. 3.  Cargar anualmente en el sistema los valores generados par gastos procesales e intereses   de mora para la elaboración del acuerdo de pago. 4.  Tramitar y custodiar los títulos judiciales para su posterior contabilización, control y cobra de 
 acuerdo a los parámetros determinados en los procedimientos del área. 5.  Descargar manualmente del sistema los valores a descontar por conceptos de exoneración  de intereses.6.  Cerrar las claves de reconciliación de los usuarios del área. 7.  Verificar en coordinación con los funcionarios y contratistas  (Cobro Persuasivo, Cobro Coactivo y Procesos Concursales), los datos de facturación y datos técnicos sobre los predios  en  el  sistema  de  información  de  la  Empresa 
8.  Realizar la verificación de datos de los predios y de las cuentas contrato.9.  Realizar la depuración y ajuste en la etapa persuasiva de las inconsistencias de cartera.10. Orientar la formulación y parametrización de los desarrollos solicitados por el área sistema 
 información empresarial con el fin de acelerar la salida en vivo. Actualizar las bases de datos que se manejen en el área para asegurar la veracidad de la  información soporte de los procesos desarrollados en el área.
</t>
  </si>
  <si>
    <t>ELABORACIÓN                                            ACTUALIZACIÓN                                               FECHA: 21 de noviembre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</si>
</sst>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color theme="1"/>
      <name val="Arial"/>
      <family val="2"/>
    </font>
    <font>
      <b/>
      <sz val="10"/>
      <name val="Arial"/>
      <family val="2"/>
    </font>
    <font>
      <sz val="10"/>
      <name val="Arial"/>
      <family val="2"/>
    </font>
    <font>
      <sz val="8"/>
      <color theme="1"/>
      <name val="Calibri"/>
      <family val="2"/>
      <scheme val="minor"/>
    </font>
    <font>
      <sz val="8"/>
      <color theme="1"/>
      <name val="Trebuchet MS"/>
      <family val="2"/>
    </font>
    <font>
      <sz val="10"/>
      <color indexed="8"/>
      <name val="Arial"/>
      <family val="2"/>
    </font>
    <font>
      <sz val="11"/>
      <color indexed="8"/>
      <name val="Calibri"/>
      <family val="2"/>
    </font>
    <font>
      <b/>
      <sz val="12"/>
      <color theme="1"/>
      <name val="Calibri"/>
      <family val="2"/>
      <scheme val="minor"/>
    </font>
    <font>
      <b/>
      <sz val="10"/>
      <color theme="1"/>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22"/>
        <bgColor indexed="0"/>
      </patternFill>
    </fill>
    <fill>
      <patternFill patternType="solid">
        <fgColor theme="4" tint="0.39997558519241921"/>
        <bgColor indexed="64"/>
      </patternFill>
    </fill>
  </fills>
  <borders count="31">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cellStyleXfs>
  <cellXfs count="12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xf>
    <xf numFmtId="0" fontId="2" fillId="0" borderId="0" xfId="0" applyFont="1" applyBorder="1" applyAlignment="1">
      <alignment horizontal="left" vertical="center"/>
    </xf>
    <xf numFmtId="0" fontId="1" fillId="3" borderId="12" xfId="0" applyFont="1" applyFill="1" applyBorder="1" applyAlignment="1">
      <alignment vertical="center" textRotation="90"/>
    </xf>
    <xf numFmtId="0" fontId="1" fillId="4" borderId="12" xfId="0" applyFont="1" applyFill="1" applyBorder="1" applyAlignment="1">
      <alignment vertical="center" wrapText="1"/>
    </xf>
    <xf numFmtId="0" fontId="2" fillId="4" borderId="12" xfId="0" applyFont="1" applyFill="1" applyBorder="1" applyAlignment="1" applyProtection="1">
      <alignment vertical="center" wrapText="1"/>
      <protection locked="0"/>
    </xf>
    <xf numFmtId="0" fontId="1" fillId="4" borderId="1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4" fillId="4" borderId="12" xfId="0" applyFont="1" applyFill="1" applyBorder="1" applyAlignment="1">
      <alignment horizontal="center" vertical="center"/>
    </xf>
    <xf numFmtId="0" fontId="3" fillId="4" borderId="12" xfId="0" applyFont="1" applyFill="1" applyBorder="1" applyAlignment="1">
      <alignment horizontal="justify" vertical="center" wrapText="1"/>
    </xf>
    <xf numFmtId="0" fontId="1" fillId="4" borderId="16" xfId="0" applyFont="1" applyFill="1" applyBorder="1" applyAlignment="1">
      <alignment vertical="center" wrapText="1"/>
    </xf>
    <xf numFmtId="0" fontId="3" fillId="4" borderId="16" xfId="0" applyFont="1" applyFill="1" applyBorder="1" applyAlignment="1" applyProtection="1">
      <alignment vertical="center" wrapText="1"/>
      <protection locked="0"/>
    </xf>
    <xf numFmtId="0" fontId="2" fillId="4" borderId="16" xfId="0" applyFont="1" applyFill="1" applyBorder="1" applyAlignment="1" applyProtection="1">
      <alignment vertical="center" wrapText="1"/>
      <protection locked="0"/>
    </xf>
    <xf numFmtId="0" fontId="0" fillId="4" borderId="16" xfId="0" applyFill="1" applyBorder="1" applyAlignment="1">
      <alignment horizontal="center" vertical="center" wrapText="1"/>
    </xf>
    <xf numFmtId="0" fontId="4" fillId="4" borderId="16" xfId="0" applyFont="1" applyFill="1" applyBorder="1" applyAlignment="1">
      <alignment horizontal="center" vertical="center"/>
    </xf>
    <xf numFmtId="0" fontId="0" fillId="6" borderId="0" xfId="0" applyFill="1"/>
    <xf numFmtId="0" fontId="7" fillId="7" borderId="17" xfId="9" applyFont="1" applyFill="1" applyBorder="1" applyAlignment="1">
      <alignment horizontal="center"/>
    </xf>
    <xf numFmtId="0" fontId="7" fillId="0" borderId="18" xfId="9" applyFont="1" applyFill="1" applyBorder="1" applyAlignment="1">
      <alignment wrapText="1"/>
    </xf>
    <xf numFmtId="0" fontId="7" fillId="6" borderId="18" xfId="9" applyFont="1" applyFill="1" applyBorder="1" applyAlignment="1">
      <alignment wrapText="1"/>
    </xf>
    <xf numFmtId="0" fontId="0" fillId="4" borderId="12" xfId="0" applyFill="1" applyBorder="1" applyAlignment="1">
      <alignment horizontal="center" vertical="center" wrapText="1"/>
    </xf>
    <xf numFmtId="0" fontId="5" fillId="0" borderId="20" xfId="0" applyFont="1" applyBorder="1" applyAlignment="1" applyProtection="1">
      <alignment horizontal="center" vertical="center" wrapText="1" shrinkToFit="1"/>
    </xf>
    <xf numFmtId="0" fontId="5" fillId="0" borderId="12" xfId="0" applyFont="1" applyBorder="1" applyAlignment="1" applyProtection="1">
      <alignment horizontal="center" vertical="center" wrapText="1" shrinkToFit="1"/>
    </xf>
    <xf numFmtId="0" fontId="0" fillId="0" borderId="19" xfId="0" applyFill="1" applyBorder="1"/>
    <xf numFmtId="0" fontId="0" fillId="0" borderId="19" xfId="0" applyFill="1" applyBorder="1" applyAlignment="1">
      <alignment wrapText="1"/>
    </xf>
    <xf numFmtId="0" fontId="7" fillId="0" borderId="19" xfId="9" applyFont="1" applyFill="1" applyBorder="1" applyAlignment="1">
      <alignment wrapText="1"/>
    </xf>
    <xf numFmtId="0" fontId="8" fillId="0" borderId="19" xfId="0" applyFont="1" applyBorder="1" applyAlignment="1">
      <alignment horizontal="center"/>
    </xf>
    <xf numFmtId="0" fontId="8" fillId="0" borderId="19" xfId="0" applyFont="1" applyBorder="1" applyAlignment="1">
      <alignment horizontal="center" wrapText="1"/>
    </xf>
    <xf numFmtId="0" fontId="0" fillId="0" borderId="19" xfId="0" applyFont="1" applyBorder="1" applyAlignment="1">
      <alignment horizontal="justify" vertical="center" wrapText="1"/>
    </xf>
    <xf numFmtId="0" fontId="0" fillId="0" borderId="19" xfId="0" applyFont="1" applyBorder="1" applyAlignment="1">
      <alignment horizontal="justify" vertical="center"/>
    </xf>
    <xf numFmtId="0" fontId="7" fillId="6" borderId="21" xfId="9" applyFont="1" applyFill="1" applyBorder="1" applyAlignment="1">
      <alignment wrapText="1"/>
    </xf>
    <xf numFmtId="0" fontId="2" fillId="0" borderId="3" xfId="0" applyFont="1" applyBorder="1" applyAlignment="1"/>
    <xf numFmtId="0" fontId="2" fillId="0" borderId="4" xfId="0" applyFont="1" applyBorder="1" applyAlignment="1"/>
    <xf numFmtId="0" fontId="2" fillId="0" borderId="5" xfId="0" applyFont="1" applyBorder="1" applyAlignment="1"/>
    <xf numFmtId="0" fontId="2" fillId="0" borderId="6" xfId="0" applyFont="1" applyBorder="1" applyAlignment="1"/>
    <xf numFmtId="0" fontId="2" fillId="0" borderId="1" xfId="0" applyFont="1" applyBorder="1" applyAlignment="1"/>
    <xf numFmtId="0" fontId="2" fillId="0" borderId="7" xfId="0" applyFont="1" applyBorder="1" applyAlignment="1"/>
    <xf numFmtId="0" fontId="2" fillId="0" borderId="8" xfId="0" applyFont="1" applyBorder="1" applyAlignment="1"/>
    <xf numFmtId="0" fontId="2" fillId="0" borderId="9" xfId="0" applyFont="1" applyBorder="1" applyAlignment="1"/>
    <xf numFmtId="0" fontId="2" fillId="0" borderId="10" xfId="0" applyFont="1" applyBorder="1" applyAlignment="1"/>
    <xf numFmtId="0" fontId="3" fillId="8" borderId="12"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1" fillId="8" borderId="12"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12" xfId="0" applyFont="1" applyFill="1" applyBorder="1" applyAlignment="1">
      <alignment horizontal="center" vertical="center" wrapText="1"/>
    </xf>
    <xf numFmtId="0" fontId="1" fillId="8" borderId="20" xfId="0" applyFont="1" applyFill="1" applyBorder="1" applyAlignment="1" applyProtection="1">
      <alignment horizontal="center" vertical="center" wrapText="1" shrinkToFit="1"/>
    </xf>
    <xf numFmtId="0" fontId="1" fillId="8" borderId="12" xfId="0" applyFont="1" applyFill="1" applyBorder="1" applyAlignment="1" applyProtection="1">
      <alignment horizontal="center" vertical="center" wrapText="1" shrinkToFit="1"/>
    </xf>
    <xf numFmtId="0" fontId="1" fillId="4" borderId="12" xfId="0" applyFont="1" applyFill="1" applyBorder="1" applyAlignment="1">
      <alignment horizontal="center" vertical="center"/>
    </xf>
    <xf numFmtId="0" fontId="1" fillId="4" borderId="16" xfId="0" applyFont="1" applyFill="1" applyBorder="1" applyAlignment="1">
      <alignment horizontal="center" vertical="center"/>
    </xf>
    <xf numFmtId="0" fontId="1" fillId="0" borderId="20" xfId="0" applyFont="1" applyBorder="1" applyAlignment="1" applyProtection="1">
      <alignment horizontal="center" vertical="center" wrapText="1" shrinkToFit="1"/>
    </xf>
    <xf numFmtId="0" fontId="1" fillId="0" borderId="12" xfId="0" applyFont="1" applyBorder="1" applyAlignment="1" applyProtection="1">
      <alignment horizontal="center" vertical="center" wrapText="1" shrinkToFit="1"/>
    </xf>
    <xf numFmtId="0" fontId="1" fillId="0" borderId="0" xfId="0" applyFont="1" applyBorder="1" applyAlignment="1">
      <alignment horizontal="center" vertical="center"/>
    </xf>
    <xf numFmtId="0" fontId="3" fillId="8" borderId="22"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3" fillId="8" borderId="22" xfId="0" applyFont="1" applyFill="1" applyBorder="1" applyAlignment="1" applyProtection="1">
      <alignment horizontal="center" vertical="center" wrapText="1"/>
      <protection locked="0"/>
    </xf>
    <xf numFmtId="0" fontId="3" fillId="8" borderId="14" xfId="0" applyFont="1" applyFill="1" applyBorder="1" applyAlignment="1" applyProtection="1">
      <alignment horizontal="center" vertical="center" wrapText="1"/>
      <protection locked="0"/>
    </xf>
    <xf numFmtId="0" fontId="3" fillId="8" borderId="16" xfId="0" applyFont="1" applyFill="1" applyBorder="1" applyAlignment="1" applyProtection="1">
      <alignment horizontal="center" vertical="center" wrapText="1"/>
      <protection locked="0"/>
    </xf>
    <xf numFmtId="0" fontId="1" fillId="0" borderId="12"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center" vertical="center"/>
    </xf>
    <xf numFmtId="0" fontId="2" fillId="4" borderId="22" xfId="0" applyFont="1" applyFill="1" applyBorder="1" applyAlignment="1" applyProtection="1">
      <alignment horizontal="center" vertical="center" wrapText="1"/>
      <protection locked="0"/>
    </xf>
    <xf numFmtId="0" fontId="2" fillId="4" borderId="14" xfId="0" applyFont="1" applyFill="1" applyBorder="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9" fillId="0" borderId="2" xfId="0" applyFont="1" applyBorder="1" applyAlignment="1">
      <alignment horizontal="center" vertical="center"/>
    </xf>
    <xf numFmtId="0" fontId="2" fillId="2" borderId="11" xfId="0" applyFont="1" applyFill="1" applyBorder="1" applyAlignment="1" applyProtection="1">
      <alignment horizontal="center" vertical="center" textRotation="90" wrapText="1"/>
      <protection locked="0"/>
    </xf>
    <xf numFmtId="0" fontId="2" fillId="2" borderId="14" xfId="0" applyFont="1" applyFill="1" applyBorder="1" applyAlignment="1" applyProtection="1">
      <alignment horizontal="center" vertical="center" textRotation="90" wrapText="1"/>
      <protection locked="0"/>
    </xf>
    <xf numFmtId="0" fontId="2" fillId="2" borderId="15" xfId="0" applyFont="1" applyFill="1" applyBorder="1" applyAlignment="1" applyProtection="1">
      <alignment horizontal="center" vertical="center" textRotation="90" wrapText="1"/>
      <protection locked="0"/>
    </xf>
    <xf numFmtId="0" fontId="2" fillId="2" borderId="11" xfId="0" applyFont="1" applyFill="1" applyBorder="1" applyAlignment="1" applyProtection="1">
      <alignment horizontal="center" textRotation="90" wrapText="1"/>
      <protection locked="0"/>
    </xf>
    <xf numFmtId="0" fontId="2" fillId="2" borderId="14" xfId="0" applyFont="1" applyFill="1" applyBorder="1" applyAlignment="1" applyProtection="1">
      <alignment horizontal="center" textRotation="90" wrapText="1"/>
      <protection locked="0"/>
    </xf>
    <xf numFmtId="0" fontId="2" fillId="2" borderId="15" xfId="0" applyFont="1" applyFill="1" applyBorder="1" applyAlignment="1" applyProtection="1">
      <alignment horizontal="center" textRotation="90" wrapText="1"/>
      <protection locked="0"/>
    </xf>
    <xf numFmtId="0" fontId="9" fillId="0" borderId="11" xfId="0" applyFont="1" applyBorder="1" applyAlignment="1">
      <alignment horizontal="center" vertical="center"/>
    </xf>
    <xf numFmtId="0" fontId="9" fillId="0" borderId="2" xfId="0" applyFont="1" applyBorder="1" applyAlignment="1">
      <alignment horizontal="center" vertical="center" wrapText="1"/>
    </xf>
    <xf numFmtId="0" fontId="3" fillId="4" borderId="11"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2" fillId="5" borderId="2" xfId="0" applyFont="1" applyFill="1" applyBorder="1" applyAlignment="1" applyProtection="1">
      <alignment horizontal="center" vertical="center" wrapText="1"/>
      <protection locked="0"/>
    </xf>
    <xf numFmtId="0" fontId="2" fillId="5" borderId="2" xfId="0" applyFont="1" applyFill="1" applyBorder="1" applyAlignment="1">
      <alignment horizontal="center" vertical="center" wrapText="1"/>
    </xf>
    <xf numFmtId="0" fontId="2" fillId="0" borderId="0" xfId="0" applyFont="1" applyBorder="1" applyAlignment="1">
      <alignment horizontal="left" vertical="center"/>
    </xf>
    <xf numFmtId="0" fontId="2" fillId="5" borderId="2" xfId="0" applyFont="1" applyFill="1" applyBorder="1" applyAlignment="1">
      <alignment horizontal="center" vertical="center"/>
    </xf>
    <xf numFmtId="0" fontId="2" fillId="2" borderId="2" xfId="0" applyFont="1" applyFill="1" applyBorder="1" applyAlignment="1" applyProtection="1">
      <alignment horizontal="center" vertical="center" wrapText="1"/>
      <protection locked="0"/>
    </xf>
    <xf numFmtId="0" fontId="3" fillId="5" borderId="2"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2" borderId="29"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wrapText="1"/>
      <protection locked="0"/>
    </xf>
    <xf numFmtId="0" fontId="3" fillId="4" borderId="22"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22"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protection locked="0"/>
    </xf>
    <xf numFmtId="0" fontId="3" fillId="4" borderId="16" xfId="0" applyFont="1" applyFill="1" applyBorder="1" applyAlignment="1" applyProtection="1">
      <alignment horizontal="center" vertical="center" wrapText="1"/>
      <protection locked="0"/>
    </xf>
    <xf numFmtId="0" fontId="2" fillId="8" borderId="22" xfId="0" applyFont="1" applyFill="1" applyBorder="1" applyAlignment="1" applyProtection="1">
      <alignment horizontal="center" vertical="center" wrapText="1"/>
      <protection locked="0"/>
    </xf>
    <xf numFmtId="0" fontId="2" fillId="8" borderId="14" xfId="0" applyFont="1" applyFill="1" applyBorder="1" applyAlignment="1" applyProtection="1">
      <alignment horizontal="center" vertical="center" wrapText="1"/>
      <protection locked="0"/>
    </xf>
    <xf numFmtId="0" fontId="2" fillId="8" borderId="16"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2" fillId="4" borderId="11" xfId="0" applyFont="1" applyFill="1" applyBorder="1" applyAlignment="1" applyProtection="1">
      <alignment horizontal="center" vertical="center" wrapText="1"/>
      <protection locked="0"/>
    </xf>
    <xf numFmtId="0" fontId="1" fillId="3" borderId="11" xfId="0" applyFont="1" applyFill="1" applyBorder="1" applyAlignment="1">
      <alignment horizontal="center" vertical="center" textRotation="90"/>
    </xf>
    <xf numFmtId="0" fontId="1" fillId="3" borderId="14" xfId="0" applyFont="1" applyFill="1" applyBorder="1" applyAlignment="1">
      <alignment horizontal="center" vertical="center" textRotation="90"/>
    </xf>
    <xf numFmtId="0" fontId="1" fillId="3" borderId="16" xfId="0" applyFont="1" applyFill="1" applyBorder="1" applyAlignment="1">
      <alignment horizontal="center" vertical="center" textRotation="90"/>
    </xf>
  </cellXfs>
  <cellStyles count="10">
    <cellStyle name="Normal" xfId="0" builtinId="0"/>
    <cellStyle name="Normal 11" xfId="1"/>
    <cellStyle name="Normal 12" xfId="2"/>
    <cellStyle name="Normal 14" xfId="3"/>
    <cellStyle name="Normal 19" xfId="4"/>
    <cellStyle name="Normal 2" xfId="5"/>
    <cellStyle name="Normal 20" xfId="6"/>
    <cellStyle name="Normal 3" xfId="7"/>
    <cellStyle name="Normal 4" xfId="8"/>
    <cellStyle name="Normal_Hoja1" xfId="9"/>
  </cellStyles>
  <dxfs count="292">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C000"/>
        </patternFill>
      </fill>
    </dxf>
    <dxf>
      <fill>
        <patternFill>
          <bgColor theme="5"/>
        </patternFill>
      </fill>
    </dxf>
    <dxf>
      <fill>
        <patternFill>
          <bgColor rgb="FFFF0000"/>
        </patternFill>
      </fill>
    </dxf>
    <dxf>
      <fill>
        <patternFill>
          <bgColor rgb="FFFFC000"/>
        </patternFill>
      </fill>
    </dxf>
  </dxfs>
  <tableStyles count="0" defaultTableStyle="TableStyleMedium2" defaultPivotStyle="PivotStyleLight16"/>
  <colors>
    <mruColors>
      <color rgb="FFFF6600"/>
      <color rgb="FFB7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1214438</xdr:colOff>
      <xdr:row>1</xdr:row>
      <xdr:rowOff>11905</xdr:rowOff>
    </xdr:from>
    <xdr:to>
      <xdr:col>2</xdr:col>
      <xdr:colOff>1571625</xdr:colOff>
      <xdr:row>1</xdr:row>
      <xdr:rowOff>166687</xdr:rowOff>
    </xdr:to>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a:off x="2059782" y="178593"/>
          <a:ext cx="357187" cy="1547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1926378</xdr:colOff>
      <xdr:row>1</xdr:row>
      <xdr:rowOff>21431</xdr:rowOff>
    </xdr:from>
    <xdr:to>
      <xdr:col>3</xdr:col>
      <xdr:colOff>2212128</xdr:colOff>
      <xdr:row>1</xdr:row>
      <xdr:rowOff>176213</xdr:rowOff>
    </xdr:to>
    <xdr:sp macro="" textlink="">
      <xdr:nvSpPr>
        <xdr:cNvPr id="4" name="3 CuadroTexto">
          <a:extLst>
            <a:ext uri="{FF2B5EF4-FFF2-40B4-BE49-F238E27FC236}">
              <a16:creationId xmlns:a16="http://schemas.microsoft.com/office/drawing/2014/main" xmlns="" id="{00000000-0008-0000-0000-000004000000}"/>
            </a:ext>
          </a:extLst>
        </xdr:cNvPr>
        <xdr:cNvSpPr txBox="1"/>
      </xdr:nvSpPr>
      <xdr:spPr>
        <a:xfrm>
          <a:off x="4748159" y="188119"/>
          <a:ext cx="285750" cy="154782"/>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7</xdr:col>
      <xdr:colOff>226219</xdr:colOff>
      <xdr:row>0</xdr:row>
      <xdr:rowOff>142876</xdr:rowOff>
    </xdr:from>
    <xdr:to>
      <xdr:col>8</xdr:col>
      <xdr:colOff>1693227</xdr:colOff>
      <xdr:row>3</xdr:row>
      <xdr:rowOff>175578</xdr:rowOff>
    </xdr:to>
    <xdr:pic>
      <xdr:nvPicPr>
        <xdr:cNvPr id="5" name="Imagen 4">
          <a:extLst>
            <a:ext uri="{FF2B5EF4-FFF2-40B4-BE49-F238E27FC236}">
              <a16:creationId xmlns:a16="http://schemas.microsoft.com/office/drawing/2014/main" xmlns="" id="{AD1BD32B-3383-4592-839F-D8A1D71CF8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68250" y="142876"/>
          <a:ext cx="3383915" cy="5803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4"/>
  <sheetViews>
    <sheetView showGridLines="0" tabSelected="1" zoomScale="80" zoomScaleNormal="80" workbookViewId="0">
      <selection activeCell="C4" sqref="C4"/>
    </sheetView>
  </sheetViews>
  <sheetFormatPr baseColWidth="10" defaultRowHeight="12.75" x14ac:dyDescent="0.25"/>
  <cols>
    <col min="1" max="1" width="5.28515625" style="1" customWidth="1"/>
    <col min="2" max="2" width="7.28515625" style="1" customWidth="1"/>
    <col min="3" max="3" width="29.5703125" style="1" customWidth="1"/>
    <col min="4" max="4" width="55.28515625" style="1" customWidth="1"/>
    <col min="5" max="5" width="24.42578125" style="1" customWidth="1"/>
    <col min="6" max="6" width="11.42578125" style="2"/>
    <col min="7" max="7" width="53" style="2" customWidth="1"/>
    <col min="8" max="9" width="28.7109375" style="3" customWidth="1"/>
    <col min="10" max="10" width="60.85546875" style="1" customWidth="1"/>
    <col min="11" max="11" width="33" style="2" customWidth="1"/>
    <col min="12" max="12" width="37" style="2" customWidth="1"/>
    <col min="13" max="13" width="39.7109375" style="2" customWidth="1"/>
    <col min="14" max="15" width="11.42578125" style="1"/>
    <col min="16" max="16" width="15.140625" style="1" bestFit="1" customWidth="1"/>
    <col min="17" max="17" width="14" style="1" customWidth="1"/>
    <col min="18" max="18" width="13.85546875" style="1" customWidth="1"/>
    <col min="19" max="19" width="14.28515625" style="1" bestFit="1" customWidth="1"/>
    <col min="20" max="20" width="18.5703125" style="1" customWidth="1"/>
    <col min="21" max="21" width="17" style="1" customWidth="1"/>
    <col min="22" max="22" width="11.42578125" style="1"/>
    <col min="23" max="23" width="63.7109375" style="1" customWidth="1"/>
    <col min="24" max="24" width="14" style="1" customWidth="1"/>
    <col min="25" max="25" width="12.85546875" style="1" customWidth="1"/>
    <col min="26" max="26" width="25" style="1" customWidth="1"/>
    <col min="27" max="27" width="40.85546875" style="1" customWidth="1"/>
    <col min="28" max="28" width="34.28515625" style="4" customWidth="1"/>
    <col min="29" max="29" width="40.5703125" style="1" customWidth="1"/>
    <col min="30" max="30" width="40.7109375" style="1" customWidth="1"/>
    <col min="31" max="16384" width="11.42578125" style="12"/>
  </cols>
  <sheetData>
    <row r="1" spans="1:30" ht="13.5" thickBot="1" x14ac:dyDescent="0.3">
      <c r="AA1" s="12"/>
    </row>
    <row r="2" spans="1:30" s="8" customFormat="1" ht="15" customHeight="1" x14ac:dyDescent="0.2">
      <c r="A2" s="5"/>
      <c r="B2" s="6"/>
      <c r="C2" s="41" t="s">
        <v>1232</v>
      </c>
      <c r="D2" s="42"/>
      <c r="E2" s="42"/>
      <c r="F2" s="42"/>
      <c r="G2" s="43"/>
      <c r="K2" s="9"/>
      <c r="L2" s="9"/>
      <c r="M2" s="9"/>
      <c r="V2" s="9"/>
      <c r="AB2" s="10"/>
      <c r="AC2" s="6"/>
      <c r="AD2" s="6"/>
    </row>
    <row r="3" spans="1:30" s="8" customFormat="1" ht="15" customHeight="1" x14ac:dyDescent="0.2">
      <c r="A3" s="5"/>
      <c r="B3" s="6"/>
      <c r="C3" s="44" t="s">
        <v>1207</v>
      </c>
      <c r="D3" s="45"/>
      <c r="E3" s="45"/>
      <c r="F3" s="45"/>
      <c r="G3" s="46"/>
      <c r="K3" s="9"/>
      <c r="L3" s="9"/>
      <c r="M3" s="9"/>
      <c r="V3" s="9"/>
      <c r="AB3" s="10"/>
      <c r="AC3" s="6"/>
      <c r="AD3" s="6"/>
    </row>
    <row r="4" spans="1:30" s="8" customFormat="1" ht="15" customHeight="1" thickBot="1" x14ac:dyDescent="0.25">
      <c r="A4" s="5"/>
      <c r="B4" s="6"/>
      <c r="C4" s="47" t="s">
        <v>1208</v>
      </c>
      <c r="D4" s="48"/>
      <c r="E4" s="48"/>
      <c r="F4" s="48"/>
      <c r="G4" s="49"/>
      <c r="K4" s="9"/>
      <c r="L4" s="9"/>
      <c r="M4" s="9"/>
      <c r="V4" s="9"/>
      <c r="AB4" s="10"/>
      <c r="AC4" s="6"/>
      <c r="AD4" s="6"/>
    </row>
    <row r="5" spans="1:30" s="8" customFormat="1" ht="11.25" customHeight="1" x14ac:dyDescent="0.25">
      <c r="A5" s="5"/>
      <c r="B5" s="6"/>
      <c r="C5" s="11" t="s">
        <v>1173</v>
      </c>
      <c r="E5" s="101"/>
      <c r="F5" s="101"/>
      <c r="G5" s="101"/>
      <c r="H5" s="7"/>
      <c r="I5" s="7"/>
      <c r="K5" s="9"/>
      <c r="L5" s="9"/>
      <c r="M5" s="9"/>
      <c r="V5" s="9"/>
      <c r="AB5" s="10"/>
      <c r="AC5" s="6"/>
      <c r="AD5" s="6"/>
    </row>
    <row r="6" spans="1:30" s="8" customFormat="1" ht="11.25" customHeight="1" x14ac:dyDescent="0.25">
      <c r="A6" s="5"/>
      <c r="B6" s="6"/>
      <c r="C6" s="11"/>
      <c r="E6" s="13"/>
      <c r="F6" s="13"/>
      <c r="G6" s="13"/>
      <c r="H6" s="7"/>
      <c r="I6" s="7"/>
      <c r="K6" s="9"/>
      <c r="L6" s="9"/>
      <c r="M6" s="9"/>
      <c r="V6" s="9"/>
      <c r="AB6" s="10"/>
      <c r="AC6" s="6"/>
      <c r="AD6" s="6"/>
    </row>
    <row r="7" spans="1:30" s="8" customFormat="1" ht="11.25" customHeight="1" thickBot="1" x14ac:dyDescent="0.3">
      <c r="A7" s="5"/>
      <c r="B7" s="6"/>
      <c r="C7" s="11"/>
      <c r="E7" s="13"/>
      <c r="F7" s="13"/>
      <c r="G7" s="13"/>
      <c r="H7" s="7"/>
      <c r="I7" s="7"/>
      <c r="K7" s="9"/>
      <c r="L7" s="9"/>
      <c r="M7" s="9"/>
      <c r="V7" s="9"/>
      <c r="AB7" s="10"/>
      <c r="AC7" s="6"/>
      <c r="AD7" s="6"/>
    </row>
    <row r="8" spans="1:30" s="63" customFormat="1" ht="17.25" customHeight="1" thickBot="1" x14ac:dyDescent="0.3">
      <c r="A8" s="85" t="s">
        <v>11</v>
      </c>
      <c r="B8" s="88" t="s">
        <v>12</v>
      </c>
      <c r="C8" s="102" t="s">
        <v>0</v>
      </c>
      <c r="D8" s="102"/>
      <c r="E8" s="102"/>
      <c r="F8" s="102"/>
      <c r="G8" s="105" t="s">
        <v>1</v>
      </c>
      <c r="H8" s="106"/>
      <c r="I8" s="107"/>
      <c r="J8" s="103" t="s">
        <v>2</v>
      </c>
      <c r="K8" s="100" t="s">
        <v>3</v>
      </c>
      <c r="L8" s="100"/>
      <c r="M8" s="100"/>
      <c r="N8" s="100" t="s">
        <v>4</v>
      </c>
      <c r="O8" s="100"/>
      <c r="P8" s="100"/>
      <c r="Q8" s="100"/>
      <c r="R8" s="100"/>
      <c r="S8" s="100"/>
      <c r="T8" s="100"/>
      <c r="U8" s="100" t="s">
        <v>5</v>
      </c>
      <c r="V8" s="100" t="s">
        <v>6</v>
      </c>
      <c r="W8" s="104"/>
      <c r="X8" s="99" t="s">
        <v>7</v>
      </c>
      <c r="Y8" s="99"/>
      <c r="Z8" s="99"/>
      <c r="AA8" s="99"/>
      <c r="AB8" s="99"/>
      <c r="AC8" s="99"/>
      <c r="AD8" s="99"/>
    </row>
    <row r="9" spans="1:30" s="63" customFormat="1" ht="15.75" customHeight="1" thickBot="1" x14ac:dyDescent="0.3">
      <c r="A9" s="86"/>
      <c r="B9" s="89"/>
      <c r="C9" s="102"/>
      <c r="D9" s="102"/>
      <c r="E9" s="102"/>
      <c r="F9" s="102"/>
      <c r="G9" s="108"/>
      <c r="H9" s="109"/>
      <c r="I9" s="110"/>
      <c r="J9" s="103"/>
      <c r="K9" s="100"/>
      <c r="L9" s="100"/>
      <c r="M9" s="100"/>
      <c r="N9" s="100"/>
      <c r="O9" s="100"/>
      <c r="P9" s="100"/>
      <c r="Q9" s="100"/>
      <c r="R9" s="100"/>
      <c r="S9" s="100"/>
      <c r="T9" s="100"/>
      <c r="U9" s="104"/>
      <c r="V9" s="104"/>
      <c r="W9" s="104"/>
      <c r="X9" s="99"/>
      <c r="Y9" s="99"/>
      <c r="Z9" s="99"/>
      <c r="AA9" s="99"/>
      <c r="AB9" s="99"/>
      <c r="AC9" s="99"/>
      <c r="AD9" s="99"/>
    </row>
    <row r="10" spans="1:30" s="63" customFormat="1" ht="48.75" customHeight="1" thickBot="1" x14ac:dyDescent="0.3">
      <c r="A10" s="87"/>
      <c r="B10" s="90"/>
      <c r="C10" s="53" t="s">
        <v>13</v>
      </c>
      <c r="D10" s="53" t="s">
        <v>14</v>
      </c>
      <c r="E10" s="53" t="s">
        <v>1057</v>
      </c>
      <c r="F10" s="53" t="s">
        <v>15</v>
      </c>
      <c r="G10" s="53" t="s">
        <v>16</v>
      </c>
      <c r="H10" s="111" t="s">
        <v>17</v>
      </c>
      <c r="I10" s="112"/>
      <c r="J10" s="103"/>
      <c r="K10" s="53" t="s">
        <v>18</v>
      </c>
      <c r="L10" s="53" t="s">
        <v>19</v>
      </c>
      <c r="M10" s="53" t="s">
        <v>20</v>
      </c>
      <c r="N10" s="53" t="s">
        <v>21</v>
      </c>
      <c r="O10" s="53" t="s">
        <v>22</v>
      </c>
      <c r="P10" s="53" t="s">
        <v>36</v>
      </c>
      <c r="Q10" s="53" t="s">
        <v>35</v>
      </c>
      <c r="R10" s="53" t="s">
        <v>23</v>
      </c>
      <c r="S10" s="53" t="s">
        <v>37</v>
      </c>
      <c r="T10" s="53" t="s">
        <v>24</v>
      </c>
      <c r="U10" s="53" t="s">
        <v>25</v>
      </c>
      <c r="V10" s="53" t="s">
        <v>38</v>
      </c>
      <c r="W10" s="53" t="s">
        <v>26</v>
      </c>
      <c r="X10" s="53" t="s">
        <v>8</v>
      </c>
      <c r="Y10" s="53" t="s">
        <v>9</v>
      </c>
      <c r="Z10" s="53" t="s">
        <v>10</v>
      </c>
      <c r="AA10" s="53" t="s">
        <v>30</v>
      </c>
      <c r="AB10" s="53" t="s">
        <v>1224</v>
      </c>
      <c r="AC10" s="53" t="s">
        <v>27</v>
      </c>
      <c r="AD10" s="53" t="s">
        <v>28</v>
      </c>
    </row>
    <row r="11" spans="1:30" s="63" customFormat="1" ht="15" customHeight="1" x14ac:dyDescent="0.25">
      <c r="A11" s="123" t="s">
        <v>1202</v>
      </c>
      <c r="B11" s="123" t="s">
        <v>1209</v>
      </c>
      <c r="C11" s="96" t="s">
        <v>1225</v>
      </c>
      <c r="D11" s="121" t="s">
        <v>1226</v>
      </c>
      <c r="E11" s="122" t="s">
        <v>1062</v>
      </c>
      <c r="F11" s="122" t="s">
        <v>1174</v>
      </c>
      <c r="G11" s="52" t="str">
        <f>VLOOKUP(H11,PELIGROS!A$1:G$445,2,0)</f>
        <v>Forzadas, Prolongadas</v>
      </c>
      <c r="H11" s="52" t="s">
        <v>39</v>
      </c>
      <c r="I11" s="52" t="s">
        <v>1203</v>
      </c>
      <c r="J11" s="52" t="str">
        <f>VLOOKUP(H11,PELIGROS!A$2:G$445,3,0)</f>
        <v xml:space="preserve">Lesiones osteomusculares, lesiones osteoarticulares
</v>
      </c>
      <c r="K11" s="18" t="s">
        <v>29</v>
      </c>
      <c r="L11" s="52" t="s">
        <v>42</v>
      </c>
      <c r="M11" s="52" t="s">
        <v>43</v>
      </c>
      <c r="N11" s="18">
        <v>2</v>
      </c>
      <c r="O11" s="59">
        <v>3</v>
      </c>
      <c r="P11" s="59">
        <v>10</v>
      </c>
      <c r="Q11" s="60">
        <f t="shared" ref="Q11:Q74" si="0">N11*O11</f>
        <v>6</v>
      </c>
      <c r="R11" s="60">
        <f t="shared" ref="R11:R74" si="1">P11*Q11</f>
        <v>60</v>
      </c>
      <c r="S11" s="17" t="str">
        <f t="shared" ref="S11:S74" si="2">IF(Q11=40,"MA-40",IF(Q11=30,"MA-30",IF(Q11=20,"A-20",IF(Q11=10,"A-10",IF(Q11=24,"MA-24",IF(Q11=18,"A-18",IF(Q11=12,"A-12",IF(Q11=6,"M-6",IF(Q11=8,"M-8",IF(Q11=6,"M-6",IF(Q11=4,"B-4",IF(Q11=2,"B-2",))))))))))))</f>
        <v>M-6</v>
      </c>
      <c r="T11" s="61" t="str">
        <f t="shared" ref="T11:T74" si="3">IF(R11&lt;=20,"IV",IF(R11&lt;=120,"III",IF(R11&lt;=500,"II",IF(R11&lt;=4000,"I"))))</f>
        <v>III</v>
      </c>
      <c r="U11" s="62" t="str">
        <f t="shared" ref="U11:U74" si="4">IF(T11=0,"",IF(T11="IV","Aceptable",IF(T11="III","Mejorable",IF(T11="II","No Aceptable o Aceptable Con Control Especifico",IF(T11="I","No Aceptable","")))))</f>
        <v>Mejorable</v>
      </c>
      <c r="V11" s="93">
        <v>1</v>
      </c>
      <c r="W11" s="52" t="str">
        <f>VLOOKUP(H11,PELIGROS!A$2:G$445,6,0)</f>
        <v>Enfermedades Osteomusculares</v>
      </c>
      <c r="X11" s="18" t="s">
        <v>31</v>
      </c>
      <c r="Y11" s="18" t="s">
        <v>31</v>
      </c>
      <c r="Z11" s="18" t="s">
        <v>31</v>
      </c>
      <c r="AA11" s="17" t="s">
        <v>31</v>
      </c>
      <c r="AB11" s="52" t="str">
        <f>VLOOKUP(H11,PELIGROS!A$2:G$445,7,0)</f>
        <v>Prevención en lesiones osteomusculares, líderes de pausas activas</v>
      </c>
      <c r="AC11" s="18" t="s">
        <v>1176</v>
      </c>
      <c r="AD11" s="96" t="s">
        <v>1180</v>
      </c>
    </row>
    <row r="12" spans="1:30" s="63" customFormat="1" ht="38.25" x14ac:dyDescent="0.25">
      <c r="A12" s="124"/>
      <c r="B12" s="124"/>
      <c r="C12" s="97"/>
      <c r="D12" s="116"/>
      <c r="E12" s="82"/>
      <c r="F12" s="82"/>
      <c r="G12" s="52" t="str">
        <f>VLOOKUP(H12,PELIGROS!A$1:G$445,2,0)</f>
        <v>Movimientos repetitivos, Miembros Superiores</v>
      </c>
      <c r="H12" s="52" t="s">
        <v>1175</v>
      </c>
      <c r="I12" s="52" t="s">
        <v>1203</v>
      </c>
      <c r="J12" s="52" t="str">
        <f>VLOOKUP(H12,PELIGROS!A$2:G$445,3,0)</f>
        <v>Lesiones Musculoesqueléticas</v>
      </c>
      <c r="K12" s="18" t="s">
        <v>29</v>
      </c>
      <c r="L12" s="52" t="s">
        <v>31</v>
      </c>
      <c r="M12" s="52" t="s">
        <v>43</v>
      </c>
      <c r="N12" s="18">
        <v>2</v>
      </c>
      <c r="O12" s="59">
        <v>3</v>
      </c>
      <c r="P12" s="59">
        <v>10</v>
      </c>
      <c r="Q12" s="60">
        <f t="shared" si="0"/>
        <v>6</v>
      </c>
      <c r="R12" s="60">
        <f t="shared" si="1"/>
        <v>60</v>
      </c>
      <c r="S12" s="17" t="str">
        <f t="shared" si="2"/>
        <v>M-6</v>
      </c>
      <c r="T12" s="61" t="str">
        <f t="shared" si="3"/>
        <v>III</v>
      </c>
      <c r="U12" s="62" t="str">
        <f t="shared" si="4"/>
        <v>Mejorable</v>
      </c>
      <c r="V12" s="94"/>
      <c r="W12" s="52" t="str">
        <f>VLOOKUP(H12,PELIGROS!A$2:G$445,6,0)</f>
        <v>Enfermedades musculoesqueleticas</v>
      </c>
      <c r="X12" s="18" t="s">
        <v>31</v>
      </c>
      <c r="Y12" s="18" t="s">
        <v>31</v>
      </c>
      <c r="Z12" s="18" t="s">
        <v>31</v>
      </c>
      <c r="AA12" s="17" t="s">
        <v>31</v>
      </c>
      <c r="AB12" s="52" t="str">
        <f>VLOOKUP(H12,PELIGROS!A$2:G$445,7,0)</f>
        <v>Prevención en lesiones osteomusculares, líderes de pausas activas</v>
      </c>
      <c r="AC12" s="18" t="s">
        <v>31</v>
      </c>
      <c r="AD12" s="97"/>
    </row>
    <row r="13" spans="1:30" s="63" customFormat="1" ht="51" x14ac:dyDescent="0.25">
      <c r="A13" s="124"/>
      <c r="B13" s="124"/>
      <c r="C13" s="97"/>
      <c r="D13" s="116"/>
      <c r="E13" s="82"/>
      <c r="F13" s="82"/>
      <c r="G13" s="52" t="str">
        <f>VLOOKUP(H13,PELIGROS!A$1:G$445,2,0)</f>
        <v>Atropellamiento, Envestir</v>
      </c>
      <c r="H13" s="52" t="s">
        <v>1167</v>
      </c>
      <c r="I13" s="52" t="s">
        <v>1206</v>
      </c>
      <c r="J13" s="52" t="str">
        <f>VLOOKUP(H13,PELIGROS!A$2:G$445,3,0)</f>
        <v>Lesiones, pérdidas materiales, muerte</v>
      </c>
      <c r="K13" s="18" t="s">
        <v>29</v>
      </c>
      <c r="L13" s="52" t="s">
        <v>42</v>
      </c>
      <c r="M13" s="52" t="s">
        <v>52</v>
      </c>
      <c r="N13" s="18">
        <v>2</v>
      </c>
      <c r="O13" s="59">
        <v>2</v>
      </c>
      <c r="P13" s="59">
        <v>60</v>
      </c>
      <c r="Q13" s="60">
        <f t="shared" si="0"/>
        <v>4</v>
      </c>
      <c r="R13" s="60">
        <f t="shared" si="1"/>
        <v>240</v>
      </c>
      <c r="S13" s="17" t="str">
        <f t="shared" si="2"/>
        <v>B-4</v>
      </c>
      <c r="T13" s="61" t="str">
        <f t="shared" si="3"/>
        <v>II</v>
      </c>
      <c r="U13" s="62" t="str">
        <f t="shared" si="4"/>
        <v>No Aceptable o Aceptable Con Control Especifico</v>
      </c>
      <c r="V13" s="94"/>
      <c r="W13" s="52" t="str">
        <f>VLOOKUP(H13,PELIGROS!A$2:G$445,6,0)</f>
        <v>Muerte</v>
      </c>
      <c r="X13" s="18" t="s">
        <v>31</v>
      </c>
      <c r="Y13" s="18" t="s">
        <v>31</v>
      </c>
      <c r="Z13" s="18" t="s">
        <v>31</v>
      </c>
      <c r="AA13" s="17" t="s">
        <v>31</v>
      </c>
      <c r="AB13" s="52" t="str">
        <f>VLOOKUP(H13,PELIGROS!A$2:G$445,7,0)</f>
        <v>Seguridad vial y manejo defensivo, aseguramiento de áreas de trabajo</v>
      </c>
      <c r="AC13" s="18" t="s">
        <v>31</v>
      </c>
      <c r="AD13" s="97"/>
    </row>
    <row r="14" spans="1:30" s="63" customFormat="1" ht="63.75" x14ac:dyDescent="0.25">
      <c r="A14" s="124"/>
      <c r="B14" s="124"/>
      <c r="C14" s="97"/>
      <c r="D14" s="116"/>
      <c r="E14" s="82"/>
      <c r="F14" s="82"/>
      <c r="G14" s="52" t="str">
        <f>VLOOKUP(H14,PELIGROS!A$1:G$445,2,0)</f>
        <v>Atraco, golpiza, atentados y secuestrados</v>
      </c>
      <c r="H14" s="52" t="s">
        <v>55</v>
      </c>
      <c r="I14" s="52" t="s">
        <v>1206</v>
      </c>
      <c r="J14" s="52" t="str">
        <f>VLOOKUP(H14,PELIGROS!A$2:G$445,3,0)</f>
        <v>Estrés, golpes, Secuestros</v>
      </c>
      <c r="K14" s="18" t="s">
        <v>29</v>
      </c>
      <c r="L14" s="52" t="s">
        <v>42</v>
      </c>
      <c r="M14" s="52" t="s">
        <v>1227</v>
      </c>
      <c r="N14" s="18">
        <v>2</v>
      </c>
      <c r="O14" s="59">
        <v>2</v>
      </c>
      <c r="P14" s="59">
        <v>60</v>
      </c>
      <c r="Q14" s="60">
        <f t="shared" si="0"/>
        <v>4</v>
      </c>
      <c r="R14" s="60">
        <f t="shared" si="1"/>
        <v>240</v>
      </c>
      <c r="S14" s="17" t="str">
        <f t="shared" si="2"/>
        <v>B-4</v>
      </c>
      <c r="T14" s="61" t="str">
        <f t="shared" si="3"/>
        <v>II</v>
      </c>
      <c r="U14" s="62" t="str">
        <f t="shared" si="4"/>
        <v>No Aceptable o Aceptable Con Control Especifico</v>
      </c>
      <c r="V14" s="94"/>
      <c r="W14" s="52" t="str">
        <f>VLOOKUP(H14,PELIGROS!A$2:G$445,6,0)</f>
        <v>Secuestros</v>
      </c>
      <c r="X14" s="18" t="s">
        <v>31</v>
      </c>
      <c r="Y14" s="18" t="s">
        <v>31</v>
      </c>
      <c r="Z14" s="18" t="s">
        <v>31</v>
      </c>
      <c r="AA14" s="17" t="s">
        <v>31</v>
      </c>
      <c r="AB14" s="52" t="str">
        <f>VLOOKUP(H14,PELIGROS!A$2:G$445,7,0)</f>
        <v>N/A</v>
      </c>
      <c r="AC14" s="18" t="s">
        <v>1177</v>
      </c>
      <c r="AD14" s="97"/>
    </row>
    <row r="15" spans="1:30" s="63" customFormat="1" ht="51" x14ac:dyDescent="0.25">
      <c r="A15" s="124"/>
      <c r="B15" s="124"/>
      <c r="C15" s="97"/>
      <c r="D15" s="116"/>
      <c r="E15" s="82"/>
      <c r="F15" s="82"/>
      <c r="G15" s="52" t="str">
        <f>VLOOKUP(H15,PELIGROS!A$1:G$445,2,0)</f>
        <v>SISMOS, INCENDIOS, INUNDACIONES, TERREMOTOS, VENDAVALES, DERRUMBE</v>
      </c>
      <c r="H15" s="52" t="s">
        <v>59</v>
      </c>
      <c r="I15" s="52" t="s">
        <v>1204</v>
      </c>
      <c r="J15" s="52" t="str">
        <f>VLOOKUP(H15,PELIGROS!A$2:G$445,3,0)</f>
        <v>SISMOS, INCENDIOS, INUNDACIONES, TERREMOTOS, VENDAVALES</v>
      </c>
      <c r="K15" s="18" t="s">
        <v>29</v>
      </c>
      <c r="L15" s="52" t="s">
        <v>42</v>
      </c>
      <c r="M15" s="52" t="s">
        <v>61</v>
      </c>
      <c r="N15" s="18">
        <v>2</v>
      </c>
      <c r="O15" s="59">
        <v>1</v>
      </c>
      <c r="P15" s="59">
        <v>100</v>
      </c>
      <c r="Q15" s="60">
        <f t="shared" si="0"/>
        <v>2</v>
      </c>
      <c r="R15" s="60">
        <f t="shared" si="1"/>
        <v>200</v>
      </c>
      <c r="S15" s="17" t="str">
        <f t="shared" si="2"/>
        <v>B-2</v>
      </c>
      <c r="T15" s="61" t="str">
        <f t="shared" si="3"/>
        <v>II</v>
      </c>
      <c r="U15" s="62" t="str">
        <f t="shared" si="4"/>
        <v>No Aceptable o Aceptable Con Control Especifico</v>
      </c>
      <c r="V15" s="94"/>
      <c r="W15" s="52" t="str">
        <f>VLOOKUP(H15,PELIGROS!A$2:G$445,6,0)</f>
        <v>MUERTE</v>
      </c>
      <c r="X15" s="18" t="s">
        <v>31</v>
      </c>
      <c r="Y15" s="18" t="s">
        <v>31</v>
      </c>
      <c r="Z15" s="18" t="s">
        <v>31</v>
      </c>
      <c r="AA15" s="17" t="s">
        <v>1210</v>
      </c>
      <c r="AB15" s="52" t="str">
        <f>VLOOKUP(H15,PELIGROS!A$2:G$445,7,0)</f>
        <v>ENTRENAMIENTO DE LA BRIGADA; DIVULGACIÓN DE PLAN DE EMERGENCIA</v>
      </c>
      <c r="AC15" s="18" t="s">
        <v>1178</v>
      </c>
      <c r="AD15" s="97"/>
    </row>
    <row r="16" spans="1:30" s="63" customFormat="1" ht="51" x14ac:dyDescent="0.25">
      <c r="A16" s="124"/>
      <c r="B16" s="124"/>
      <c r="C16" s="97"/>
      <c r="D16" s="116"/>
      <c r="E16" s="82"/>
      <c r="F16" s="82"/>
      <c r="G16" s="52" t="str">
        <f>VLOOKUP(H16,PELIGROS!A$1:G$445,2,0)</f>
        <v>ENERGÍA TÉRMICA, CAMBIO DE TEMPERATURA DURANTE LOS RECORRIDOS</v>
      </c>
      <c r="H16" s="52" t="s">
        <v>1211</v>
      </c>
      <c r="I16" s="52" t="s">
        <v>1212</v>
      </c>
      <c r="J16" s="52" t="str">
        <f>VLOOKUP(H16,PELIGROS!A$2:G$445,3,0)</f>
        <v xml:space="preserve"> GOLPE DE CALOR,  DESHIDRATACIÓN</v>
      </c>
      <c r="K16" s="18" t="s">
        <v>29</v>
      </c>
      <c r="L16" s="52" t="s">
        <v>42</v>
      </c>
      <c r="M16" s="52" t="s">
        <v>29</v>
      </c>
      <c r="N16" s="18">
        <v>2</v>
      </c>
      <c r="O16" s="59">
        <v>2</v>
      </c>
      <c r="P16" s="59">
        <v>10</v>
      </c>
      <c r="Q16" s="60">
        <f t="shared" si="0"/>
        <v>4</v>
      </c>
      <c r="R16" s="60">
        <f t="shared" si="1"/>
        <v>40</v>
      </c>
      <c r="S16" s="17" t="str">
        <f t="shared" si="2"/>
        <v>B-4</v>
      </c>
      <c r="T16" s="61" t="str">
        <f t="shared" si="3"/>
        <v>III</v>
      </c>
      <c r="U16" s="62" t="str">
        <f t="shared" si="4"/>
        <v>Mejorable</v>
      </c>
      <c r="V16" s="94"/>
      <c r="W16" s="52" t="str">
        <f>VLOOKUP(H16,PELIGROS!A$2:G$445,6,0)</f>
        <v>CÁNCER DE PIEL</v>
      </c>
      <c r="X16" s="18" t="s">
        <v>31</v>
      </c>
      <c r="Y16" s="18" t="s">
        <v>31</v>
      </c>
      <c r="Z16" s="18" t="s">
        <v>31</v>
      </c>
      <c r="AA16" s="17" t="s">
        <v>31</v>
      </c>
      <c r="AB16" s="52" t="str">
        <f>VLOOKUP(H16,PELIGROS!A$2:G$445,7,0)</f>
        <v>N/A</v>
      </c>
      <c r="AC16" s="18" t="s">
        <v>1213</v>
      </c>
      <c r="AD16" s="97"/>
    </row>
    <row r="17" spans="1:30" s="63" customFormat="1" ht="63.75" x14ac:dyDescent="0.25">
      <c r="A17" s="124"/>
      <c r="B17" s="124"/>
      <c r="C17" s="97"/>
      <c r="D17" s="116"/>
      <c r="E17" s="82"/>
      <c r="F17" s="82"/>
      <c r="G17" s="52" t="str">
        <f>VLOOKUP(H17,PELIGROS!A$1:G$445,2,0)</f>
        <v>CONCENTRACIÓN EN ACTIVIDADES DE ALTO DESEMPEÑO MENTAL</v>
      </c>
      <c r="H17" s="52" t="s">
        <v>69</v>
      </c>
      <c r="I17" s="52" t="s">
        <v>1205</v>
      </c>
      <c r="J17" s="52" t="str">
        <f>VLOOKUP(H17,PELIGROS!A$2:G$445,3,0)</f>
        <v>ESTRÉS, CEFALEA, IRRITABILIDAD</v>
      </c>
      <c r="K17" s="18" t="s">
        <v>29</v>
      </c>
      <c r="L17" s="52" t="s">
        <v>31</v>
      </c>
      <c r="M17" s="52" t="s">
        <v>32</v>
      </c>
      <c r="N17" s="18">
        <v>2</v>
      </c>
      <c r="O17" s="59">
        <v>3</v>
      </c>
      <c r="P17" s="59">
        <v>10</v>
      </c>
      <c r="Q17" s="60">
        <f t="shared" si="0"/>
        <v>6</v>
      </c>
      <c r="R17" s="60">
        <f t="shared" si="1"/>
        <v>60</v>
      </c>
      <c r="S17" s="17" t="str">
        <f t="shared" si="2"/>
        <v>M-6</v>
      </c>
      <c r="T17" s="61" t="str">
        <f t="shared" si="3"/>
        <v>III</v>
      </c>
      <c r="U17" s="62" t="str">
        <f t="shared" si="4"/>
        <v>Mejorable</v>
      </c>
      <c r="V17" s="94"/>
      <c r="W17" s="52" t="str">
        <f>VLOOKUP(H17,PELIGROS!A$2:G$445,6,0)</f>
        <v>ESTRÉS</v>
      </c>
      <c r="X17" s="18" t="s">
        <v>31</v>
      </c>
      <c r="Y17" s="18" t="s">
        <v>31</v>
      </c>
      <c r="Z17" s="18" t="s">
        <v>31</v>
      </c>
      <c r="AA17" s="17" t="s">
        <v>31</v>
      </c>
      <c r="AB17" s="52" t="str">
        <f>VLOOKUP(H17,PELIGROS!A$2:G$445,7,0)</f>
        <v>N/A</v>
      </c>
      <c r="AC17" s="18" t="s">
        <v>1179</v>
      </c>
      <c r="AD17" s="97"/>
    </row>
    <row r="18" spans="1:30" s="63" customFormat="1" ht="38.25" x14ac:dyDescent="0.25">
      <c r="A18" s="124"/>
      <c r="B18" s="124"/>
      <c r="C18" s="97"/>
      <c r="D18" s="116"/>
      <c r="E18" s="82"/>
      <c r="F18" s="82"/>
      <c r="G18" s="52" t="str">
        <f>VLOOKUP(H18,PELIGROS!A$1:G$445,2,0)</f>
        <v>ATENCIÓN AL PÚBLICO</v>
      </c>
      <c r="H18" s="52" t="s">
        <v>442</v>
      </c>
      <c r="I18" s="52" t="s">
        <v>1205</v>
      </c>
      <c r="J18" s="52" t="str">
        <f>VLOOKUP(H18,PELIGROS!A$2:G$445,3,0)</f>
        <v>ESTRÉS, ENFERMEDADES DIGESTIVAS, IRRITABILIDAD, TRANSTORNOS DEL SUEÑO</v>
      </c>
      <c r="K18" s="18" t="s">
        <v>29</v>
      </c>
      <c r="L18" s="52" t="s">
        <v>31</v>
      </c>
      <c r="M18" s="52" t="s">
        <v>32</v>
      </c>
      <c r="N18" s="18">
        <v>2</v>
      </c>
      <c r="O18" s="59">
        <v>2</v>
      </c>
      <c r="P18" s="59">
        <v>10</v>
      </c>
      <c r="Q18" s="60">
        <f t="shared" si="0"/>
        <v>4</v>
      </c>
      <c r="R18" s="60">
        <f t="shared" si="1"/>
        <v>40</v>
      </c>
      <c r="S18" s="17" t="str">
        <f t="shared" si="2"/>
        <v>B-4</v>
      </c>
      <c r="T18" s="61" t="str">
        <f t="shared" si="3"/>
        <v>III</v>
      </c>
      <c r="U18" s="62" t="str">
        <f t="shared" si="4"/>
        <v>Mejorable</v>
      </c>
      <c r="V18" s="94"/>
      <c r="W18" s="52" t="str">
        <f>VLOOKUP(H18,PELIGROS!A$2:G$445,6,0)</f>
        <v>ESTRÉS</v>
      </c>
      <c r="X18" s="18" t="s">
        <v>31</v>
      </c>
      <c r="Y18" s="18" t="s">
        <v>31</v>
      </c>
      <c r="Z18" s="18" t="s">
        <v>31</v>
      </c>
      <c r="AA18" s="17" t="s">
        <v>31</v>
      </c>
      <c r="AB18" s="52" t="str">
        <f>VLOOKUP(H18,PELIGROS!A$2:G$445,7,0)</f>
        <v>RESOLUCIÓN DE CONFLICTOS; COMUNICACIÓN ASERTIVA; SERVICIO AL CLIENTE</v>
      </c>
      <c r="AC18" s="18" t="s">
        <v>31</v>
      </c>
      <c r="AD18" s="97"/>
    </row>
    <row r="19" spans="1:30" s="63" customFormat="1" x14ac:dyDescent="0.25">
      <c r="A19" s="124"/>
      <c r="B19" s="124"/>
      <c r="C19" s="97"/>
      <c r="D19" s="116"/>
      <c r="E19" s="82"/>
      <c r="F19" s="82"/>
      <c r="G19" s="52" t="str">
        <f>VLOOKUP(H19,PELIGROS!A$1:G$445,2,0)</f>
        <v>NATURALEZA DE LA TAREA</v>
      </c>
      <c r="H19" s="52" t="s">
        <v>73</v>
      </c>
      <c r="I19" s="52" t="s">
        <v>1205</v>
      </c>
      <c r="J19" s="52" t="str">
        <f>VLOOKUP(H19,PELIGROS!A$2:G$445,3,0)</f>
        <v>ESTRÉS,  TRANSTORNOS DEL SUEÑO</v>
      </c>
      <c r="K19" s="18" t="s">
        <v>29</v>
      </c>
      <c r="L19" s="52" t="s">
        <v>31</v>
      </c>
      <c r="M19" s="52" t="s">
        <v>32</v>
      </c>
      <c r="N19" s="18">
        <v>2</v>
      </c>
      <c r="O19" s="59">
        <v>3</v>
      </c>
      <c r="P19" s="59">
        <v>10</v>
      </c>
      <c r="Q19" s="60">
        <f t="shared" si="0"/>
        <v>6</v>
      </c>
      <c r="R19" s="60">
        <f t="shared" si="1"/>
        <v>60</v>
      </c>
      <c r="S19" s="17" t="str">
        <f t="shared" si="2"/>
        <v>M-6</v>
      </c>
      <c r="T19" s="61" t="str">
        <f t="shared" si="3"/>
        <v>III</v>
      </c>
      <c r="U19" s="62" t="str">
        <f t="shared" si="4"/>
        <v>Mejorable</v>
      </c>
      <c r="V19" s="94"/>
      <c r="W19" s="52" t="str">
        <f>VLOOKUP(H19,PELIGROS!A$2:G$445,6,0)</f>
        <v>ESTRÉS</v>
      </c>
      <c r="X19" s="18" t="s">
        <v>31</v>
      </c>
      <c r="Y19" s="18" t="s">
        <v>31</v>
      </c>
      <c r="Z19" s="18" t="s">
        <v>31</v>
      </c>
      <c r="AA19" s="17" t="s">
        <v>31</v>
      </c>
      <c r="AB19" s="52" t="str">
        <f>VLOOKUP(H19,PELIGROS!A$2:G$445,7,0)</f>
        <v>N/A</v>
      </c>
      <c r="AC19" s="18" t="s">
        <v>31</v>
      </c>
      <c r="AD19" s="97"/>
    </row>
    <row r="20" spans="1:30" s="63" customFormat="1" ht="25.5" x14ac:dyDescent="0.25">
      <c r="A20" s="124"/>
      <c r="B20" s="124"/>
      <c r="C20" s="98"/>
      <c r="D20" s="117"/>
      <c r="E20" s="83"/>
      <c r="F20" s="83"/>
      <c r="G20" s="52" t="str">
        <f>VLOOKUP(H20,PELIGROS!A$1:G$445,2,0)</f>
        <v xml:space="preserve"> ALTA CONCENTRACIÓN</v>
      </c>
      <c r="H20" s="52" t="s">
        <v>84</v>
      </c>
      <c r="I20" s="52" t="s">
        <v>1205</v>
      </c>
      <c r="J20" s="52" t="str">
        <f>VLOOKUP(H20,PELIGROS!A$2:G$445,3,0)</f>
        <v>ESTRÉS, DEPRESIÓN, TRANSTORNOS DEL SUEÑO, AUSENCIA DE ATENCIÓN</v>
      </c>
      <c r="K20" s="18" t="s">
        <v>29</v>
      </c>
      <c r="L20" s="52" t="s">
        <v>31</v>
      </c>
      <c r="M20" s="52" t="s">
        <v>32</v>
      </c>
      <c r="N20" s="18">
        <v>2</v>
      </c>
      <c r="O20" s="59">
        <v>2</v>
      </c>
      <c r="P20" s="59">
        <v>10</v>
      </c>
      <c r="Q20" s="60">
        <f t="shared" si="0"/>
        <v>4</v>
      </c>
      <c r="R20" s="60">
        <f t="shared" si="1"/>
        <v>40</v>
      </c>
      <c r="S20" s="17" t="str">
        <f t="shared" si="2"/>
        <v>B-4</v>
      </c>
      <c r="T20" s="61" t="str">
        <f t="shared" si="3"/>
        <v>III</v>
      </c>
      <c r="U20" s="62" t="str">
        <f t="shared" si="4"/>
        <v>Mejorable</v>
      </c>
      <c r="V20" s="95"/>
      <c r="W20" s="52" t="str">
        <f>VLOOKUP(H20,PELIGROS!A$2:G$445,6,0)</f>
        <v>ESTRÉS, ALTERACIÓN DEL SISTEMA NERVIOSO</v>
      </c>
      <c r="X20" s="18" t="s">
        <v>31</v>
      </c>
      <c r="Y20" s="18" t="s">
        <v>31</v>
      </c>
      <c r="Z20" s="18" t="s">
        <v>31</v>
      </c>
      <c r="AA20" s="17" t="s">
        <v>31</v>
      </c>
      <c r="AB20" s="52" t="str">
        <f>VLOOKUP(H20,PELIGROS!A$2:G$445,7,0)</f>
        <v>N/A</v>
      </c>
      <c r="AC20" s="18" t="s">
        <v>31</v>
      </c>
      <c r="AD20" s="98"/>
    </row>
    <row r="21" spans="1:30" s="63" customFormat="1" ht="216.75" customHeight="1" x14ac:dyDescent="0.25">
      <c r="A21" s="124"/>
      <c r="B21" s="124"/>
      <c r="C21" s="67" t="s">
        <v>1214</v>
      </c>
      <c r="D21" s="70" t="s">
        <v>1215</v>
      </c>
      <c r="E21" s="118" t="s">
        <v>1030</v>
      </c>
      <c r="F21" s="118" t="s">
        <v>1174</v>
      </c>
      <c r="G21" s="51" t="str">
        <f>VLOOKUP(H21,PELIGROS!A$1:G$445,2,0)</f>
        <v>Forzadas, Prolongadas</v>
      </c>
      <c r="H21" s="51" t="s">
        <v>39</v>
      </c>
      <c r="I21" s="51" t="s">
        <v>1203</v>
      </c>
      <c r="J21" s="51" t="str">
        <f>VLOOKUP(H21,PELIGROS!A$2:G$445,3,0)</f>
        <v xml:space="preserve">Lesiones osteomusculares, lesiones osteoarticulares
</v>
      </c>
      <c r="K21" s="50" t="s">
        <v>29</v>
      </c>
      <c r="L21" s="51" t="str">
        <f>VLOOKUP(H21,PELIGROS!A$2:G$445,4,0)</f>
        <v>Inspecciones planeadas e inspecciones no planeadas, procedimientos de programas de seguridad y salud en el trabajo</v>
      </c>
      <c r="M21" s="51" t="str">
        <f>VLOOKUP(H21,PELIGROS!A$2:G$445,5,0)</f>
        <v>PVE Biomecánico, programa pausas activas, exámenes periódicos, recomendaciones, control de posturas</v>
      </c>
      <c r="N21" s="50">
        <v>2</v>
      </c>
      <c r="O21" s="54">
        <v>3</v>
      </c>
      <c r="P21" s="54">
        <v>10</v>
      </c>
      <c r="Q21" s="55">
        <f t="shared" si="0"/>
        <v>6</v>
      </c>
      <c r="R21" s="55">
        <f t="shared" si="1"/>
        <v>60</v>
      </c>
      <c r="S21" s="56" t="str">
        <f t="shared" si="2"/>
        <v>M-6</v>
      </c>
      <c r="T21" s="57" t="str">
        <f t="shared" si="3"/>
        <v>III</v>
      </c>
      <c r="U21" s="58" t="str">
        <f t="shared" si="4"/>
        <v>Mejorable</v>
      </c>
      <c r="V21" s="64">
        <v>3</v>
      </c>
      <c r="W21" s="51" t="str">
        <f>VLOOKUP(H21,PELIGROS!A$2:G$445,6,0)</f>
        <v>Enfermedades Osteomusculares</v>
      </c>
      <c r="X21" s="50" t="s">
        <v>31</v>
      </c>
      <c r="Y21" s="50" t="s">
        <v>31</v>
      </c>
      <c r="Z21" s="50" t="s">
        <v>31</v>
      </c>
      <c r="AA21" s="56" t="s">
        <v>31</v>
      </c>
      <c r="AB21" s="51" t="str">
        <f>VLOOKUP(H21,PELIGROS!A$2:G$445,7,0)</f>
        <v>Prevención en lesiones osteomusculares, líderes de pausas activas</v>
      </c>
      <c r="AC21" s="50" t="s">
        <v>1176</v>
      </c>
      <c r="AD21" s="67" t="s">
        <v>1180</v>
      </c>
    </row>
    <row r="22" spans="1:30" s="63" customFormat="1" ht="38.25" x14ac:dyDescent="0.25">
      <c r="A22" s="124"/>
      <c r="B22" s="124"/>
      <c r="C22" s="68"/>
      <c r="D22" s="71"/>
      <c r="E22" s="119"/>
      <c r="F22" s="119"/>
      <c r="G22" s="51" t="str">
        <f>VLOOKUP(H22,PELIGROS!A$1:G$445,2,0)</f>
        <v>Movimientos repetitivos, Miembros Superiores</v>
      </c>
      <c r="H22" s="51" t="s">
        <v>1175</v>
      </c>
      <c r="I22" s="51" t="s">
        <v>1203</v>
      </c>
      <c r="J22" s="51" t="str">
        <f>VLOOKUP(H22,PELIGROS!A$2:G$445,3,0)</f>
        <v>Lesiones Musculoesqueléticas</v>
      </c>
      <c r="K22" s="50" t="s">
        <v>29</v>
      </c>
      <c r="L22" s="51" t="str">
        <f>VLOOKUP(H22,PELIGROS!A$2:G$445,4,0)</f>
        <v>N/A</v>
      </c>
      <c r="M22" s="51" t="str">
        <f>VLOOKUP(H22,PELIGROS!A$2:G$445,5,0)</f>
        <v>PVE BIomécanico, programa pausas activas, examenes periódicos, recomendaicones, control de posturas</v>
      </c>
      <c r="N22" s="50">
        <v>2</v>
      </c>
      <c r="O22" s="54">
        <v>3</v>
      </c>
      <c r="P22" s="54">
        <v>10</v>
      </c>
      <c r="Q22" s="55">
        <f t="shared" si="0"/>
        <v>6</v>
      </c>
      <c r="R22" s="55">
        <f t="shared" si="1"/>
        <v>60</v>
      </c>
      <c r="S22" s="56" t="str">
        <f t="shared" si="2"/>
        <v>M-6</v>
      </c>
      <c r="T22" s="57" t="str">
        <f t="shared" si="3"/>
        <v>III</v>
      </c>
      <c r="U22" s="58" t="str">
        <f t="shared" si="4"/>
        <v>Mejorable</v>
      </c>
      <c r="V22" s="65"/>
      <c r="W22" s="51" t="str">
        <f>VLOOKUP(H22,PELIGROS!A$2:G$445,6,0)</f>
        <v>Enfermedades musculoesqueleticas</v>
      </c>
      <c r="X22" s="50" t="s">
        <v>31</v>
      </c>
      <c r="Y22" s="50" t="s">
        <v>31</v>
      </c>
      <c r="Z22" s="50" t="s">
        <v>31</v>
      </c>
      <c r="AA22" s="56" t="s">
        <v>31</v>
      </c>
      <c r="AB22" s="51" t="str">
        <f>VLOOKUP(H22,PELIGROS!A$2:G$445,7,0)</f>
        <v>Prevención en lesiones osteomusculares, líderes de pausas activas</v>
      </c>
      <c r="AC22" s="50" t="s">
        <v>31</v>
      </c>
      <c r="AD22" s="68"/>
    </row>
    <row r="23" spans="1:30" s="63" customFormat="1" ht="51" x14ac:dyDescent="0.25">
      <c r="A23" s="124"/>
      <c r="B23" s="124"/>
      <c r="C23" s="68"/>
      <c r="D23" s="71"/>
      <c r="E23" s="119"/>
      <c r="F23" s="119"/>
      <c r="G23" s="51" t="str">
        <f>VLOOKUP(H23,PELIGROS!A$1:G$445,2,0)</f>
        <v>Atropellamiento, Envestir</v>
      </c>
      <c r="H23" s="51" t="s">
        <v>1167</v>
      </c>
      <c r="I23" s="51" t="s">
        <v>1206</v>
      </c>
      <c r="J23" s="51" t="str">
        <f>VLOOKUP(H23,PELIGROS!A$2:G$445,3,0)</f>
        <v>Lesiones, pérdidas materiales, muerte</v>
      </c>
      <c r="K23" s="50" t="s">
        <v>29</v>
      </c>
      <c r="L23" s="51" t="str">
        <f>VLOOKUP(H23,PELIGROS!A$2:G$445,4,0)</f>
        <v>Inspecciones planeadas e inspecciones no planeadas, procedimientos de programas de seguridad y salud en el trabajo</v>
      </c>
      <c r="M23" s="51" t="str">
        <f>VLOOKUP(H23,PELIGROS!A$2:G$445,5,0)</f>
        <v>Programa de seguridad vial, señalización</v>
      </c>
      <c r="N23" s="50">
        <v>2</v>
      </c>
      <c r="O23" s="54">
        <v>2</v>
      </c>
      <c r="P23" s="54">
        <v>60</v>
      </c>
      <c r="Q23" s="55">
        <f t="shared" si="0"/>
        <v>4</v>
      </c>
      <c r="R23" s="55">
        <f t="shared" si="1"/>
        <v>240</v>
      </c>
      <c r="S23" s="56" t="str">
        <f t="shared" si="2"/>
        <v>B-4</v>
      </c>
      <c r="T23" s="57" t="str">
        <f t="shared" si="3"/>
        <v>II</v>
      </c>
      <c r="U23" s="58" t="str">
        <f t="shared" si="4"/>
        <v>No Aceptable o Aceptable Con Control Especifico</v>
      </c>
      <c r="V23" s="65"/>
      <c r="W23" s="51" t="str">
        <f>VLOOKUP(H23,PELIGROS!A$2:G$445,6,0)</f>
        <v>Muerte</v>
      </c>
      <c r="X23" s="50" t="s">
        <v>31</v>
      </c>
      <c r="Y23" s="50" t="s">
        <v>31</v>
      </c>
      <c r="Z23" s="50" t="s">
        <v>31</v>
      </c>
      <c r="AA23" s="56" t="s">
        <v>31</v>
      </c>
      <c r="AB23" s="51" t="str">
        <f>VLOOKUP(H23,PELIGROS!A$2:G$445,7,0)</f>
        <v>Seguridad vial y manejo defensivo, aseguramiento de áreas de trabajo</v>
      </c>
      <c r="AC23" s="50" t="s">
        <v>31</v>
      </c>
      <c r="AD23" s="68"/>
    </row>
    <row r="24" spans="1:30" s="63" customFormat="1" ht="63.75" x14ac:dyDescent="0.25">
      <c r="A24" s="124"/>
      <c r="B24" s="124"/>
      <c r="C24" s="68"/>
      <c r="D24" s="71"/>
      <c r="E24" s="119"/>
      <c r="F24" s="119"/>
      <c r="G24" s="51" t="str">
        <f>VLOOKUP(H24,PELIGROS!A$1:G$445,2,0)</f>
        <v>Atraco, golpiza, atentados y secuestrados</v>
      </c>
      <c r="H24" s="51" t="s">
        <v>55</v>
      </c>
      <c r="I24" s="51" t="s">
        <v>1206</v>
      </c>
      <c r="J24" s="51" t="str">
        <f>VLOOKUP(H24,PELIGROS!A$2:G$445,3,0)</f>
        <v>Estrés, golpes, Secuestros</v>
      </c>
      <c r="K24" s="50" t="s">
        <v>29</v>
      </c>
      <c r="L24" s="51" t="str">
        <f>VLOOKUP(H24,PELIGROS!A$2:G$445,4,0)</f>
        <v>Inspecciones planeadas e inspecciones no planeadas, procedimientos de programas de seguridad y salud en el trabajo</v>
      </c>
      <c r="M24" s="51" t="str">
        <f>VLOOKUP(H24,PELIGROS!A$2:G$445,5,0)</f>
        <v xml:space="preserve">Uniformes Corporativos, Chaquetas corporativas, Carnetización
</v>
      </c>
      <c r="N24" s="50">
        <v>2</v>
      </c>
      <c r="O24" s="54">
        <v>2</v>
      </c>
      <c r="P24" s="54">
        <v>60</v>
      </c>
      <c r="Q24" s="55">
        <f t="shared" si="0"/>
        <v>4</v>
      </c>
      <c r="R24" s="55">
        <f t="shared" si="1"/>
        <v>240</v>
      </c>
      <c r="S24" s="56" t="str">
        <f t="shared" si="2"/>
        <v>B-4</v>
      </c>
      <c r="T24" s="57" t="str">
        <f t="shared" si="3"/>
        <v>II</v>
      </c>
      <c r="U24" s="58" t="str">
        <f t="shared" si="4"/>
        <v>No Aceptable o Aceptable Con Control Especifico</v>
      </c>
      <c r="V24" s="65"/>
      <c r="W24" s="51" t="str">
        <f>VLOOKUP(H24,PELIGROS!A$2:G$445,6,0)</f>
        <v>Secuestros</v>
      </c>
      <c r="X24" s="50" t="s">
        <v>31</v>
      </c>
      <c r="Y24" s="50" t="s">
        <v>31</v>
      </c>
      <c r="Z24" s="50" t="s">
        <v>31</v>
      </c>
      <c r="AA24" s="56" t="s">
        <v>31</v>
      </c>
      <c r="AB24" s="51" t="str">
        <f>VLOOKUP(H24,PELIGROS!A$2:G$445,7,0)</f>
        <v>N/A</v>
      </c>
      <c r="AC24" s="50" t="s">
        <v>1177</v>
      </c>
      <c r="AD24" s="68"/>
    </row>
    <row r="25" spans="1:30" s="63" customFormat="1" ht="51" x14ac:dyDescent="0.25">
      <c r="A25" s="124"/>
      <c r="B25" s="124"/>
      <c r="C25" s="68"/>
      <c r="D25" s="71"/>
      <c r="E25" s="119"/>
      <c r="F25" s="119"/>
      <c r="G25" s="51" t="str">
        <f>VLOOKUP(H25,PELIGROS!A$1:G$445,2,0)</f>
        <v>SISMOS, INCENDIOS, INUNDACIONES, TERREMOTOS, VENDAVALES, DERRUMBE</v>
      </c>
      <c r="H25" s="51" t="s">
        <v>59</v>
      </c>
      <c r="I25" s="51" t="s">
        <v>1204</v>
      </c>
      <c r="J25" s="51" t="str">
        <f>VLOOKUP(H25,PELIGROS!A$2:G$445,3,0)</f>
        <v>SISMOS, INCENDIOS, INUNDACIONES, TERREMOTOS, VENDAVALES</v>
      </c>
      <c r="K25" s="50" t="s">
        <v>29</v>
      </c>
      <c r="L25" s="51" t="str">
        <f>VLOOKUP(H25,PELIGROS!A$2:G$445,4,0)</f>
        <v>Inspecciones planeadas e inspecciones no planeadas, procedimientos de programas de seguridad y salud en el trabajo</v>
      </c>
      <c r="M25" s="51" t="str">
        <f>VLOOKUP(H25,PELIGROS!A$2:G$445,5,0)</f>
        <v>BRIGADAS DE EMERGENCIAS</v>
      </c>
      <c r="N25" s="50">
        <v>2</v>
      </c>
      <c r="O25" s="54">
        <v>1</v>
      </c>
      <c r="P25" s="54">
        <v>100</v>
      </c>
      <c r="Q25" s="55">
        <f t="shared" si="0"/>
        <v>2</v>
      </c>
      <c r="R25" s="55">
        <f t="shared" si="1"/>
        <v>200</v>
      </c>
      <c r="S25" s="56" t="str">
        <f t="shared" si="2"/>
        <v>B-2</v>
      </c>
      <c r="T25" s="57" t="str">
        <f t="shared" si="3"/>
        <v>II</v>
      </c>
      <c r="U25" s="58" t="str">
        <f t="shared" si="4"/>
        <v>No Aceptable o Aceptable Con Control Especifico</v>
      </c>
      <c r="V25" s="65"/>
      <c r="W25" s="51" t="str">
        <f>VLOOKUP(H25,PELIGROS!A$2:G$445,6,0)</f>
        <v>MUERTE</v>
      </c>
      <c r="X25" s="50" t="s">
        <v>31</v>
      </c>
      <c r="Y25" s="50" t="s">
        <v>31</v>
      </c>
      <c r="Z25" s="50" t="s">
        <v>31</v>
      </c>
      <c r="AA25" s="56" t="s">
        <v>1210</v>
      </c>
      <c r="AB25" s="51" t="str">
        <f>VLOOKUP(H25,PELIGROS!A$2:G$445,7,0)</f>
        <v>ENTRENAMIENTO DE LA BRIGADA; DIVULGACIÓN DE PLAN DE EMERGENCIA</v>
      </c>
      <c r="AC25" s="50" t="s">
        <v>1178</v>
      </c>
      <c r="AD25" s="68"/>
    </row>
    <row r="26" spans="1:30" s="63" customFormat="1" ht="51" x14ac:dyDescent="0.25">
      <c r="A26" s="124"/>
      <c r="B26" s="124"/>
      <c r="C26" s="68"/>
      <c r="D26" s="71"/>
      <c r="E26" s="119"/>
      <c r="F26" s="119"/>
      <c r="G26" s="51" t="str">
        <f>VLOOKUP(H26,PELIGROS!A$1:G$445,2,0)</f>
        <v>ENERGÍA TÉRMICA, CAMBIO DE TEMPERATURA DURANTE LOS RECORRIDOS</v>
      </c>
      <c r="H26" s="51" t="s">
        <v>1211</v>
      </c>
      <c r="I26" s="51" t="s">
        <v>1212</v>
      </c>
      <c r="J26" s="51" t="str">
        <f>VLOOKUP(H26,PELIGROS!A$2:G$445,3,0)</f>
        <v xml:space="preserve"> GOLPE DE CALOR,  DESHIDRATACIÓN</v>
      </c>
      <c r="K26" s="50" t="s">
        <v>29</v>
      </c>
      <c r="L26" s="51" t="str">
        <f>VLOOKUP(H26,PELIGROS!A$2:G$445,4,0)</f>
        <v>Inspecciones planeadas e inspecciones no planeadas, procedimientos de programas de seguridad y salud en el trabajo</v>
      </c>
      <c r="M26" s="51" t="str">
        <f>VLOOKUP(H26,PELIGROS!A$2:G$445,5,0)</f>
        <v>NO OBSERVADO</v>
      </c>
      <c r="N26" s="50">
        <v>2</v>
      </c>
      <c r="O26" s="54">
        <v>2</v>
      </c>
      <c r="P26" s="54">
        <v>10</v>
      </c>
      <c r="Q26" s="55">
        <f t="shared" si="0"/>
        <v>4</v>
      </c>
      <c r="R26" s="55">
        <f t="shared" si="1"/>
        <v>40</v>
      </c>
      <c r="S26" s="56" t="str">
        <f t="shared" si="2"/>
        <v>B-4</v>
      </c>
      <c r="T26" s="57" t="str">
        <f t="shared" si="3"/>
        <v>III</v>
      </c>
      <c r="U26" s="58" t="str">
        <f t="shared" si="4"/>
        <v>Mejorable</v>
      </c>
      <c r="V26" s="65"/>
      <c r="W26" s="51" t="str">
        <f>VLOOKUP(H26,PELIGROS!A$2:G$445,6,0)</f>
        <v>CÁNCER DE PIEL</v>
      </c>
      <c r="X26" s="50" t="s">
        <v>31</v>
      </c>
      <c r="Y26" s="50" t="s">
        <v>31</v>
      </c>
      <c r="Z26" s="50" t="s">
        <v>31</v>
      </c>
      <c r="AA26" s="56" t="s">
        <v>31</v>
      </c>
      <c r="AB26" s="51" t="str">
        <f>VLOOKUP(H26,PELIGROS!A$2:G$445,7,0)</f>
        <v>N/A</v>
      </c>
      <c r="AC26" s="50" t="s">
        <v>1213</v>
      </c>
      <c r="AD26" s="68"/>
    </row>
    <row r="27" spans="1:30" s="63" customFormat="1" ht="63.75" x14ac:dyDescent="0.25">
      <c r="A27" s="124"/>
      <c r="B27" s="124"/>
      <c r="C27" s="68"/>
      <c r="D27" s="71"/>
      <c r="E27" s="119"/>
      <c r="F27" s="119"/>
      <c r="G27" s="51" t="str">
        <f>VLOOKUP(H27,PELIGROS!A$1:G$445,2,0)</f>
        <v>CONCENTRACIÓN EN ACTIVIDADES DE ALTO DESEMPEÑO MENTAL</v>
      </c>
      <c r="H27" s="51" t="s">
        <v>69</v>
      </c>
      <c r="I27" s="51" t="s">
        <v>1205</v>
      </c>
      <c r="J27" s="51" t="str">
        <f>VLOOKUP(H27,PELIGROS!A$2:G$445,3,0)</f>
        <v>ESTRÉS, CEFALEA, IRRITABILIDAD</v>
      </c>
      <c r="K27" s="50" t="s">
        <v>29</v>
      </c>
      <c r="L27" s="51" t="str">
        <f>VLOOKUP(H27,PELIGROS!A$2:G$445,4,0)</f>
        <v>N/A</v>
      </c>
      <c r="M27" s="51" t="str">
        <f>VLOOKUP(H27,PELIGROS!A$2:G$445,5,0)</f>
        <v>PVE PSICOSOCIAL</v>
      </c>
      <c r="N27" s="50">
        <v>2</v>
      </c>
      <c r="O27" s="54">
        <v>3</v>
      </c>
      <c r="P27" s="54">
        <v>10</v>
      </c>
      <c r="Q27" s="55">
        <f t="shared" si="0"/>
        <v>6</v>
      </c>
      <c r="R27" s="55">
        <f t="shared" si="1"/>
        <v>60</v>
      </c>
      <c r="S27" s="56" t="str">
        <f t="shared" si="2"/>
        <v>M-6</v>
      </c>
      <c r="T27" s="57" t="str">
        <f t="shared" si="3"/>
        <v>III</v>
      </c>
      <c r="U27" s="58" t="str">
        <f t="shared" si="4"/>
        <v>Mejorable</v>
      </c>
      <c r="V27" s="65"/>
      <c r="W27" s="51" t="str">
        <f>VLOOKUP(H27,PELIGROS!A$2:G$445,6,0)</f>
        <v>ESTRÉS</v>
      </c>
      <c r="X27" s="50" t="s">
        <v>31</v>
      </c>
      <c r="Y27" s="50" t="s">
        <v>31</v>
      </c>
      <c r="Z27" s="50" t="s">
        <v>31</v>
      </c>
      <c r="AA27" s="56" t="s">
        <v>31</v>
      </c>
      <c r="AB27" s="51" t="str">
        <f>VLOOKUP(H27,PELIGROS!A$2:G$445,7,0)</f>
        <v>N/A</v>
      </c>
      <c r="AC27" s="50" t="s">
        <v>1179</v>
      </c>
      <c r="AD27" s="68"/>
    </row>
    <row r="28" spans="1:30" s="63" customFormat="1" ht="38.25" x14ac:dyDescent="0.25">
      <c r="A28" s="124"/>
      <c r="B28" s="124"/>
      <c r="C28" s="68"/>
      <c r="D28" s="71"/>
      <c r="E28" s="119"/>
      <c r="F28" s="119"/>
      <c r="G28" s="51" t="str">
        <f>VLOOKUP(H28,PELIGROS!A$1:G$445,2,0)</f>
        <v>ATENCIÓN AL PÚBLICO</v>
      </c>
      <c r="H28" s="51" t="s">
        <v>442</v>
      </c>
      <c r="I28" s="51" t="s">
        <v>1205</v>
      </c>
      <c r="J28" s="51" t="str">
        <f>VLOOKUP(H28,PELIGROS!A$2:G$445,3,0)</f>
        <v>ESTRÉS, ENFERMEDADES DIGESTIVAS, IRRITABILIDAD, TRANSTORNOS DEL SUEÑO</v>
      </c>
      <c r="K28" s="50" t="s">
        <v>29</v>
      </c>
      <c r="L28" s="51" t="str">
        <f>VLOOKUP(H28,PELIGROS!A$2:G$445,4,0)</f>
        <v>N/A</v>
      </c>
      <c r="M28" s="51" t="str">
        <f>VLOOKUP(H28,PELIGROS!A$2:G$445,5,0)</f>
        <v>PVE PSICOSOCIAL</v>
      </c>
      <c r="N28" s="50">
        <v>2</v>
      </c>
      <c r="O28" s="54">
        <v>2</v>
      </c>
      <c r="P28" s="54">
        <v>10</v>
      </c>
      <c r="Q28" s="55">
        <f t="shared" si="0"/>
        <v>4</v>
      </c>
      <c r="R28" s="55">
        <f t="shared" si="1"/>
        <v>40</v>
      </c>
      <c r="S28" s="56" t="str">
        <f t="shared" si="2"/>
        <v>B-4</v>
      </c>
      <c r="T28" s="57" t="str">
        <f t="shared" si="3"/>
        <v>III</v>
      </c>
      <c r="U28" s="58" t="str">
        <f t="shared" si="4"/>
        <v>Mejorable</v>
      </c>
      <c r="V28" s="65"/>
      <c r="W28" s="51" t="str">
        <f>VLOOKUP(H28,PELIGROS!A$2:G$445,6,0)</f>
        <v>ESTRÉS</v>
      </c>
      <c r="X28" s="50" t="s">
        <v>31</v>
      </c>
      <c r="Y28" s="50" t="s">
        <v>31</v>
      </c>
      <c r="Z28" s="50" t="s">
        <v>31</v>
      </c>
      <c r="AA28" s="56" t="s">
        <v>31</v>
      </c>
      <c r="AB28" s="51" t="str">
        <f>VLOOKUP(H28,PELIGROS!A$2:G$445,7,0)</f>
        <v>RESOLUCIÓN DE CONFLICTOS; COMUNICACIÓN ASERTIVA; SERVICIO AL CLIENTE</v>
      </c>
      <c r="AC28" s="50" t="s">
        <v>31</v>
      </c>
      <c r="AD28" s="68"/>
    </row>
    <row r="29" spans="1:30" s="63" customFormat="1" x14ac:dyDescent="0.25">
      <c r="A29" s="124"/>
      <c r="B29" s="124"/>
      <c r="C29" s="68"/>
      <c r="D29" s="71"/>
      <c r="E29" s="119"/>
      <c r="F29" s="119"/>
      <c r="G29" s="51" t="str">
        <f>VLOOKUP(H29,PELIGROS!A$1:G$445,2,0)</f>
        <v>NATURALEZA DE LA TAREA</v>
      </c>
      <c r="H29" s="51" t="s">
        <v>73</v>
      </c>
      <c r="I29" s="51" t="s">
        <v>1205</v>
      </c>
      <c r="J29" s="51" t="str">
        <f>VLOOKUP(H29,PELIGROS!A$2:G$445,3,0)</f>
        <v>ESTRÉS,  TRANSTORNOS DEL SUEÑO</v>
      </c>
      <c r="K29" s="50" t="s">
        <v>29</v>
      </c>
      <c r="L29" s="51" t="str">
        <f>VLOOKUP(H29,PELIGROS!A$2:G$445,4,0)</f>
        <v>N/A</v>
      </c>
      <c r="M29" s="51" t="str">
        <f>VLOOKUP(H29,PELIGROS!A$2:G$445,5,0)</f>
        <v>PVE PSICOSOCIAL</v>
      </c>
      <c r="N29" s="50">
        <v>2</v>
      </c>
      <c r="O29" s="54">
        <v>3</v>
      </c>
      <c r="P29" s="54">
        <v>10</v>
      </c>
      <c r="Q29" s="55">
        <f t="shared" si="0"/>
        <v>6</v>
      </c>
      <c r="R29" s="55">
        <f t="shared" si="1"/>
        <v>60</v>
      </c>
      <c r="S29" s="56" t="str">
        <f t="shared" si="2"/>
        <v>M-6</v>
      </c>
      <c r="T29" s="57" t="str">
        <f t="shared" si="3"/>
        <v>III</v>
      </c>
      <c r="U29" s="58" t="str">
        <f t="shared" si="4"/>
        <v>Mejorable</v>
      </c>
      <c r="V29" s="65"/>
      <c r="W29" s="51" t="str">
        <f>VLOOKUP(H29,PELIGROS!A$2:G$445,6,0)</f>
        <v>ESTRÉS</v>
      </c>
      <c r="X29" s="50" t="s">
        <v>31</v>
      </c>
      <c r="Y29" s="50" t="s">
        <v>31</v>
      </c>
      <c r="Z29" s="50" t="s">
        <v>31</v>
      </c>
      <c r="AA29" s="56" t="s">
        <v>31</v>
      </c>
      <c r="AB29" s="51" t="str">
        <f>VLOOKUP(H29,PELIGROS!A$2:G$445,7,0)</f>
        <v>N/A</v>
      </c>
      <c r="AC29" s="50" t="s">
        <v>31</v>
      </c>
      <c r="AD29" s="68"/>
    </row>
    <row r="30" spans="1:30" s="63" customFormat="1" ht="25.5" x14ac:dyDescent="0.25">
      <c r="A30" s="124"/>
      <c r="B30" s="124"/>
      <c r="C30" s="69"/>
      <c r="D30" s="72"/>
      <c r="E30" s="120"/>
      <c r="F30" s="120"/>
      <c r="G30" s="51" t="str">
        <f>VLOOKUP(H30,PELIGROS!A$1:G$445,2,0)</f>
        <v xml:space="preserve"> ALTA CONCENTRACIÓN</v>
      </c>
      <c r="H30" s="51" t="s">
        <v>84</v>
      </c>
      <c r="I30" s="51" t="s">
        <v>1205</v>
      </c>
      <c r="J30" s="51" t="str">
        <f>VLOOKUP(H30,PELIGROS!A$2:G$445,3,0)</f>
        <v>ESTRÉS, DEPRESIÓN, TRANSTORNOS DEL SUEÑO, AUSENCIA DE ATENCIÓN</v>
      </c>
      <c r="K30" s="50" t="s">
        <v>29</v>
      </c>
      <c r="L30" s="51" t="str">
        <f>VLOOKUP(H30,PELIGROS!A$2:G$445,4,0)</f>
        <v>N/A</v>
      </c>
      <c r="M30" s="51" t="str">
        <f>VLOOKUP(H30,PELIGROS!A$2:G$445,5,0)</f>
        <v>PVE PSICOSOCIAL</v>
      </c>
      <c r="N30" s="50">
        <v>2</v>
      </c>
      <c r="O30" s="54">
        <v>2</v>
      </c>
      <c r="P30" s="54">
        <v>10</v>
      </c>
      <c r="Q30" s="55">
        <f t="shared" si="0"/>
        <v>4</v>
      </c>
      <c r="R30" s="55">
        <f t="shared" si="1"/>
        <v>40</v>
      </c>
      <c r="S30" s="56" t="str">
        <f t="shared" si="2"/>
        <v>B-4</v>
      </c>
      <c r="T30" s="57" t="str">
        <f t="shared" si="3"/>
        <v>III</v>
      </c>
      <c r="U30" s="58" t="str">
        <f t="shared" si="4"/>
        <v>Mejorable</v>
      </c>
      <c r="V30" s="66"/>
      <c r="W30" s="51" t="str">
        <f>VLOOKUP(H30,PELIGROS!A$2:G$445,6,0)</f>
        <v>ESTRÉS, ALTERACIÓN DEL SISTEMA NERVIOSO</v>
      </c>
      <c r="X30" s="50" t="s">
        <v>31</v>
      </c>
      <c r="Y30" s="50" t="s">
        <v>31</v>
      </c>
      <c r="Z30" s="50" t="s">
        <v>31</v>
      </c>
      <c r="AA30" s="56" t="s">
        <v>31</v>
      </c>
      <c r="AB30" s="51" t="str">
        <f>VLOOKUP(H30,PELIGROS!A$2:G$445,7,0)</f>
        <v>N/A</v>
      </c>
      <c r="AC30" s="50" t="s">
        <v>31</v>
      </c>
      <c r="AD30" s="69"/>
    </row>
    <row r="31" spans="1:30" s="63" customFormat="1" ht="99.75" customHeight="1" x14ac:dyDescent="0.25">
      <c r="A31" s="124"/>
      <c r="B31" s="124"/>
      <c r="C31" s="114" t="s">
        <v>1216</v>
      </c>
      <c r="D31" s="115" t="s">
        <v>1217</v>
      </c>
      <c r="E31" s="81" t="s">
        <v>1031</v>
      </c>
      <c r="F31" s="81" t="s">
        <v>1174</v>
      </c>
      <c r="G31" s="52" t="str">
        <f>VLOOKUP(H31,PELIGROS!A$1:G$445,2,0)</f>
        <v>Forzadas, Prolongadas</v>
      </c>
      <c r="H31" s="52" t="s">
        <v>39</v>
      </c>
      <c r="I31" s="52" t="s">
        <v>1203</v>
      </c>
      <c r="J31" s="52" t="str">
        <f>VLOOKUP(H31,PELIGROS!A$2:G$445,3,0)</f>
        <v xml:space="preserve">Lesiones osteomusculares, lesiones osteoarticulares
</v>
      </c>
      <c r="K31" s="18" t="s">
        <v>29</v>
      </c>
      <c r="L31" s="52" t="str">
        <f>VLOOKUP(H31,PELIGROS!A$2:G$445,4,0)</f>
        <v>Inspecciones planeadas e inspecciones no planeadas, procedimientos de programas de seguridad y salud en el trabajo</v>
      </c>
      <c r="M31" s="52" t="str">
        <f>VLOOKUP(H31,PELIGROS!A$2:G$445,5,0)</f>
        <v>PVE Biomecánico, programa pausas activas, exámenes periódicos, recomendaciones, control de posturas</v>
      </c>
      <c r="N31" s="18">
        <v>2</v>
      </c>
      <c r="O31" s="59">
        <v>3</v>
      </c>
      <c r="P31" s="59">
        <v>10</v>
      </c>
      <c r="Q31" s="60">
        <f t="shared" si="0"/>
        <v>6</v>
      </c>
      <c r="R31" s="60">
        <f t="shared" si="1"/>
        <v>60</v>
      </c>
      <c r="S31" s="17" t="str">
        <f t="shared" si="2"/>
        <v>M-6</v>
      </c>
      <c r="T31" s="61" t="str">
        <f t="shared" si="3"/>
        <v>III</v>
      </c>
      <c r="U31" s="62" t="str">
        <f t="shared" si="4"/>
        <v>Mejorable</v>
      </c>
      <c r="V31" s="113">
        <v>4</v>
      </c>
      <c r="W31" s="52" t="str">
        <f>VLOOKUP(H31,PELIGROS!A$2:G$445,6,0)</f>
        <v>Enfermedades Osteomusculares</v>
      </c>
      <c r="X31" s="18" t="s">
        <v>31</v>
      </c>
      <c r="Y31" s="18" t="s">
        <v>31</v>
      </c>
      <c r="Z31" s="18" t="s">
        <v>31</v>
      </c>
      <c r="AA31" s="17" t="s">
        <v>31</v>
      </c>
      <c r="AB31" s="52" t="str">
        <f>VLOOKUP(H31,PELIGROS!A$2:G$445,7,0)</f>
        <v>Prevención en lesiones osteomusculares, líderes de pausas activas</v>
      </c>
      <c r="AC31" s="18" t="s">
        <v>1176</v>
      </c>
      <c r="AD31" s="114" t="s">
        <v>1180</v>
      </c>
    </row>
    <row r="32" spans="1:30" s="63" customFormat="1" ht="38.25" x14ac:dyDescent="0.25">
      <c r="A32" s="124"/>
      <c r="B32" s="124"/>
      <c r="C32" s="97"/>
      <c r="D32" s="116"/>
      <c r="E32" s="82"/>
      <c r="F32" s="82"/>
      <c r="G32" s="52" t="str">
        <f>VLOOKUP(H32,PELIGROS!A$1:G$445,2,0)</f>
        <v>Movimientos repetitivos, Miembros Superiores</v>
      </c>
      <c r="H32" s="52" t="s">
        <v>1175</v>
      </c>
      <c r="I32" s="52" t="s">
        <v>1203</v>
      </c>
      <c r="J32" s="52" t="str">
        <f>VLOOKUP(H32,PELIGROS!A$2:G$445,3,0)</f>
        <v>Lesiones Musculoesqueléticas</v>
      </c>
      <c r="K32" s="18" t="s">
        <v>29</v>
      </c>
      <c r="L32" s="52" t="str">
        <f>VLOOKUP(H32,PELIGROS!A$2:G$445,4,0)</f>
        <v>N/A</v>
      </c>
      <c r="M32" s="52" t="str">
        <f>VLOOKUP(H32,PELIGROS!A$2:G$445,5,0)</f>
        <v>PVE BIomécanico, programa pausas activas, examenes periódicos, recomendaicones, control de posturas</v>
      </c>
      <c r="N32" s="18">
        <v>2</v>
      </c>
      <c r="O32" s="59">
        <v>3</v>
      </c>
      <c r="P32" s="59">
        <v>10</v>
      </c>
      <c r="Q32" s="60">
        <f t="shared" si="0"/>
        <v>6</v>
      </c>
      <c r="R32" s="60">
        <f t="shared" si="1"/>
        <v>60</v>
      </c>
      <c r="S32" s="17" t="str">
        <f t="shared" si="2"/>
        <v>M-6</v>
      </c>
      <c r="T32" s="61" t="str">
        <f t="shared" si="3"/>
        <v>III</v>
      </c>
      <c r="U32" s="62" t="str">
        <f t="shared" si="4"/>
        <v>Mejorable</v>
      </c>
      <c r="V32" s="94"/>
      <c r="W32" s="52" t="str">
        <f>VLOOKUP(H32,PELIGROS!A$2:G$445,6,0)</f>
        <v>Enfermedades musculoesqueleticas</v>
      </c>
      <c r="X32" s="18" t="s">
        <v>31</v>
      </c>
      <c r="Y32" s="18" t="s">
        <v>31</v>
      </c>
      <c r="Z32" s="18" t="s">
        <v>31</v>
      </c>
      <c r="AA32" s="17" t="s">
        <v>31</v>
      </c>
      <c r="AB32" s="52" t="str">
        <f>VLOOKUP(H32,PELIGROS!A$2:G$445,7,0)</f>
        <v>Prevención en lesiones osteomusculares, líderes de pausas activas</v>
      </c>
      <c r="AC32" s="18" t="s">
        <v>31</v>
      </c>
      <c r="AD32" s="97"/>
    </row>
    <row r="33" spans="1:30" s="63" customFormat="1" ht="51" x14ac:dyDescent="0.25">
      <c r="A33" s="124"/>
      <c r="B33" s="124"/>
      <c r="C33" s="97"/>
      <c r="D33" s="116"/>
      <c r="E33" s="82"/>
      <c r="F33" s="82"/>
      <c r="G33" s="52" t="str">
        <f>VLOOKUP(H33,PELIGROS!A$1:G$445,2,0)</f>
        <v>Atropellamiento, Envestir</v>
      </c>
      <c r="H33" s="52" t="s">
        <v>1167</v>
      </c>
      <c r="I33" s="52" t="s">
        <v>1206</v>
      </c>
      <c r="J33" s="52" t="str">
        <f>VLOOKUP(H33,PELIGROS!A$2:G$445,3,0)</f>
        <v>Lesiones, pérdidas materiales, muerte</v>
      </c>
      <c r="K33" s="18" t="s">
        <v>29</v>
      </c>
      <c r="L33" s="52" t="str">
        <f>VLOOKUP(H33,PELIGROS!A$2:G$445,4,0)</f>
        <v>Inspecciones planeadas e inspecciones no planeadas, procedimientos de programas de seguridad y salud en el trabajo</v>
      </c>
      <c r="M33" s="52" t="str">
        <f>VLOOKUP(H33,PELIGROS!A$2:G$445,5,0)</f>
        <v>Programa de seguridad vial, señalización</v>
      </c>
      <c r="N33" s="18">
        <v>2</v>
      </c>
      <c r="O33" s="59">
        <v>2</v>
      </c>
      <c r="P33" s="59">
        <v>60</v>
      </c>
      <c r="Q33" s="60">
        <f t="shared" si="0"/>
        <v>4</v>
      </c>
      <c r="R33" s="60">
        <f t="shared" si="1"/>
        <v>240</v>
      </c>
      <c r="S33" s="17" t="str">
        <f t="shared" si="2"/>
        <v>B-4</v>
      </c>
      <c r="T33" s="61" t="str">
        <f t="shared" si="3"/>
        <v>II</v>
      </c>
      <c r="U33" s="62" t="str">
        <f t="shared" si="4"/>
        <v>No Aceptable o Aceptable Con Control Especifico</v>
      </c>
      <c r="V33" s="94"/>
      <c r="W33" s="52" t="str">
        <f>VLOOKUP(H33,PELIGROS!A$2:G$445,6,0)</f>
        <v>Muerte</v>
      </c>
      <c r="X33" s="18" t="s">
        <v>31</v>
      </c>
      <c r="Y33" s="18" t="s">
        <v>31</v>
      </c>
      <c r="Z33" s="18" t="s">
        <v>31</v>
      </c>
      <c r="AA33" s="17" t="s">
        <v>31</v>
      </c>
      <c r="AB33" s="52" t="str">
        <f>VLOOKUP(H33,PELIGROS!A$2:G$445,7,0)</f>
        <v>Seguridad vial y manejo defensivo, aseguramiento de áreas de trabajo</v>
      </c>
      <c r="AC33" s="18" t="s">
        <v>31</v>
      </c>
      <c r="AD33" s="97"/>
    </row>
    <row r="34" spans="1:30" s="63" customFormat="1" ht="78.75" customHeight="1" x14ac:dyDescent="0.25">
      <c r="A34" s="124"/>
      <c r="B34" s="124"/>
      <c r="C34" s="97"/>
      <c r="D34" s="116"/>
      <c r="E34" s="82"/>
      <c r="F34" s="82"/>
      <c r="G34" s="52" t="str">
        <f>VLOOKUP(H34,PELIGROS!A$1:G$445,2,0)</f>
        <v>Atraco, golpiza, atentados y secuestrados</v>
      </c>
      <c r="H34" s="52" t="s">
        <v>55</v>
      </c>
      <c r="I34" s="52" t="s">
        <v>1206</v>
      </c>
      <c r="J34" s="52" t="str">
        <f>VLOOKUP(H34,PELIGROS!A$2:G$445,3,0)</f>
        <v>Estrés, golpes, Secuestros</v>
      </c>
      <c r="K34" s="18" t="s">
        <v>29</v>
      </c>
      <c r="L34" s="52" t="str">
        <f>VLOOKUP(H34,PELIGROS!A$2:G$445,4,0)</f>
        <v>Inspecciones planeadas e inspecciones no planeadas, procedimientos de programas de seguridad y salud en el trabajo</v>
      </c>
      <c r="M34" s="52" t="str">
        <f>VLOOKUP(H34,PELIGROS!A$2:G$445,5,0)</f>
        <v xml:space="preserve">Uniformes Corporativos, Chaquetas corporativas, Carnetización
</v>
      </c>
      <c r="N34" s="18">
        <v>2</v>
      </c>
      <c r="O34" s="59">
        <v>2</v>
      </c>
      <c r="P34" s="59">
        <v>60</v>
      </c>
      <c r="Q34" s="60">
        <f t="shared" si="0"/>
        <v>4</v>
      </c>
      <c r="R34" s="60">
        <f t="shared" si="1"/>
        <v>240</v>
      </c>
      <c r="S34" s="17" t="str">
        <f t="shared" si="2"/>
        <v>B-4</v>
      </c>
      <c r="T34" s="61" t="str">
        <f t="shared" si="3"/>
        <v>II</v>
      </c>
      <c r="U34" s="62" t="str">
        <f t="shared" si="4"/>
        <v>No Aceptable o Aceptable Con Control Especifico</v>
      </c>
      <c r="V34" s="94"/>
      <c r="W34" s="52" t="str">
        <f>VLOOKUP(H34,PELIGROS!A$2:G$445,6,0)</f>
        <v>Secuestros</v>
      </c>
      <c r="X34" s="18" t="s">
        <v>31</v>
      </c>
      <c r="Y34" s="18" t="s">
        <v>31</v>
      </c>
      <c r="Z34" s="18" t="s">
        <v>31</v>
      </c>
      <c r="AA34" s="17" t="s">
        <v>31</v>
      </c>
      <c r="AB34" s="52" t="str">
        <f>VLOOKUP(H34,PELIGROS!A$2:G$445,7,0)</f>
        <v>N/A</v>
      </c>
      <c r="AC34" s="18" t="s">
        <v>1177</v>
      </c>
      <c r="AD34" s="97"/>
    </row>
    <row r="35" spans="1:30" s="63" customFormat="1" ht="51" x14ac:dyDescent="0.25">
      <c r="A35" s="124"/>
      <c r="B35" s="124"/>
      <c r="C35" s="97"/>
      <c r="D35" s="116"/>
      <c r="E35" s="82"/>
      <c r="F35" s="82"/>
      <c r="G35" s="52" t="str">
        <f>VLOOKUP(H35,PELIGROS!A$1:G$445,2,0)</f>
        <v>SISMOS, INCENDIOS, INUNDACIONES, TERREMOTOS, VENDAVALES, DERRUMBE</v>
      </c>
      <c r="H35" s="52" t="s">
        <v>59</v>
      </c>
      <c r="I35" s="52" t="s">
        <v>1204</v>
      </c>
      <c r="J35" s="52" t="str">
        <f>VLOOKUP(H35,PELIGROS!A$2:G$445,3,0)</f>
        <v>SISMOS, INCENDIOS, INUNDACIONES, TERREMOTOS, VENDAVALES</v>
      </c>
      <c r="K35" s="18" t="s">
        <v>29</v>
      </c>
      <c r="L35" s="52" t="str">
        <f>VLOOKUP(H35,PELIGROS!A$2:G$445,4,0)</f>
        <v>Inspecciones planeadas e inspecciones no planeadas, procedimientos de programas de seguridad y salud en el trabajo</v>
      </c>
      <c r="M35" s="52" t="str">
        <f>VLOOKUP(H35,PELIGROS!A$2:G$445,5,0)</f>
        <v>BRIGADAS DE EMERGENCIAS</v>
      </c>
      <c r="N35" s="18">
        <v>2</v>
      </c>
      <c r="O35" s="59">
        <v>1</v>
      </c>
      <c r="P35" s="59">
        <v>100</v>
      </c>
      <c r="Q35" s="60">
        <f t="shared" si="0"/>
        <v>2</v>
      </c>
      <c r="R35" s="60">
        <f t="shared" si="1"/>
        <v>200</v>
      </c>
      <c r="S35" s="17" t="str">
        <f t="shared" si="2"/>
        <v>B-2</v>
      </c>
      <c r="T35" s="61" t="str">
        <f t="shared" si="3"/>
        <v>II</v>
      </c>
      <c r="U35" s="62" t="str">
        <f t="shared" si="4"/>
        <v>No Aceptable o Aceptable Con Control Especifico</v>
      </c>
      <c r="V35" s="94"/>
      <c r="W35" s="52" t="str">
        <f>VLOOKUP(H35,PELIGROS!A$2:G$445,6,0)</f>
        <v>MUERTE</v>
      </c>
      <c r="X35" s="18" t="s">
        <v>31</v>
      </c>
      <c r="Y35" s="18" t="s">
        <v>31</v>
      </c>
      <c r="Z35" s="18" t="s">
        <v>31</v>
      </c>
      <c r="AA35" s="17" t="s">
        <v>1210</v>
      </c>
      <c r="AB35" s="52" t="str">
        <f>VLOOKUP(H35,PELIGROS!A$2:G$445,7,0)</f>
        <v>ENTRENAMIENTO DE LA BRIGADA; DIVULGACIÓN DE PLAN DE EMERGENCIA</v>
      </c>
      <c r="AC35" s="18" t="s">
        <v>1178</v>
      </c>
      <c r="AD35" s="97"/>
    </row>
    <row r="36" spans="1:30" s="63" customFormat="1" ht="51" x14ac:dyDescent="0.25">
      <c r="A36" s="124"/>
      <c r="B36" s="124"/>
      <c r="C36" s="97"/>
      <c r="D36" s="116"/>
      <c r="E36" s="82"/>
      <c r="F36" s="82"/>
      <c r="G36" s="52" t="str">
        <f>VLOOKUP(H36,PELIGROS!A$1:G$445,2,0)</f>
        <v>ENERGÍA TÉRMICA, CAMBIO DE TEMPERATURA DURANTE LOS RECORRIDOS</v>
      </c>
      <c r="H36" s="52" t="s">
        <v>1211</v>
      </c>
      <c r="I36" s="52" t="s">
        <v>1212</v>
      </c>
      <c r="J36" s="52" t="str">
        <f>VLOOKUP(H36,PELIGROS!A$2:G$445,3,0)</f>
        <v xml:space="preserve"> GOLPE DE CALOR,  DESHIDRATACIÓN</v>
      </c>
      <c r="K36" s="18" t="s">
        <v>29</v>
      </c>
      <c r="L36" s="52" t="str">
        <f>VLOOKUP(H36,PELIGROS!A$2:G$445,4,0)</f>
        <v>Inspecciones planeadas e inspecciones no planeadas, procedimientos de programas de seguridad y salud en el trabajo</v>
      </c>
      <c r="M36" s="52" t="str">
        <f>VLOOKUP(H36,PELIGROS!A$2:G$445,5,0)</f>
        <v>NO OBSERVADO</v>
      </c>
      <c r="N36" s="18">
        <v>2</v>
      </c>
      <c r="O36" s="59">
        <v>2</v>
      </c>
      <c r="P36" s="59">
        <v>10</v>
      </c>
      <c r="Q36" s="60">
        <f t="shared" si="0"/>
        <v>4</v>
      </c>
      <c r="R36" s="60">
        <f t="shared" si="1"/>
        <v>40</v>
      </c>
      <c r="S36" s="17" t="str">
        <f t="shared" si="2"/>
        <v>B-4</v>
      </c>
      <c r="T36" s="61" t="str">
        <f t="shared" si="3"/>
        <v>III</v>
      </c>
      <c r="U36" s="62" t="str">
        <f t="shared" si="4"/>
        <v>Mejorable</v>
      </c>
      <c r="V36" s="94"/>
      <c r="W36" s="52" t="str">
        <f>VLOOKUP(H36,PELIGROS!A$2:G$445,6,0)</f>
        <v>CÁNCER DE PIEL</v>
      </c>
      <c r="X36" s="18" t="s">
        <v>31</v>
      </c>
      <c r="Y36" s="18" t="s">
        <v>31</v>
      </c>
      <c r="Z36" s="18" t="s">
        <v>31</v>
      </c>
      <c r="AA36" s="17" t="s">
        <v>31</v>
      </c>
      <c r="AB36" s="52" t="str">
        <f>VLOOKUP(H36,PELIGROS!A$2:G$445,7,0)</f>
        <v>N/A</v>
      </c>
      <c r="AC36" s="18" t="s">
        <v>1213</v>
      </c>
      <c r="AD36" s="97"/>
    </row>
    <row r="37" spans="1:30" s="63" customFormat="1" ht="73.5" customHeight="1" x14ac:dyDescent="0.25">
      <c r="A37" s="124"/>
      <c r="B37" s="124"/>
      <c r="C37" s="97"/>
      <c r="D37" s="116"/>
      <c r="E37" s="82"/>
      <c r="F37" s="82"/>
      <c r="G37" s="52" t="str">
        <f>VLOOKUP(H37,PELIGROS!A$1:G$445,2,0)</f>
        <v>CONCENTRACIÓN EN ACTIVIDADES DE ALTO DESEMPEÑO MENTAL</v>
      </c>
      <c r="H37" s="52" t="s">
        <v>69</v>
      </c>
      <c r="I37" s="52" t="s">
        <v>1205</v>
      </c>
      <c r="J37" s="52" t="str">
        <f>VLOOKUP(H37,PELIGROS!A$2:G$445,3,0)</f>
        <v>ESTRÉS, CEFALEA, IRRITABILIDAD</v>
      </c>
      <c r="K37" s="18" t="s">
        <v>29</v>
      </c>
      <c r="L37" s="52" t="str">
        <f>VLOOKUP(H37,PELIGROS!A$2:G$445,4,0)</f>
        <v>N/A</v>
      </c>
      <c r="M37" s="52" t="str">
        <f>VLOOKUP(H37,PELIGROS!A$2:G$445,5,0)</f>
        <v>PVE PSICOSOCIAL</v>
      </c>
      <c r="N37" s="18">
        <v>2</v>
      </c>
      <c r="O37" s="59">
        <v>3</v>
      </c>
      <c r="P37" s="59">
        <v>10</v>
      </c>
      <c r="Q37" s="60">
        <f t="shared" si="0"/>
        <v>6</v>
      </c>
      <c r="R37" s="60">
        <f t="shared" si="1"/>
        <v>60</v>
      </c>
      <c r="S37" s="17" t="str">
        <f t="shared" si="2"/>
        <v>M-6</v>
      </c>
      <c r="T37" s="61" t="str">
        <f t="shared" si="3"/>
        <v>III</v>
      </c>
      <c r="U37" s="62" t="str">
        <f t="shared" si="4"/>
        <v>Mejorable</v>
      </c>
      <c r="V37" s="94"/>
      <c r="W37" s="52" t="str">
        <f>VLOOKUP(H37,PELIGROS!A$2:G$445,6,0)</f>
        <v>ESTRÉS</v>
      </c>
      <c r="X37" s="18" t="s">
        <v>31</v>
      </c>
      <c r="Y37" s="18" t="s">
        <v>31</v>
      </c>
      <c r="Z37" s="18" t="s">
        <v>31</v>
      </c>
      <c r="AA37" s="17" t="s">
        <v>31</v>
      </c>
      <c r="AB37" s="52" t="str">
        <f>VLOOKUP(H37,PELIGROS!A$2:G$445,7,0)</f>
        <v>N/A</v>
      </c>
      <c r="AC37" s="18" t="s">
        <v>1179</v>
      </c>
      <c r="AD37" s="97"/>
    </row>
    <row r="38" spans="1:30" s="63" customFormat="1" ht="38.25" x14ac:dyDescent="0.25">
      <c r="A38" s="124"/>
      <c r="B38" s="124"/>
      <c r="C38" s="97"/>
      <c r="D38" s="116"/>
      <c r="E38" s="82"/>
      <c r="F38" s="82"/>
      <c r="G38" s="52" t="str">
        <f>VLOOKUP(H38,PELIGROS!A$1:G$445,2,0)</f>
        <v>ATENCIÓN AL PÚBLICO</v>
      </c>
      <c r="H38" s="52" t="s">
        <v>442</v>
      </c>
      <c r="I38" s="52" t="s">
        <v>1205</v>
      </c>
      <c r="J38" s="52" t="str">
        <f>VLOOKUP(H38,PELIGROS!A$2:G$445,3,0)</f>
        <v>ESTRÉS, ENFERMEDADES DIGESTIVAS, IRRITABILIDAD, TRANSTORNOS DEL SUEÑO</v>
      </c>
      <c r="K38" s="18" t="s">
        <v>29</v>
      </c>
      <c r="L38" s="52" t="str">
        <f>VLOOKUP(H38,PELIGROS!A$2:G$445,4,0)</f>
        <v>N/A</v>
      </c>
      <c r="M38" s="52" t="str">
        <f>VLOOKUP(H38,PELIGROS!A$2:G$445,5,0)</f>
        <v>PVE PSICOSOCIAL</v>
      </c>
      <c r="N38" s="18">
        <v>2</v>
      </c>
      <c r="O38" s="59">
        <v>2</v>
      </c>
      <c r="P38" s="59">
        <v>10</v>
      </c>
      <c r="Q38" s="60">
        <f t="shared" si="0"/>
        <v>4</v>
      </c>
      <c r="R38" s="60">
        <f t="shared" si="1"/>
        <v>40</v>
      </c>
      <c r="S38" s="17" t="str">
        <f t="shared" si="2"/>
        <v>B-4</v>
      </c>
      <c r="T38" s="61" t="str">
        <f t="shared" si="3"/>
        <v>III</v>
      </c>
      <c r="U38" s="62" t="str">
        <f t="shared" si="4"/>
        <v>Mejorable</v>
      </c>
      <c r="V38" s="94"/>
      <c r="W38" s="52" t="str">
        <f>VLOOKUP(H38,PELIGROS!A$2:G$445,6,0)</f>
        <v>ESTRÉS</v>
      </c>
      <c r="X38" s="18" t="s">
        <v>31</v>
      </c>
      <c r="Y38" s="18" t="s">
        <v>31</v>
      </c>
      <c r="Z38" s="18" t="s">
        <v>31</v>
      </c>
      <c r="AA38" s="17" t="s">
        <v>31</v>
      </c>
      <c r="AB38" s="52" t="str">
        <f>VLOOKUP(H38,PELIGROS!A$2:G$445,7,0)</f>
        <v>RESOLUCIÓN DE CONFLICTOS; COMUNICACIÓN ASERTIVA; SERVICIO AL CLIENTE</v>
      </c>
      <c r="AC38" s="18" t="s">
        <v>31</v>
      </c>
      <c r="AD38" s="97"/>
    </row>
    <row r="39" spans="1:30" s="63" customFormat="1" x14ac:dyDescent="0.25">
      <c r="A39" s="124"/>
      <c r="B39" s="124"/>
      <c r="C39" s="97"/>
      <c r="D39" s="116"/>
      <c r="E39" s="82"/>
      <c r="F39" s="82"/>
      <c r="G39" s="52" t="str">
        <f>VLOOKUP(H39,PELIGROS!A$1:G$445,2,0)</f>
        <v>NATURALEZA DE LA TAREA</v>
      </c>
      <c r="H39" s="52" t="s">
        <v>73</v>
      </c>
      <c r="I39" s="52" t="s">
        <v>1205</v>
      </c>
      <c r="J39" s="52" t="str">
        <f>VLOOKUP(H39,PELIGROS!A$2:G$445,3,0)</f>
        <v>ESTRÉS,  TRANSTORNOS DEL SUEÑO</v>
      </c>
      <c r="K39" s="18" t="s">
        <v>29</v>
      </c>
      <c r="L39" s="52" t="str">
        <f>VLOOKUP(H39,PELIGROS!A$2:G$445,4,0)</f>
        <v>N/A</v>
      </c>
      <c r="M39" s="52" t="str">
        <f>VLOOKUP(H39,PELIGROS!A$2:G$445,5,0)</f>
        <v>PVE PSICOSOCIAL</v>
      </c>
      <c r="N39" s="18">
        <v>2</v>
      </c>
      <c r="O39" s="59">
        <v>3</v>
      </c>
      <c r="P39" s="59">
        <v>10</v>
      </c>
      <c r="Q39" s="60">
        <f t="shared" si="0"/>
        <v>6</v>
      </c>
      <c r="R39" s="60">
        <f t="shared" si="1"/>
        <v>60</v>
      </c>
      <c r="S39" s="17" t="str">
        <f t="shared" si="2"/>
        <v>M-6</v>
      </c>
      <c r="T39" s="61" t="str">
        <f t="shared" si="3"/>
        <v>III</v>
      </c>
      <c r="U39" s="62" t="str">
        <f t="shared" si="4"/>
        <v>Mejorable</v>
      </c>
      <c r="V39" s="94"/>
      <c r="W39" s="52" t="str">
        <f>VLOOKUP(H39,PELIGROS!A$2:G$445,6,0)</f>
        <v>ESTRÉS</v>
      </c>
      <c r="X39" s="18" t="s">
        <v>31</v>
      </c>
      <c r="Y39" s="18" t="s">
        <v>31</v>
      </c>
      <c r="Z39" s="18" t="s">
        <v>31</v>
      </c>
      <c r="AA39" s="17" t="s">
        <v>31</v>
      </c>
      <c r="AB39" s="52" t="str">
        <f>VLOOKUP(H39,PELIGROS!A$2:G$445,7,0)</f>
        <v>N/A</v>
      </c>
      <c r="AC39" s="18" t="s">
        <v>31</v>
      </c>
      <c r="AD39" s="97"/>
    </row>
    <row r="40" spans="1:30" s="63" customFormat="1" ht="25.5" x14ac:dyDescent="0.25">
      <c r="A40" s="124"/>
      <c r="B40" s="124"/>
      <c r="C40" s="98"/>
      <c r="D40" s="117"/>
      <c r="E40" s="83"/>
      <c r="F40" s="83"/>
      <c r="G40" s="52" t="str">
        <f>VLOOKUP(H40,PELIGROS!A$1:G$445,2,0)</f>
        <v xml:space="preserve"> ALTA CONCENTRACIÓN</v>
      </c>
      <c r="H40" s="52" t="s">
        <v>84</v>
      </c>
      <c r="I40" s="52" t="s">
        <v>1205</v>
      </c>
      <c r="J40" s="52" t="str">
        <f>VLOOKUP(H40,PELIGROS!A$2:G$445,3,0)</f>
        <v>ESTRÉS, DEPRESIÓN, TRANSTORNOS DEL SUEÑO, AUSENCIA DE ATENCIÓN</v>
      </c>
      <c r="K40" s="18" t="s">
        <v>29</v>
      </c>
      <c r="L40" s="52" t="str">
        <f>VLOOKUP(H40,PELIGROS!A$2:G$445,4,0)</f>
        <v>N/A</v>
      </c>
      <c r="M40" s="52" t="str">
        <f>VLOOKUP(H40,PELIGROS!A$2:G$445,5,0)</f>
        <v>PVE PSICOSOCIAL</v>
      </c>
      <c r="N40" s="18">
        <v>2</v>
      </c>
      <c r="O40" s="59">
        <v>2</v>
      </c>
      <c r="P40" s="59">
        <v>10</v>
      </c>
      <c r="Q40" s="60">
        <f t="shared" si="0"/>
        <v>4</v>
      </c>
      <c r="R40" s="60">
        <f t="shared" si="1"/>
        <v>40</v>
      </c>
      <c r="S40" s="17" t="str">
        <f t="shared" si="2"/>
        <v>B-4</v>
      </c>
      <c r="T40" s="61" t="str">
        <f t="shared" si="3"/>
        <v>III</v>
      </c>
      <c r="U40" s="62" t="str">
        <f t="shared" si="4"/>
        <v>Mejorable</v>
      </c>
      <c r="V40" s="95"/>
      <c r="W40" s="52" t="str">
        <f>VLOOKUP(H40,PELIGROS!A$2:G$445,6,0)</f>
        <v>ESTRÉS, ALTERACIÓN DEL SISTEMA NERVIOSO</v>
      </c>
      <c r="X40" s="18" t="s">
        <v>31</v>
      </c>
      <c r="Y40" s="18" t="s">
        <v>31</v>
      </c>
      <c r="Z40" s="18" t="s">
        <v>31</v>
      </c>
      <c r="AA40" s="17" t="s">
        <v>31</v>
      </c>
      <c r="AB40" s="52" t="str">
        <f>VLOOKUP(H40,PELIGROS!A$2:G$445,7,0)</f>
        <v>N/A</v>
      </c>
      <c r="AC40" s="18" t="s">
        <v>31</v>
      </c>
      <c r="AD40" s="98"/>
    </row>
    <row r="41" spans="1:30" s="63" customFormat="1" ht="65.25" customHeight="1" x14ac:dyDescent="0.25">
      <c r="A41" s="124"/>
      <c r="B41" s="124"/>
      <c r="C41" s="67" t="s">
        <v>1218</v>
      </c>
      <c r="D41" s="70" t="s">
        <v>1219</v>
      </c>
      <c r="E41" s="118" t="s">
        <v>1029</v>
      </c>
      <c r="F41" s="118" t="s">
        <v>1174</v>
      </c>
      <c r="G41" s="51" t="str">
        <f>VLOOKUP(H41,PELIGROS!A$1:G$445,2,0)</f>
        <v>Forzadas, Prolongadas</v>
      </c>
      <c r="H41" s="51" t="s">
        <v>39</v>
      </c>
      <c r="I41" s="51" t="s">
        <v>1203</v>
      </c>
      <c r="J41" s="51" t="str">
        <f>VLOOKUP(H41,PELIGROS!A$2:G$445,3,0)</f>
        <v xml:space="preserve">Lesiones osteomusculares, lesiones osteoarticulares
</v>
      </c>
      <c r="K41" s="50" t="s">
        <v>29</v>
      </c>
      <c r="L41" s="51" t="str">
        <f>VLOOKUP(H41,PELIGROS!A$2:G$445,4,0)</f>
        <v>Inspecciones planeadas e inspecciones no planeadas, procedimientos de programas de seguridad y salud en el trabajo</v>
      </c>
      <c r="M41" s="51" t="str">
        <f>VLOOKUP(H41,PELIGROS!A$2:G$445,5,0)</f>
        <v>PVE Biomecánico, programa pausas activas, exámenes periódicos, recomendaciones, control de posturas</v>
      </c>
      <c r="N41" s="50">
        <v>2</v>
      </c>
      <c r="O41" s="54">
        <v>3</v>
      </c>
      <c r="P41" s="54">
        <v>10</v>
      </c>
      <c r="Q41" s="55">
        <f t="shared" si="0"/>
        <v>6</v>
      </c>
      <c r="R41" s="55">
        <f t="shared" si="1"/>
        <v>60</v>
      </c>
      <c r="S41" s="56" t="str">
        <f t="shared" si="2"/>
        <v>M-6</v>
      </c>
      <c r="T41" s="57" t="str">
        <f t="shared" si="3"/>
        <v>III</v>
      </c>
      <c r="U41" s="58" t="str">
        <f t="shared" si="4"/>
        <v>Mejorable</v>
      </c>
      <c r="V41" s="64">
        <v>10</v>
      </c>
      <c r="W41" s="51" t="str">
        <f>VLOOKUP(H41,PELIGROS!A$2:G$445,6,0)</f>
        <v>Enfermedades Osteomusculares</v>
      </c>
      <c r="X41" s="50" t="s">
        <v>31</v>
      </c>
      <c r="Y41" s="50" t="s">
        <v>31</v>
      </c>
      <c r="Z41" s="50" t="s">
        <v>31</v>
      </c>
      <c r="AA41" s="56" t="s">
        <v>31</v>
      </c>
      <c r="AB41" s="51" t="str">
        <f>VLOOKUP(H41,PELIGROS!A$2:G$445,7,0)</f>
        <v>Prevención en lesiones osteomusculares, líderes de pausas activas</v>
      </c>
      <c r="AC41" s="50" t="s">
        <v>1176</v>
      </c>
      <c r="AD41" s="67" t="s">
        <v>1180</v>
      </c>
    </row>
    <row r="42" spans="1:30" s="63" customFormat="1" ht="38.25" x14ac:dyDescent="0.25">
      <c r="A42" s="124"/>
      <c r="B42" s="124"/>
      <c r="C42" s="68"/>
      <c r="D42" s="71"/>
      <c r="E42" s="119"/>
      <c r="F42" s="119"/>
      <c r="G42" s="51" t="str">
        <f>VLOOKUP(H42,PELIGROS!A$1:G$445,2,0)</f>
        <v>Movimientos repetitivos, Miembros Superiores</v>
      </c>
      <c r="H42" s="51" t="s">
        <v>1175</v>
      </c>
      <c r="I42" s="51" t="s">
        <v>1203</v>
      </c>
      <c r="J42" s="51" t="str">
        <f>VLOOKUP(H42,PELIGROS!A$2:G$445,3,0)</f>
        <v>Lesiones Musculoesqueléticas</v>
      </c>
      <c r="K42" s="50" t="s">
        <v>29</v>
      </c>
      <c r="L42" s="51" t="str">
        <f>VLOOKUP(H42,PELIGROS!A$2:G$445,4,0)</f>
        <v>N/A</v>
      </c>
      <c r="M42" s="51" t="str">
        <f>VLOOKUP(H42,PELIGROS!A$2:G$445,5,0)</f>
        <v>PVE BIomécanico, programa pausas activas, examenes periódicos, recomendaicones, control de posturas</v>
      </c>
      <c r="N42" s="50">
        <v>2</v>
      </c>
      <c r="O42" s="54">
        <v>3</v>
      </c>
      <c r="P42" s="54">
        <v>10</v>
      </c>
      <c r="Q42" s="55">
        <f t="shared" si="0"/>
        <v>6</v>
      </c>
      <c r="R42" s="55">
        <f t="shared" si="1"/>
        <v>60</v>
      </c>
      <c r="S42" s="56" t="str">
        <f t="shared" si="2"/>
        <v>M-6</v>
      </c>
      <c r="T42" s="57" t="str">
        <f t="shared" si="3"/>
        <v>III</v>
      </c>
      <c r="U42" s="58" t="str">
        <f t="shared" si="4"/>
        <v>Mejorable</v>
      </c>
      <c r="V42" s="65"/>
      <c r="W42" s="51" t="str">
        <f>VLOOKUP(H42,PELIGROS!A$2:G$445,6,0)</f>
        <v>Enfermedades musculoesqueleticas</v>
      </c>
      <c r="X42" s="50" t="s">
        <v>31</v>
      </c>
      <c r="Y42" s="50" t="s">
        <v>31</v>
      </c>
      <c r="Z42" s="50" t="s">
        <v>31</v>
      </c>
      <c r="AA42" s="56" t="s">
        <v>31</v>
      </c>
      <c r="AB42" s="51" t="str">
        <f>VLOOKUP(H42,PELIGROS!A$2:G$445,7,0)</f>
        <v>Prevención en lesiones osteomusculares, líderes de pausas activas</v>
      </c>
      <c r="AC42" s="50" t="s">
        <v>31</v>
      </c>
      <c r="AD42" s="68"/>
    </row>
    <row r="43" spans="1:30" s="63" customFormat="1" ht="51" x14ac:dyDescent="0.25">
      <c r="A43" s="124"/>
      <c r="B43" s="124"/>
      <c r="C43" s="68"/>
      <c r="D43" s="71"/>
      <c r="E43" s="119"/>
      <c r="F43" s="119"/>
      <c r="G43" s="51" t="str">
        <f>VLOOKUP(H43,PELIGROS!A$1:G$445,2,0)</f>
        <v>Atropellamiento, Envestir</v>
      </c>
      <c r="H43" s="51" t="s">
        <v>1167</v>
      </c>
      <c r="I43" s="51" t="s">
        <v>1206</v>
      </c>
      <c r="J43" s="51" t="str">
        <f>VLOOKUP(H43,PELIGROS!A$2:G$445,3,0)</f>
        <v>Lesiones, pérdidas materiales, muerte</v>
      </c>
      <c r="K43" s="50" t="s">
        <v>29</v>
      </c>
      <c r="L43" s="51" t="str">
        <f>VLOOKUP(H43,PELIGROS!A$2:G$445,4,0)</f>
        <v>Inspecciones planeadas e inspecciones no planeadas, procedimientos de programas de seguridad y salud en el trabajo</v>
      </c>
      <c r="M43" s="51" t="str">
        <f>VLOOKUP(H43,PELIGROS!A$2:G$445,5,0)</f>
        <v>Programa de seguridad vial, señalización</v>
      </c>
      <c r="N43" s="50">
        <v>2</v>
      </c>
      <c r="O43" s="54">
        <v>2</v>
      </c>
      <c r="P43" s="54">
        <v>60</v>
      </c>
      <c r="Q43" s="55">
        <f t="shared" si="0"/>
        <v>4</v>
      </c>
      <c r="R43" s="55">
        <f t="shared" si="1"/>
        <v>240</v>
      </c>
      <c r="S43" s="56" t="str">
        <f t="shared" si="2"/>
        <v>B-4</v>
      </c>
      <c r="T43" s="57" t="str">
        <f t="shared" si="3"/>
        <v>II</v>
      </c>
      <c r="U43" s="58" t="str">
        <f t="shared" si="4"/>
        <v>No Aceptable o Aceptable Con Control Especifico</v>
      </c>
      <c r="V43" s="65"/>
      <c r="W43" s="51" t="str">
        <f>VLOOKUP(H43,PELIGROS!A$2:G$445,6,0)</f>
        <v>Muerte</v>
      </c>
      <c r="X43" s="50" t="s">
        <v>31</v>
      </c>
      <c r="Y43" s="50" t="s">
        <v>31</v>
      </c>
      <c r="Z43" s="50" t="s">
        <v>31</v>
      </c>
      <c r="AA43" s="56" t="s">
        <v>31</v>
      </c>
      <c r="AB43" s="51" t="str">
        <f>VLOOKUP(H43,PELIGROS!A$2:G$445,7,0)</f>
        <v>Seguridad vial y manejo defensivo, aseguramiento de áreas de trabajo</v>
      </c>
      <c r="AC43" s="50" t="s">
        <v>31</v>
      </c>
      <c r="AD43" s="68"/>
    </row>
    <row r="44" spans="1:30" s="63" customFormat="1" ht="63.75" x14ac:dyDescent="0.25">
      <c r="A44" s="124"/>
      <c r="B44" s="124"/>
      <c r="C44" s="68"/>
      <c r="D44" s="71"/>
      <c r="E44" s="119"/>
      <c r="F44" s="119"/>
      <c r="G44" s="51" t="str">
        <f>VLOOKUP(H44,PELIGROS!A$1:G$445,2,0)</f>
        <v>Atraco, golpiza, atentados y secuestrados</v>
      </c>
      <c r="H44" s="51" t="s">
        <v>55</v>
      </c>
      <c r="I44" s="51" t="s">
        <v>1206</v>
      </c>
      <c r="J44" s="51" t="str">
        <f>VLOOKUP(H44,PELIGROS!A$2:G$445,3,0)</f>
        <v>Estrés, golpes, Secuestros</v>
      </c>
      <c r="K44" s="50" t="s">
        <v>29</v>
      </c>
      <c r="L44" s="51" t="str">
        <f>VLOOKUP(H44,PELIGROS!A$2:G$445,4,0)</f>
        <v>Inspecciones planeadas e inspecciones no planeadas, procedimientos de programas de seguridad y salud en el trabajo</v>
      </c>
      <c r="M44" s="51" t="str">
        <f>VLOOKUP(H44,PELIGROS!A$2:G$445,5,0)</f>
        <v xml:space="preserve">Uniformes Corporativos, Chaquetas corporativas, Carnetización
</v>
      </c>
      <c r="N44" s="50">
        <v>2</v>
      </c>
      <c r="O44" s="54">
        <v>2</v>
      </c>
      <c r="P44" s="54">
        <v>60</v>
      </c>
      <c r="Q44" s="55">
        <f t="shared" si="0"/>
        <v>4</v>
      </c>
      <c r="R44" s="55">
        <f t="shared" si="1"/>
        <v>240</v>
      </c>
      <c r="S44" s="56" t="str">
        <f t="shared" si="2"/>
        <v>B-4</v>
      </c>
      <c r="T44" s="57" t="str">
        <f t="shared" si="3"/>
        <v>II</v>
      </c>
      <c r="U44" s="58" t="str">
        <f t="shared" si="4"/>
        <v>No Aceptable o Aceptable Con Control Especifico</v>
      </c>
      <c r="V44" s="65"/>
      <c r="W44" s="51" t="str">
        <f>VLOOKUP(H44,PELIGROS!A$2:G$445,6,0)</f>
        <v>Secuestros</v>
      </c>
      <c r="X44" s="50" t="s">
        <v>31</v>
      </c>
      <c r="Y44" s="50" t="s">
        <v>31</v>
      </c>
      <c r="Z44" s="50" t="s">
        <v>31</v>
      </c>
      <c r="AA44" s="56" t="s">
        <v>31</v>
      </c>
      <c r="AB44" s="51" t="str">
        <f>VLOOKUP(H44,PELIGROS!A$2:G$445,7,0)</f>
        <v>N/A</v>
      </c>
      <c r="AC44" s="50" t="s">
        <v>1177</v>
      </c>
      <c r="AD44" s="68"/>
    </row>
    <row r="45" spans="1:30" s="63" customFormat="1" ht="51" x14ac:dyDescent="0.25">
      <c r="A45" s="124"/>
      <c r="B45" s="124"/>
      <c r="C45" s="68"/>
      <c r="D45" s="71"/>
      <c r="E45" s="119"/>
      <c r="F45" s="119"/>
      <c r="G45" s="51" t="str">
        <f>VLOOKUP(H45,PELIGROS!A$1:G$445,2,0)</f>
        <v>SISMOS, INCENDIOS, INUNDACIONES, TERREMOTOS, VENDAVALES, DERRUMBE</v>
      </c>
      <c r="H45" s="51" t="s">
        <v>59</v>
      </c>
      <c r="I45" s="51" t="s">
        <v>1204</v>
      </c>
      <c r="J45" s="51" t="str">
        <f>VLOOKUP(H45,PELIGROS!A$2:G$445,3,0)</f>
        <v>SISMOS, INCENDIOS, INUNDACIONES, TERREMOTOS, VENDAVALES</v>
      </c>
      <c r="K45" s="50" t="s">
        <v>29</v>
      </c>
      <c r="L45" s="51" t="str">
        <f>VLOOKUP(H45,PELIGROS!A$2:G$445,4,0)</f>
        <v>Inspecciones planeadas e inspecciones no planeadas, procedimientos de programas de seguridad y salud en el trabajo</v>
      </c>
      <c r="M45" s="51" t="str">
        <f>VLOOKUP(H45,PELIGROS!A$2:G$445,5,0)</f>
        <v>BRIGADAS DE EMERGENCIAS</v>
      </c>
      <c r="N45" s="50">
        <v>2</v>
      </c>
      <c r="O45" s="54">
        <v>1</v>
      </c>
      <c r="P45" s="54">
        <v>100</v>
      </c>
      <c r="Q45" s="55">
        <f t="shared" si="0"/>
        <v>2</v>
      </c>
      <c r="R45" s="55">
        <f t="shared" si="1"/>
        <v>200</v>
      </c>
      <c r="S45" s="56" t="str">
        <f t="shared" si="2"/>
        <v>B-2</v>
      </c>
      <c r="T45" s="57" t="str">
        <f t="shared" si="3"/>
        <v>II</v>
      </c>
      <c r="U45" s="58" t="str">
        <f t="shared" si="4"/>
        <v>No Aceptable o Aceptable Con Control Especifico</v>
      </c>
      <c r="V45" s="65"/>
      <c r="W45" s="51" t="str">
        <f>VLOOKUP(H45,PELIGROS!A$2:G$445,6,0)</f>
        <v>MUERTE</v>
      </c>
      <c r="X45" s="50" t="s">
        <v>31</v>
      </c>
      <c r="Y45" s="50" t="s">
        <v>31</v>
      </c>
      <c r="Z45" s="50" t="s">
        <v>31</v>
      </c>
      <c r="AA45" s="56" t="s">
        <v>1210</v>
      </c>
      <c r="AB45" s="51" t="str">
        <f>VLOOKUP(H45,PELIGROS!A$2:G$445,7,0)</f>
        <v>ENTRENAMIENTO DE LA BRIGADA; DIVULGACIÓN DE PLAN DE EMERGENCIA</v>
      </c>
      <c r="AC45" s="50" t="s">
        <v>1178</v>
      </c>
      <c r="AD45" s="68"/>
    </row>
    <row r="46" spans="1:30" s="63" customFormat="1" ht="51" x14ac:dyDescent="0.25">
      <c r="A46" s="124"/>
      <c r="B46" s="124"/>
      <c r="C46" s="68"/>
      <c r="D46" s="71"/>
      <c r="E46" s="119"/>
      <c r="F46" s="119"/>
      <c r="G46" s="51" t="str">
        <f>VLOOKUP(H46,PELIGROS!A$1:G$445,2,0)</f>
        <v>ENERGÍA TÉRMICA, CAMBIO DE TEMPERATURA DURANTE LOS RECORRIDOS</v>
      </c>
      <c r="H46" s="51" t="s">
        <v>1211</v>
      </c>
      <c r="I46" s="51" t="s">
        <v>1212</v>
      </c>
      <c r="J46" s="51" t="str">
        <f>VLOOKUP(H46,PELIGROS!A$2:G$445,3,0)</f>
        <v xml:space="preserve"> GOLPE DE CALOR,  DESHIDRATACIÓN</v>
      </c>
      <c r="K46" s="50" t="s">
        <v>29</v>
      </c>
      <c r="L46" s="51" t="str">
        <f>VLOOKUP(H46,PELIGROS!A$2:G$445,4,0)</f>
        <v>Inspecciones planeadas e inspecciones no planeadas, procedimientos de programas de seguridad y salud en el trabajo</v>
      </c>
      <c r="M46" s="51" t="str">
        <f>VLOOKUP(H46,PELIGROS!A$2:G$445,5,0)</f>
        <v>NO OBSERVADO</v>
      </c>
      <c r="N46" s="50">
        <v>2</v>
      </c>
      <c r="O46" s="54">
        <v>2</v>
      </c>
      <c r="P46" s="54">
        <v>10</v>
      </c>
      <c r="Q46" s="55">
        <f t="shared" si="0"/>
        <v>4</v>
      </c>
      <c r="R46" s="55">
        <f t="shared" si="1"/>
        <v>40</v>
      </c>
      <c r="S46" s="56" t="str">
        <f t="shared" si="2"/>
        <v>B-4</v>
      </c>
      <c r="T46" s="57" t="str">
        <f t="shared" si="3"/>
        <v>III</v>
      </c>
      <c r="U46" s="58" t="str">
        <f t="shared" si="4"/>
        <v>Mejorable</v>
      </c>
      <c r="V46" s="65"/>
      <c r="W46" s="51" t="str">
        <f>VLOOKUP(H46,PELIGROS!A$2:G$445,6,0)</f>
        <v>CÁNCER DE PIEL</v>
      </c>
      <c r="X46" s="50" t="s">
        <v>31</v>
      </c>
      <c r="Y46" s="50" t="s">
        <v>31</v>
      </c>
      <c r="Z46" s="50" t="s">
        <v>31</v>
      </c>
      <c r="AA46" s="56" t="s">
        <v>31</v>
      </c>
      <c r="AB46" s="51" t="str">
        <f>VLOOKUP(H46,PELIGROS!A$2:G$445,7,0)</f>
        <v>N/A</v>
      </c>
      <c r="AC46" s="50" t="s">
        <v>1213</v>
      </c>
      <c r="AD46" s="68"/>
    </row>
    <row r="47" spans="1:30" s="63" customFormat="1" ht="63.75" x14ac:dyDescent="0.25">
      <c r="A47" s="124"/>
      <c r="B47" s="124"/>
      <c r="C47" s="68"/>
      <c r="D47" s="71"/>
      <c r="E47" s="119"/>
      <c r="F47" s="119"/>
      <c r="G47" s="51" t="str">
        <f>VLOOKUP(H47,PELIGROS!A$1:G$445,2,0)</f>
        <v>CONCENTRACIÓN EN ACTIVIDADES DE ALTO DESEMPEÑO MENTAL</v>
      </c>
      <c r="H47" s="51" t="s">
        <v>69</v>
      </c>
      <c r="I47" s="51" t="s">
        <v>1205</v>
      </c>
      <c r="J47" s="51" t="str">
        <f>VLOOKUP(H47,PELIGROS!A$2:G$445,3,0)</f>
        <v>ESTRÉS, CEFALEA, IRRITABILIDAD</v>
      </c>
      <c r="K47" s="50" t="s">
        <v>29</v>
      </c>
      <c r="L47" s="51" t="str">
        <f>VLOOKUP(H47,PELIGROS!A$2:G$445,4,0)</f>
        <v>N/A</v>
      </c>
      <c r="M47" s="51" t="str">
        <f>VLOOKUP(H47,PELIGROS!A$2:G$445,5,0)</f>
        <v>PVE PSICOSOCIAL</v>
      </c>
      <c r="N47" s="50">
        <v>2</v>
      </c>
      <c r="O47" s="54">
        <v>3</v>
      </c>
      <c r="P47" s="54">
        <v>10</v>
      </c>
      <c r="Q47" s="55">
        <f t="shared" si="0"/>
        <v>6</v>
      </c>
      <c r="R47" s="55">
        <f t="shared" si="1"/>
        <v>60</v>
      </c>
      <c r="S47" s="56" t="str">
        <f t="shared" si="2"/>
        <v>M-6</v>
      </c>
      <c r="T47" s="57" t="str">
        <f t="shared" si="3"/>
        <v>III</v>
      </c>
      <c r="U47" s="58" t="str">
        <f t="shared" si="4"/>
        <v>Mejorable</v>
      </c>
      <c r="V47" s="65"/>
      <c r="W47" s="51" t="str">
        <f>VLOOKUP(H47,PELIGROS!A$2:G$445,6,0)</f>
        <v>ESTRÉS</v>
      </c>
      <c r="X47" s="50" t="s">
        <v>31</v>
      </c>
      <c r="Y47" s="50" t="s">
        <v>31</v>
      </c>
      <c r="Z47" s="50" t="s">
        <v>31</v>
      </c>
      <c r="AA47" s="56" t="s">
        <v>31</v>
      </c>
      <c r="AB47" s="51" t="str">
        <f>VLOOKUP(H47,PELIGROS!A$2:G$445,7,0)</f>
        <v>N/A</v>
      </c>
      <c r="AC47" s="50" t="s">
        <v>1179</v>
      </c>
      <c r="AD47" s="68"/>
    </row>
    <row r="48" spans="1:30" s="63" customFormat="1" ht="38.25" x14ac:dyDescent="0.25">
      <c r="A48" s="124"/>
      <c r="B48" s="124"/>
      <c r="C48" s="68"/>
      <c r="D48" s="71"/>
      <c r="E48" s="119"/>
      <c r="F48" s="119"/>
      <c r="G48" s="51" t="str">
        <f>VLOOKUP(H48,PELIGROS!A$1:G$445,2,0)</f>
        <v>ATENCIÓN AL PÚBLICO</v>
      </c>
      <c r="H48" s="51" t="s">
        <v>442</v>
      </c>
      <c r="I48" s="51" t="s">
        <v>1205</v>
      </c>
      <c r="J48" s="51" t="str">
        <f>VLOOKUP(H48,PELIGROS!A$2:G$445,3,0)</f>
        <v>ESTRÉS, ENFERMEDADES DIGESTIVAS, IRRITABILIDAD, TRANSTORNOS DEL SUEÑO</v>
      </c>
      <c r="K48" s="50" t="s">
        <v>29</v>
      </c>
      <c r="L48" s="51" t="str">
        <f>VLOOKUP(H48,PELIGROS!A$2:G$445,4,0)</f>
        <v>N/A</v>
      </c>
      <c r="M48" s="51" t="str">
        <f>VLOOKUP(H48,PELIGROS!A$2:G$445,5,0)</f>
        <v>PVE PSICOSOCIAL</v>
      </c>
      <c r="N48" s="50">
        <v>2</v>
      </c>
      <c r="O48" s="54">
        <v>2</v>
      </c>
      <c r="P48" s="54">
        <v>10</v>
      </c>
      <c r="Q48" s="55">
        <f t="shared" si="0"/>
        <v>4</v>
      </c>
      <c r="R48" s="55">
        <f t="shared" si="1"/>
        <v>40</v>
      </c>
      <c r="S48" s="56" t="str">
        <f t="shared" si="2"/>
        <v>B-4</v>
      </c>
      <c r="T48" s="57" t="str">
        <f t="shared" si="3"/>
        <v>III</v>
      </c>
      <c r="U48" s="58" t="str">
        <f t="shared" si="4"/>
        <v>Mejorable</v>
      </c>
      <c r="V48" s="65"/>
      <c r="W48" s="51" t="str">
        <f>VLOOKUP(H48,PELIGROS!A$2:G$445,6,0)</f>
        <v>ESTRÉS</v>
      </c>
      <c r="X48" s="50" t="s">
        <v>31</v>
      </c>
      <c r="Y48" s="50" t="s">
        <v>31</v>
      </c>
      <c r="Z48" s="50" t="s">
        <v>31</v>
      </c>
      <c r="AA48" s="56" t="s">
        <v>31</v>
      </c>
      <c r="AB48" s="51" t="str">
        <f>VLOOKUP(H48,PELIGROS!A$2:G$445,7,0)</f>
        <v>RESOLUCIÓN DE CONFLICTOS; COMUNICACIÓN ASERTIVA; SERVICIO AL CLIENTE</v>
      </c>
      <c r="AC48" s="50" t="s">
        <v>31</v>
      </c>
      <c r="AD48" s="68"/>
    </row>
    <row r="49" spans="1:30" s="63" customFormat="1" x14ac:dyDescent="0.25">
      <c r="A49" s="124"/>
      <c r="B49" s="124"/>
      <c r="C49" s="68"/>
      <c r="D49" s="71"/>
      <c r="E49" s="119"/>
      <c r="F49" s="119"/>
      <c r="G49" s="51" t="str">
        <f>VLOOKUP(H49,PELIGROS!A$1:G$445,2,0)</f>
        <v>NATURALEZA DE LA TAREA</v>
      </c>
      <c r="H49" s="51" t="s">
        <v>73</v>
      </c>
      <c r="I49" s="51" t="s">
        <v>1205</v>
      </c>
      <c r="J49" s="51" t="str">
        <f>VLOOKUP(H49,PELIGROS!A$2:G$445,3,0)</f>
        <v>ESTRÉS,  TRANSTORNOS DEL SUEÑO</v>
      </c>
      <c r="K49" s="50" t="s">
        <v>29</v>
      </c>
      <c r="L49" s="51" t="str">
        <f>VLOOKUP(H49,PELIGROS!A$2:G$445,4,0)</f>
        <v>N/A</v>
      </c>
      <c r="M49" s="51" t="str">
        <f>VLOOKUP(H49,PELIGROS!A$2:G$445,5,0)</f>
        <v>PVE PSICOSOCIAL</v>
      </c>
      <c r="N49" s="50">
        <v>2</v>
      </c>
      <c r="O49" s="54">
        <v>3</v>
      </c>
      <c r="P49" s="54">
        <v>10</v>
      </c>
      <c r="Q49" s="55">
        <f t="shared" si="0"/>
        <v>6</v>
      </c>
      <c r="R49" s="55">
        <f t="shared" si="1"/>
        <v>60</v>
      </c>
      <c r="S49" s="56" t="str">
        <f t="shared" si="2"/>
        <v>M-6</v>
      </c>
      <c r="T49" s="57" t="str">
        <f t="shared" si="3"/>
        <v>III</v>
      </c>
      <c r="U49" s="58" t="str">
        <f t="shared" si="4"/>
        <v>Mejorable</v>
      </c>
      <c r="V49" s="65"/>
      <c r="W49" s="51" t="str">
        <f>VLOOKUP(H49,PELIGROS!A$2:G$445,6,0)</f>
        <v>ESTRÉS</v>
      </c>
      <c r="X49" s="50" t="s">
        <v>31</v>
      </c>
      <c r="Y49" s="50" t="s">
        <v>31</v>
      </c>
      <c r="Z49" s="50" t="s">
        <v>31</v>
      </c>
      <c r="AA49" s="56" t="s">
        <v>31</v>
      </c>
      <c r="AB49" s="51" t="str">
        <f>VLOOKUP(H49,PELIGROS!A$2:G$445,7,0)</f>
        <v>N/A</v>
      </c>
      <c r="AC49" s="50" t="s">
        <v>31</v>
      </c>
      <c r="AD49" s="68"/>
    </row>
    <row r="50" spans="1:30" s="63" customFormat="1" ht="25.5" x14ac:dyDescent="0.25">
      <c r="A50" s="124"/>
      <c r="B50" s="124"/>
      <c r="C50" s="69"/>
      <c r="D50" s="72"/>
      <c r="E50" s="120"/>
      <c r="F50" s="120"/>
      <c r="G50" s="51" t="str">
        <f>VLOOKUP(H50,PELIGROS!A$1:G$445,2,0)</f>
        <v xml:space="preserve"> ALTA CONCENTRACIÓN</v>
      </c>
      <c r="H50" s="51" t="s">
        <v>84</v>
      </c>
      <c r="I50" s="51" t="s">
        <v>1205</v>
      </c>
      <c r="J50" s="51" t="str">
        <f>VLOOKUP(H50,PELIGROS!A$2:G$445,3,0)</f>
        <v>ESTRÉS, DEPRESIÓN, TRANSTORNOS DEL SUEÑO, AUSENCIA DE ATENCIÓN</v>
      </c>
      <c r="K50" s="50" t="s">
        <v>29</v>
      </c>
      <c r="L50" s="51" t="str">
        <f>VLOOKUP(H50,PELIGROS!A$2:G$445,4,0)</f>
        <v>N/A</v>
      </c>
      <c r="M50" s="51" t="str">
        <f>VLOOKUP(H50,PELIGROS!A$2:G$445,5,0)</f>
        <v>PVE PSICOSOCIAL</v>
      </c>
      <c r="N50" s="50">
        <v>2</v>
      </c>
      <c r="O50" s="54">
        <v>2</v>
      </c>
      <c r="P50" s="54">
        <v>10</v>
      </c>
      <c r="Q50" s="55">
        <f t="shared" si="0"/>
        <v>4</v>
      </c>
      <c r="R50" s="55">
        <f t="shared" si="1"/>
        <v>40</v>
      </c>
      <c r="S50" s="56" t="str">
        <f t="shared" si="2"/>
        <v>B-4</v>
      </c>
      <c r="T50" s="57" t="str">
        <f t="shared" si="3"/>
        <v>III</v>
      </c>
      <c r="U50" s="58" t="str">
        <f t="shared" si="4"/>
        <v>Mejorable</v>
      </c>
      <c r="V50" s="66"/>
      <c r="W50" s="51" t="str">
        <f>VLOOKUP(H50,PELIGROS!A$2:G$445,6,0)</f>
        <v>ESTRÉS, ALTERACIÓN DEL SISTEMA NERVIOSO</v>
      </c>
      <c r="X50" s="50" t="s">
        <v>31</v>
      </c>
      <c r="Y50" s="50" t="s">
        <v>31</v>
      </c>
      <c r="Z50" s="50" t="s">
        <v>31</v>
      </c>
      <c r="AA50" s="56" t="s">
        <v>31</v>
      </c>
      <c r="AB50" s="51" t="str">
        <f>VLOOKUP(H50,PELIGROS!A$2:G$445,7,0)</f>
        <v>N/A</v>
      </c>
      <c r="AC50" s="50" t="s">
        <v>31</v>
      </c>
      <c r="AD50" s="69"/>
    </row>
    <row r="51" spans="1:30" s="63" customFormat="1" ht="63.75" customHeight="1" x14ac:dyDescent="0.25">
      <c r="A51" s="124"/>
      <c r="B51" s="124"/>
      <c r="C51" s="114" t="s">
        <v>1228</v>
      </c>
      <c r="D51" s="115" t="s">
        <v>1231</v>
      </c>
      <c r="E51" s="81" t="s">
        <v>1000</v>
      </c>
      <c r="F51" s="81" t="s">
        <v>1174</v>
      </c>
      <c r="G51" s="52" t="str">
        <f>VLOOKUP(H51,PELIGROS!A$1:G$445,2,0)</f>
        <v>Forzadas, Prolongadas</v>
      </c>
      <c r="H51" s="52" t="s">
        <v>39</v>
      </c>
      <c r="I51" s="52" t="s">
        <v>1203</v>
      </c>
      <c r="J51" s="52" t="str">
        <f>VLOOKUP(H51,PELIGROS!A$2:G$445,3,0)</f>
        <v xml:space="preserve">Lesiones osteomusculares, lesiones osteoarticulares
</v>
      </c>
      <c r="K51" s="18" t="s">
        <v>29</v>
      </c>
      <c r="L51" s="52" t="str">
        <f>VLOOKUP(H51,PELIGROS!A$2:G$445,4,0)</f>
        <v>Inspecciones planeadas e inspecciones no planeadas, procedimientos de programas de seguridad y salud en el trabajo</v>
      </c>
      <c r="M51" s="52" t="str">
        <f>VLOOKUP(H51,PELIGROS!A$2:G$445,5,0)</f>
        <v>PVE Biomecánico, programa pausas activas, exámenes periódicos, recomendaciones, control de posturas</v>
      </c>
      <c r="N51" s="18">
        <v>2</v>
      </c>
      <c r="O51" s="59">
        <v>3</v>
      </c>
      <c r="P51" s="59">
        <v>10</v>
      </c>
      <c r="Q51" s="60">
        <f t="shared" si="0"/>
        <v>6</v>
      </c>
      <c r="R51" s="60">
        <f t="shared" si="1"/>
        <v>60</v>
      </c>
      <c r="S51" s="17" t="str">
        <f t="shared" si="2"/>
        <v>M-6</v>
      </c>
      <c r="T51" s="61" t="str">
        <f t="shared" si="3"/>
        <v>III</v>
      </c>
      <c r="U51" s="62" t="str">
        <f t="shared" si="4"/>
        <v>Mejorable</v>
      </c>
      <c r="V51" s="113">
        <v>2</v>
      </c>
      <c r="W51" s="52" t="str">
        <f>VLOOKUP(H51,PELIGROS!A$2:G$445,6,0)</f>
        <v>Enfermedades Osteomusculares</v>
      </c>
      <c r="X51" s="18" t="s">
        <v>31</v>
      </c>
      <c r="Y51" s="18" t="s">
        <v>31</v>
      </c>
      <c r="Z51" s="18" t="s">
        <v>31</v>
      </c>
      <c r="AA51" s="17" t="s">
        <v>31</v>
      </c>
      <c r="AB51" s="52" t="str">
        <f>VLOOKUP(H51,PELIGROS!A$2:G$445,7,0)</f>
        <v>Prevención en lesiones osteomusculares, líderes de pausas activas</v>
      </c>
      <c r="AC51" s="18" t="s">
        <v>1176</v>
      </c>
      <c r="AD51" s="114" t="s">
        <v>1180</v>
      </c>
    </row>
    <row r="52" spans="1:30" s="63" customFormat="1" ht="38.25" x14ac:dyDescent="0.25">
      <c r="A52" s="124"/>
      <c r="B52" s="124"/>
      <c r="C52" s="97"/>
      <c r="D52" s="116"/>
      <c r="E52" s="82"/>
      <c r="F52" s="82"/>
      <c r="G52" s="52" t="str">
        <f>VLOOKUP(H52,PELIGROS!A$1:G$445,2,0)</f>
        <v>Movimientos repetitivos, Miembros Superiores</v>
      </c>
      <c r="H52" s="52" t="s">
        <v>1175</v>
      </c>
      <c r="I52" s="52" t="s">
        <v>1203</v>
      </c>
      <c r="J52" s="52" t="str">
        <f>VLOOKUP(H52,PELIGROS!A$2:G$445,3,0)</f>
        <v>Lesiones Musculoesqueléticas</v>
      </c>
      <c r="K52" s="18" t="s">
        <v>29</v>
      </c>
      <c r="L52" s="52" t="str">
        <f>VLOOKUP(H52,PELIGROS!A$2:G$445,4,0)</f>
        <v>N/A</v>
      </c>
      <c r="M52" s="52" t="str">
        <f>VLOOKUP(H52,PELIGROS!A$2:G$445,5,0)</f>
        <v>PVE BIomécanico, programa pausas activas, examenes periódicos, recomendaicones, control de posturas</v>
      </c>
      <c r="N52" s="18">
        <v>2</v>
      </c>
      <c r="O52" s="59">
        <v>3</v>
      </c>
      <c r="P52" s="59">
        <v>10</v>
      </c>
      <c r="Q52" s="60">
        <f t="shared" si="0"/>
        <v>6</v>
      </c>
      <c r="R52" s="60">
        <f t="shared" si="1"/>
        <v>60</v>
      </c>
      <c r="S52" s="17" t="str">
        <f t="shared" si="2"/>
        <v>M-6</v>
      </c>
      <c r="T52" s="61" t="str">
        <f t="shared" si="3"/>
        <v>III</v>
      </c>
      <c r="U52" s="62" t="str">
        <f t="shared" si="4"/>
        <v>Mejorable</v>
      </c>
      <c r="V52" s="94"/>
      <c r="W52" s="52" t="str">
        <f>VLOOKUP(H52,PELIGROS!A$2:G$445,6,0)</f>
        <v>Enfermedades musculoesqueleticas</v>
      </c>
      <c r="X52" s="18" t="s">
        <v>31</v>
      </c>
      <c r="Y52" s="18" t="s">
        <v>31</v>
      </c>
      <c r="Z52" s="18" t="s">
        <v>31</v>
      </c>
      <c r="AA52" s="17" t="s">
        <v>31</v>
      </c>
      <c r="AB52" s="52" t="str">
        <f>VLOOKUP(H52,PELIGROS!A$2:G$445,7,0)</f>
        <v>Prevención en lesiones osteomusculares, líderes de pausas activas</v>
      </c>
      <c r="AC52" s="18" t="s">
        <v>31</v>
      </c>
      <c r="AD52" s="97"/>
    </row>
    <row r="53" spans="1:30" s="63" customFormat="1" ht="51" x14ac:dyDescent="0.25">
      <c r="A53" s="124"/>
      <c r="B53" s="124"/>
      <c r="C53" s="97"/>
      <c r="D53" s="116"/>
      <c r="E53" s="82"/>
      <c r="F53" s="82"/>
      <c r="G53" s="52" t="str">
        <f>VLOOKUP(H53,PELIGROS!A$1:G$445,2,0)</f>
        <v>Atropellamiento, Envestir</v>
      </c>
      <c r="H53" s="52" t="s">
        <v>1167</v>
      </c>
      <c r="I53" s="52" t="s">
        <v>1206</v>
      </c>
      <c r="J53" s="52" t="str">
        <f>VLOOKUP(H53,PELIGROS!A$2:G$445,3,0)</f>
        <v>Lesiones, pérdidas materiales, muerte</v>
      </c>
      <c r="K53" s="18" t="s">
        <v>29</v>
      </c>
      <c r="L53" s="52" t="str">
        <f>VLOOKUP(H53,PELIGROS!A$2:G$445,4,0)</f>
        <v>Inspecciones planeadas e inspecciones no planeadas, procedimientos de programas de seguridad y salud en el trabajo</v>
      </c>
      <c r="M53" s="52" t="str">
        <f>VLOOKUP(H53,PELIGROS!A$2:G$445,5,0)</f>
        <v>Programa de seguridad vial, señalización</v>
      </c>
      <c r="N53" s="18">
        <v>2</v>
      </c>
      <c r="O53" s="59">
        <v>2</v>
      </c>
      <c r="P53" s="59">
        <v>60</v>
      </c>
      <c r="Q53" s="60">
        <f t="shared" si="0"/>
        <v>4</v>
      </c>
      <c r="R53" s="60">
        <f t="shared" si="1"/>
        <v>240</v>
      </c>
      <c r="S53" s="17" t="str">
        <f t="shared" si="2"/>
        <v>B-4</v>
      </c>
      <c r="T53" s="61" t="str">
        <f t="shared" si="3"/>
        <v>II</v>
      </c>
      <c r="U53" s="62" t="str">
        <f t="shared" si="4"/>
        <v>No Aceptable o Aceptable Con Control Especifico</v>
      </c>
      <c r="V53" s="94"/>
      <c r="W53" s="52" t="str">
        <f>VLOOKUP(H53,PELIGROS!A$2:G$445,6,0)</f>
        <v>Muerte</v>
      </c>
      <c r="X53" s="18" t="s">
        <v>31</v>
      </c>
      <c r="Y53" s="18" t="s">
        <v>31</v>
      </c>
      <c r="Z53" s="18" t="s">
        <v>31</v>
      </c>
      <c r="AA53" s="17" t="s">
        <v>31</v>
      </c>
      <c r="AB53" s="52" t="str">
        <f>VLOOKUP(H53,PELIGROS!A$2:G$445,7,0)</f>
        <v>Seguridad vial y manejo defensivo, aseguramiento de áreas de trabajo</v>
      </c>
      <c r="AC53" s="18" t="s">
        <v>31</v>
      </c>
      <c r="AD53" s="97"/>
    </row>
    <row r="54" spans="1:30" s="63" customFormat="1" ht="63.75" x14ac:dyDescent="0.25">
      <c r="A54" s="124"/>
      <c r="B54" s="124"/>
      <c r="C54" s="97"/>
      <c r="D54" s="116"/>
      <c r="E54" s="82"/>
      <c r="F54" s="82"/>
      <c r="G54" s="52" t="str">
        <f>VLOOKUP(H54,PELIGROS!A$1:G$445,2,0)</f>
        <v>Atraco, golpiza, atentados y secuestrados</v>
      </c>
      <c r="H54" s="52" t="s">
        <v>55</v>
      </c>
      <c r="I54" s="52" t="s">
        <v>1206</v>
      </c>
      <c r="J54" s="52" t="str">
        <f>VLOOKUP(H54,PELIGROS!A$2:G$445,3,0)</f>
        <v>Estrés, golpes, Secuestros</v>
      </c>
      <c r="K54" s="18" t="s">
        <v>29</v>
      </c>
      <c r="L54" s="52" t="str">
        <f>VLOOKUP(H54,PELIGROS!A$2:G$445,4,0)</f>
        <v>Inspecciones planeadas e inspecciones no planeadas, procedimientos de programas de seguridad y salud en el trabajo</v>
      </c>
      <c r="M54" s="52" t="str">
        <f>VLOOKUP(H54,PELIGROS!A$2:G$445,5,0)</f>
        <v xml:space="preserve">Uniformes Corporativos, Chaquetas corporativas, Carnetización
</v>
      </c>
      <c r="N54" s="18">
        <v>2</v>
      </c>
      <c r="O54" s="59">
        <v>2</v>
      </c>
      <c r="P54" s="59">
        <v>60</v>
      </c>
      <c r="Q54" s="60">
        <f t="shared" si="0"/>
        <v>4</v>
      </c>
      <c r="R54" s="60">
        <f t="shared" si="1"/>
        <v>240</v>
      </c>
      <c r="S54" s="17" t="str">
        <f t="shared" si="2"/>
        <v>B-4</v>
      </c>
      <c r="T54" s="61" t="str">
        <f t="shared" si="3"/>
        <v>II</v>
      </c>
      <c r="U54" s="62" t="str">
        <f t="shared" si="4"/>
        <v>No Aceptable o Aceptable Con Control Especifico</v>
      </c>
      <c r="V54" s="94"/>
      <c r="W54" s="52" t="str">
        <f>VLOOKUP(H54,PELIGROS!A$2:G$445,6,0)</f>
        <v>Secuestros</v>
      </c>
      <c r="X54" s="18" t="s">
        <v>31</v>
      </c>
      <c r="Y54" s="18" t="s">
        <v>31</v>
      </c>
      <c r="Z54" s="18" t="s">
        <v>31</v>
      </c>
      <c r="AA54" s="17" t="s">
        <v>31</v>
      </c>
      <c r="AB54" s="52" t="str">
        <f>VLOOKUP(H54,PELIGROS!A$2:G$445,7,0)</f>
        <v>N/A</v>
      </c>
      <c r="AC54" s="18" t="s">
        <v>1177</v>
      </c>
      <c r="AD54" s="97"/>
    </row>
    <row r="55" spans="1:30" s="63" customFormat="1" ht="51" x14ac:dyDescent="0.25">
      <c r="A55" s="124"/>
      <c r="B55" s="124"/>
      <c r="C55" s="97"/>
      <c r="D55" s="116"/>
      <c r="E55" s="82"/>
      <c r="F55" s="82"/>
      <c r="G55" s="52" t="str">
        <f>VLOOKUP(H55,PELIGROS!A$1:G$445,2,0)</f>
        <v>SISMOS, INCENDIOS, INUNDACIONES, TERREMOTOS, VENDAVALES, DERRUMBE</v>
      </c>
      <c r="H55" s="52" t="s">
        <v>59</v>
      </c>
      <c r="I55" s="52" t="s">
        <v>1204</v>
      </c>
      <c r="J55" s="52" t="str">
        <f>VLOOKUP(H55,PELIGROS!A$2:G$445,3,0)</f>
        <v>SISMOS, INCENDIOS, INUNDACIONES, TERREMOTOS, VENDAVALES</v>
      </c>
      <c r="K55" s="18" t="s">
        <v>29</v>
      </c>
      <c r="L55" s="52" t="str">
        <f>VLOOKUP(H55,PELIGROS!A$2:G$445,4,0)</f>
        <v>Inspecciones planeadas e inspecciones no planeadas, procedimientos de programas de seguridad y salud en el trabajo</v>
      </c>
      <c r="M55" s="52" t="str">
        <f>VLOOKUP(H55,PELIGROS!A$2:G$445,5,0)</f>
        <v>BRIGADAS DE EMERGENCIAS</v>
      </c>
      <c r="N55" s="18">
        <v>2</v>
      </c>
      <c r="O55" s="59">
        <v>1</v>
      </c>
      <c r="P55" s="59">
        <v>100</v>
      </c>
      <c r="Q55" s="60">
        <f t="shared" si="0"/>
        <v>2</v>
      </c>
      <c r="R55" s="60">
        <f t="shared" si="1"/>
        <v>200</v>
      </c>
      <c r="S55" s="17" t="str">
        <f t="shared" si="2"/>
        <v>B-2</v>
      </c>
      <c r="T55" s="61" t="str">
        <f t="shared" si="3"/>
        <v>II</v>
      </c>
      <c r="U55" s="62" t="str">
        <f t="shared" si="4"/>
        <v>No Aceptable o Aceptable Con Control Especifico</v>
      </c>
      <c r="V55" s="94"/>
      <c r="W55" s="52" t="str">
        <f>VLOOKUP(H55,PELIGROS!A$2:G$445,6,0)</f>
        <v>MUERTE</v>
      </c>
      <c r="X55" s="18" t="s">
        <v>31</v>
      </c>
      <c r="Y55" s="18" t="s">
        <v>31</v>
      </c>
      <c r="Z55" s="18" t="s">
        <v>31</v>
      </c>
      <c r="AA55" s="17" t="s">
        <v>1210</v>
      </c>
      <c r="AB55" s="52" t="str">
        <f>VLOOKUP(H55,PELIGROS!A$2:G$445,7,0)</f>
        <v>ENTRENAMIENTO DE LA BRIGADA; DIVULGACIÓN DE PLAN DE EMERGENCIA</v>
      </c>
      <c r="AC55" s="18" t="s">
        <v>1178</v>
      </c>
      <c r="AD55" s="97"/>
    </row>
    <row r="56" spans="1:30" s="63" customFormat="1" ht="51" x14ac:dyDescent="0.25">
      <c r="A56" s="124"/>
      <c r="B56" s="124"/>
      <c r="C56" s="97"/>
      <c r="D56" s="116"/>
      <c r="E56" s="82"/>
      <c r="F56" s="82"/>
      <c r="G56" s="52" t="str">
        <f>VLOOKUP(H56,PELIGROS!A$1:G$445,2,0)</f>
        <v>ENERGÍA TÉRMICA, CAMBIO DE TEMPERATURA DURANTE LOS RECORRIDOS</v>
      </c>
      <c r="H56" s="52" t="s">
        <v>1211</v>
      </c>
      <c r="I56" s="52" t="s">
        <v>1212</v>
      </c>
      <c r="J56" s="52" t="str">
        <f>VLOOKUP(H56,PELIGROS!A$2:G$445,3,0)</f>
        <v xml:space="preserve"> GOLPE DE CALOR,  DESHIDRATACIÓN</v>
      </c>
      <c r="K56" s="18" t="s">
        <v>29</v>
      </c>
      <c r="L56" s="52" t="str">
        <f>VLOOKUP(H56,PELIGROS!A$2:G$445,4,0)</f>
        <v>Inspecciones planeadas e inspecciones no planeadas, procedimientos de programas de seguridad y salud en el trabajo</v>
      </c>
      <c r="M56" s="52" t="str">
        <f>VLOOKUP(H56,PELIGROS!A$2:G$445,5,0)</f>
        <v>NO OBSERVADO</v>
      </c>
      <c r="N56" s="18">
        <v>2</v>
      </c>
      <c r="O56" s="59">
        <v>2</v>
      </c>
      <c r="P56" s="59">
        <v>10</v>
      </c>
      <c r="Q56" s="60">
        <f t="shared" si="0"/>
        <v>4</v>
      </c>
      <c r="R56" s="60">
        <f t="shared" si="1"/>
        <v>40</v>
      </c>
      <c r="S56" s="17" t="str">
        <f t="shared" si="2"/>
        <v>B-4</v>
      </c>
      <c r="T56" s="61" t="str">
        <f t="shared" si="3"/>
        <v>III</v>
      </c>
      <c r="U56" s="62" t="str">
        <f t="shared" si="4"/>
        <v>Mejorable</v>
      </c>
      <c r="V56" s="94"/>
      <c r="W56" s="52" t="str">
        <f>VLOOKUP(H56,PELIGROS!A$2:G$445,6,0)</f>
        <v>CÁNCER DE PIEL</v>
      </c>
      <c r="X56" s="18" t="s">
        <v>31</v>
      </c>
      <c r="Y56" s="18" t="s">
        <v>31</v>
      </c>
      <c r="Z56" s="18" t="s">
        <v>31</v>
      </c>
      <c r="AA56" s="17" t="s">
        <v>31</v>
      </c>
      <c r="AB56" s="52" t="str">
        <f>VLOOKUP(H56,PELIGROS!A$2:G$445,7,0)</f>
        <v>N/A</v>
      </c>
      <c r="AC56" s="18" t="s">
        <v>1213</v>
      </c>
      <c r="AD56" s="97"/>
    </row>
    <row r="57" spans="1:30" s="63" customFormat="1" ht="63.75" x14ac:dyDescent="0.25">
      <c r="A57" s="124"/>
      <c r="B57" s="124"/>
      <c r="C57" s="97"/>
      <c r="D57" s="116"/>
      <c r="E57" s="82"/>
      <c r="F57" s="82"/>
      <c r="G57" s="52" t="str">
        <f>VLOOKUP(H57,PELIGROS!A$1:G$445,2,0)</f>
        <v>CONCENTRACIÓN EN ACTIVIDADES DE ALTO DESEMPEÑO MENTAL</v>
      </c>
      <c r="H57" s="52" t="s">
        <v>69</v>
      </c>
      <c r="I57" s="52" t="s">
        <v>1205</v>
      </c>
      <c r="J57" s="52" t="str">
        <f>VLOOKUP(H57,PELIGROS!A$2:G$445,3,0)</f>
        <v>ESTRÉS, CEFALEA, IRRITABILIDAD</v>
      </c>
      <c r="K57" s="18" t="s">
        <v>29</v>
      </c>
      <c r="L57" s="52" t="str">
        <f>VLOOKUP(H57,PELIGROS!A$2:G$445,4,0)</f>
        <v>N/A</v>
      </c>
      <c r="M57" s="52" t="str">
        <f>VLOOKUP(H57,PELIGROS!A$2:G$445,5,0)</f>
        <v>PVE PSICOSOCIAL</v>
      </c>
      <c r="N57" s="18">
        <v>2</v>
      </c>
      <c r="O57" s="59">
        <v>3</v>
      </c>
      <c r="P57" s="59">
        <v>10</v>
      </c>
      <c r="Q57" s="60">
        <f t="shared" si="0"/>
        <v>6</v>
      </c>
      <c r="R57" s="60">
        <f t="shared" si="1"/>
        <v>60</v>
      </c>
      <c r="S57" s="17" t="str">
        <f t="shared" si="2"/>
        <v>M-6</v>
      </c>
      <c r="T57" s="61" t="str">
        <f t="shared" si="3"/>
        <v>III</v>
      </c>
      <c r="U57" s="62" t="str">
        <f t="shared" si="4"/>
        <v>Mejorable</v>
      </c>
      <c r="V57" s="94"/>
      <c r="W57" s="52" t="str">
        <f>VLOOKUP(H57,PELIGROS!A$2:G$445,6,0)</f>
        <v>ESTRÉS</v>
      </c>
      <c r="X57" s="18" t="s">
        <v>31</v>
      </c>
      <c r="Y57" s="18" t="s">
        <v>31</v>
      </c>
      <c r="Z57" s="18" t="s">
        <v>31</v>
      </c>
      <c r="AA57" s="17" t="s">
        <v>31</v>
      </c>
      <c r="AB57" s="52" t="str">
        <f>VLOOKUP(H57,PELIGROS!A$2:G$445,7,0)</f>
        <v>N/A</v>
      </c>
      <c r="AC57" s="18" t="s">
        <v>1179</v>
      </c>
      <c r="AD57" s="97"/>
    </row>
    <row r="58" spans="1:30" s="63" customFormat="1" ht="38.25" x14ac:dyDescent="0.25">
      <c r="A58" s="124"/>
      <c r="B58" s="124"/>
      <c r="C58" s="97"/>
      <c r="D58" s="116"/>
      <c r="E58" s="82"/>
      <c r="F58" s="82"/>
      <c r="G58" s="52" t="str">
        <f>VLOOKUP(H58,PELIGROS!A$1:G$445,2,0)</f>
        <v>ATENCIÓN AL PÚBLICO</v>
      </c>
      <c r="H58" s="52" t="s">
        <v>442</v>
      </c>
      <c r="I58" s="52" t="s">
        <v>1205</v>
      </c>
      <c r="J58" s="52" t="str">
        <f>VLOOKUP(H58,PELIGROS!A$2:G$445,3,0)</f>
        <v>ESTRÉS, ENFERMEDADES DIGESTIVAS, IRRITABILIDAD, TRANSTORNOS DEL SUEÑO</v>
      </c>
      <c r="K58" s="18" t="s">
        <v>29</v>
      </c>
      <c r="L58" s="52" t="str">
        <f>VLOOKUP(H58,PELIGROS!A$2:G$445,4,0)</f>
        <v>N/A</v>
      </c>
      <c r="M58" s="52" t="str">
        <f>VLOOKUP(H58,PELIGROS!A$2:G$445,5,0)</f>
        <v>PVE PSICOSOCIAL</v>
      </c>
      <c r="N58" s="18">
        <v>2</v>
      </c>
      <c r="O58" s="59">
        <v>2</v>
      </c>
      <c r="P58" s="59">
        <v>10</v>
      </c>
      <c r="Q58" s="60">
        <f t="shared" si="0"/>
        <v>4</v>
      </c>
      <c r="R58" s="60">
        <f t="shared" si="1"/>
        <v>40</v>
      </c>
      <c r="S58" s="17" t="str">
        <f t="shared" si="2"/>
        <v>B-4</v>
      </c>
      <c r="T58" s="61" t="str">
        <f t="shared" si="3"/>
        <v>III</v>
      </c>
      <c r="U58" s="62" t="str">
        <f t="shared" si="4"/>
        <v>Mejorable</v>
      </c>
      <c r="V58" s="94"/>
      <c r="W58" s="52" t="str">
        <f>VLOOKUP(H58,PELIGROS!A$2:G$445,6,0)</f>
        <v>ESTRÉS</v>
      </c>
      <c r="X58" s="18" t="s">
        <v>31</v>
      </c>
      <c r="Y58" s="18" t="s">
        <v>31</v>
      </c>
      <c r="Z58" s="18" t="s">
        <v>31</v>
      </c>
      <c r="AA58" s="17" t="s">
        <v>31</v>
      </c>
      <c r="AB58" s="52" t="str">
        <f>VLOOKUP(H58,PELIGROS!A$2:G$445,7,0)</f>
        <v>RESOLUCIÓN DE CONFLICTOS; COMUNICACIÓN ASERTIVA; SERVICIO AL CLIENTE</v>
      </c>
      <c r="AC58" s="18" t="s">
        <v>31</v>
      </c>
      <c r="AD58" s="97"/>
    </row>
    <row r="59" spans="1:30" s="63" customFormat="1" x14ac:dyDescent="0.25">
      <c r="A59" s="124"/>
      <c r="B59" s="124"/>
      <c r="C59" s="97"/>
      <c r="D59" s="116"/>
      <c r="E59" s="82"/>
      <c r="F59" s="82"/>
      <c r="G59" s="52" t="str">
        <f>VLOOKUP(H59,PELIGROS!A$1:G$445,2,0)</f>
        <v>NATURALEZA DE LA TAREA</v>
      </c>
      <c r="H59" s="52" t="s">
        <v>73</v>
      </c>
      <c r="I59" s="52" t="s">
        <v>1205</v>
      </c>
      <c r="J59" s="52" t="str">
        <f>VLOOKUP(H59,PELIGROS!A$2:G$445,3,0)</f>
        <v>ESTRÉS,  TRANSTORNOS DEL SUEÑO</v>
      </c>
      <c r="K59" s="18" t="s">
        <v>29</v>
      </c>
      <c r="L59" s="52" t="str">
        <f>VLOOKUP(H59,PELIGROS!A$2:G$445,4,0)</f>
        <v>N/A</v>
      </c>
      <c r="M59" s="52" t="str">
        <f>VLOOKUP(H59,PELIGROS!A$2:G$445,5,0)</f>
        <v>PVE PSICOSOCIAL</v>
      </c>
      <c r="N59" s="18">
        <v>2</v>
      </c>
      <c r="O59" s="59">
        <v>3</v>
      </c>
      <c r="P59" s="59">
        <v>10</v>
      </c>
      <c r="Q59" s="60">
        <f t="shared" si="0"/>
        <v>6</v>
      </c>
      <c r="R59" s="60">
        <f t="shared" si="1"/>
        <v>60</v>
      </c>
      <c r="S59" s="17" t="str">
        <f t="shared" si="2"/>
        <v>M-6</v>
      </c>
      <c r="T59" s="61" t="str">
        <f t="shared" si="3"/>
        <v>III</v>
      </c>
      <c r="U59" s="62" t="str">
        <f t="shared" si="4"/>
        <v>Mejorable</v>
      </c>
      <c r="V59" s="94"/>
      <c r="W59" s="52" t="str">
        <f>VLOOKUP(H59,PELIGROS!A$2:G$445,6,0)</f>
        <v>ESTRÉS</v>
      </c>
      <c r="X59" s="18" t="s">
        <v>31</v>
      </c>
      <c r="Y59" s="18" t="s">
        <v>31</v>
      </c>
      <c r="Z59" s="18" t="s">
        <v>31</v>
      </c>
      <c r="AA59" s="17" t="s">
        <v>31</v>
      </c>
      <c r="AB59" s="52" t="str">
        <f>VLOOKUP(H59,PELIGROS!A$2:G$445,7,0)</f>
        <v>N/A</v>
      </c>
      <c r="AC59" s="18" t="s">
        <v>31</v>
      </c>
      <c r="AD59" s="97"/>
    </row>
    <row r="60" spans="1:30" s="63" customFormat="1" ht="25.5" x14ac:dyDescent="0.25">
      <c r="A60" s="124"/>
      <c r="B60" s="124"/>
      <c r="C60" s="98"/>
      <c r="D60" s="117"/>
      <c r="E60" s="83"/>
      <c r="F60" s="83"/>
      <c r="G60" s="52" t="str">
        <f>VLOOKUP(H60,PELIGROS!A$1:G$445,2,0)</f>
        <v xml:space="preserve"> ALTA CONCENTRACIÓN</v>
      </c>
      <c r="H60" s="52" t="s">
        <v>84</v>
      </c>
      <c r="I60" s="52" t="s">
        <v>1205</v>
      </c>
      <c r="J60" s="52" t="str">
        <f>VLOOKUP(H60,PELIGROS!A$2:G$445,3,0)</f>
        <v>ESTRÉS, DEPRESIÓN, TRANSTORNOS DEL SUEÑO, AUSENCIA DE ATENCIÓN</v>
      </c>
      <c r="K60" s="18" t="s">
        <v>29</v>
      </c>
      <c r="L60" s="52" t="str">
        <f>VLOOKUP(H60,PELIGROS!A$2:G$445,4,0)</f>
        <v>N/A</v>
      </c>
      <c r="M60" s="52" t="str">
        <f>VLOOKUP(H60,PELIGROS!A$2:G$445,5,0)</f>
        <v>PVE PSICOSOCIAL</v>
      </c>
      <c r="N60" s="18">
        <v>2</v>
      </c>
      <c r="O60" s="59">
        <v>2</v>
      </c>
      <c r="P60" s="59">
        <v>10</v>
      </c>
      <c r="Q60" s="60">
        <f t="shared" si="0"/>
        <v>4</v>
      </c>
      <c r="R60" s="60">
        <f t="shared" si="1"/>
        <v>40</v>
      </c>
      <c r="S60" s="17" t="str">
        <f t="shared" si="2"/>
        <v>B-4</v>
      </c>
      <c r="T60" s="61" t="str">
        <f t="shared" si="3"/>
        <v>III</v>
      </c>
      <c r="U60" s="62" t="str">
        <f t="shared" si="4"/>
        <v>Mejorable</v>
      </c>
      <c r="V60" s="95"/>
      <c r="W60" s="52" t="str">
        <f>VLOOKUP(H60,PELIGROS!A$2:G$445,6,0)</f>
        <v>ESTRÉS, ALTERACIÓN DEL SISTEMA NERVIOSO</v>
      </c>
      <c r="X60" s="18" t="s">
        <v>31</v>
      </c>
      <c r="Y60" s="18" t="s">
        <v>31</v>
      </c>
      <c r="Z60" s="18" t="s">
        <v>31</v>
      </c>
      <c r="AA60" s="17" t="s">
        <v>31</v>
      </c>
      <c r="AB60" s="52" t="str">
        <f>VLOOKUP(H60,PELIGROS!A$2:G$445,7,0)</f>
        <v>N/A</v>
      </c>
      <c r="AC60" s="18" t="s">
        <v>31</v>
      </c>
      <c r="AD60" s="98"/>
    </row>
    <row r="61" spans="1:30" s="63" customFormat="1" ht="140.25" customHeight="1" x14ac:dyDescent="0.25">
      <c r="A61" s="124"/>
      <c r="B61" s="124"/>
      <c r="C61" s="67" t="str">
        <f>VLOOKUP(E61,FUNCIONES!A$2:C$82,2,0)</f>
        <v>Dar soporte en Ia elaboración de registros e informes y en la ejecución de actividades del area con el fin de contribuir al curnplimiento de los objetivos establecidos por la misma.</v>
      </c>
      <c r="D61" s="70" t="str">
        <f>VLOOKUP(E61,FUNCIONES!A$2:C$82,3,0)</f>
        <v>Asegurar Ia actualización del sistema de informe empresarial y generar los informes que
le sean solicitados. Elaborar documentos e informes necesarios, en coordinación con el equipo de trabajo y/o superior inmediato. Organizar y actualizar archivos y registros a su cargo, de acuerdo con el sistema de gestión documental y llevando el control respectivo. Brindar información oportuna, eficiente y concreta, a los usuarios. Orientar la adecuada disposición y uso de los recursos asignados a la dependencia. Responder por la custodia del archivo, bases de datos y correspondencia a su cargo.</v>
      </c>
      <c r="E61" s="118" t="s">
        <v>1001</v>
      </c>
      <c r="F61" s="118" t="s">
        <v>1174</v>
      </c>
      <c r="G61" s="51" t="str">
        <f>VLOOKUP(H61,PELIGROS!A$1:G$445,2,0)</f>
        <v>Forzadas, Prolongadas</v>
      </c>
      <c r="H61" s="51" t="s">
        <v>39</v>
      </c>
      <c r="I61" s="51" t="s">
        <v>1203</v>
      </c>
      <c r="J61" s="51" t="str">
        <f>VLOOKUP(H61,PELIGROS!A$2:G$445,3,0)</f>
        <v xml:space="preserve">Lesiones osteomusculares, lesiones osteoarticulares
</v>
      </c>
      <c r="K61" s="50" t="s">
        <v>29</v>
      </c>
      <c r="L61" s="51" t="str">
        <f>VLOOKUP(H61,PELIGROS!A$2:G$445,4,0)</f>
        <v>Inspecciones planeadas e inspecciones no planeadas, procedimientos de programas de seguridad y salud en el trabajo</v>
      </c>
      <c r="M61" s="51" t="str">
        <f>VLOOKUP(H61,PELIGROS!A$2:G$445,5,0)</f>
        <v>PVE Biomecánico, programa pausas activas, exámenes periódicos, recomendaciones, control de posturas</v>
      </c>
      <c r="N61" s="50">
        <v>2</v>
      </c>
      <c r="O61" s="54">
        <v>3</v>
      </c>
      <c r="P61" s="54">
        <v>10</v>
      </c>
      <c r="Q61" s="55">
        <f t="shared" si="0"/>
        <v>6</v>
      </c>
      <c r="R61" s="55">
        <f t="shared" si="1"/>
        <v>60</v>
      </c>
      <c r="S61" s="56" t="str">
        <f t="shared" si="2"/>
        <v>M-6</v>
      </c>
      <c r="T61" s="57" t="str">
        <f t="shared" si="3"/>
        <v>III</v>
      </c>
      <c r="U61" s="58" t="str">
        <f t="shared" si="4"/>
        <v>Mejorable</v>
      </c>
      <c r="V61" s="64">
        <v>1</v>
      </c>
      <c r="W61" s="51" t="str">
        <f>VLOOKUP(H61,PELIGROS!A$2:G$445,6,0)</f>
        <v>Enfermedades Osteomusculares</v>
      </c>
      <c r="X61" s="50" t="s">
        <v>31</v>
      </c>
      <c r="Y61" s="50" t="s">
        <v>31</v>
      </c>
      <c r="Z61" s="50" t="s">
        <v>31</v>
      </c>
      <c r="AA61" s="56" t="s">
        <v>31</v>
      </c>
      <c r="AB61" s="51" t="str">
        <f>VLOOKUP(H61,PELIGROS!A$2:G$445,7,0)</f>
        <v>Prevención en lesiones osteomusculares, líderes de pausas activas</v>
      </c>
      <c r="AC61" s="50" t="s">
        <v>1176</v>
      </c>
      <c r="AD61" s="67" t="s">
        <v>1180</v>
      </c>
    </row>
    <row r="62" spans="1:30" s="63" customFormat="1" ht="38.25" x14ac:dyDescent="0.25">
      <c r="A62" s="124"/>
      <c r="B62" s="124"/>
      <c r="C62" s="68"/>
      <c r="D62" s="71"/>
      <c r="E62" s="119"/>
      <c r="F62" s="119"/>
      <c r="G62" s="51" t="str">
        <f>VLOOKUP(H62,PELIGROS!A$1:G$445,2,0)</f>
        <v>Movimientos repetitivos, Miembros Superiores</v>
      </c>
      <c r="H62" s="51" t="s">
        <v>1175</v>
      </c>
      <c r="I62" s="51" t="s">
        <v>1203</v>
      </c>
      <c r="J62" s="51" t="str">
        <f>VLOOKUP(H62,PELIGROS!A$2:G$445,3,0)</f>
        <v>Lesiones Musculoesqueléticas</v>
      </c>
      <c r="K62" s="50" t="s">
        <v>29</v>
      </c>
      <c r="L62" s="51" t="str">
        <f>VLOOKUP(H62,PELIGROS!A$2:G$445,4,0)</f>
        <v>N/A</v>
      </c>
      <c r="M62" s="51" t="str">
        <f>VLOOKUP(H62,PELIGROS!A$2:G$445,5,0)</f>
        <v>PVE BIomécanico, programa pausas activas, examenes periódicos, recomendaicones, control de posturas</v>
      </c>
      <c r="N62" s="50">
        <v>2</v>
      </c>
      <c r="O62" s="54">
        <v>3</v>
      </c>
      <c r="P62" s="54">
        <v>10</v>
      </c>
      <c r="Q62" s="55">
        <f t="shared" si="0"/>
        <v>6</v>
      </c>
      <c r="R62" s="55">
        <f t="shared" si="1"/>
        <v>60</v>
      </c>
      <c r="S62" s="56" t="str">
        <f t="shared" si="2"/>
        <v>M-6</v>
      </c>
      <c r="T62" s="57" t="str">
        <f t="shared" si="3"/>
        <v>III</v>
      </c>
      <c r="U62" s="58" t="str">
        <f t="shared" si="4"/>
        <v>Mejorable</v>
      </c>
      <c r="V62" s="65"/>
      <c r="W62" s="51" t="str">
        <f>VLOOKUP(H62,PELIGROS!A$2:G$445,6,0)</f>
        <v>Enfermedades musculoesqueleticas</v>
      </c>
      <c r="X62" s="50" t="s">
        <v>31</v>
      </c>
      <c r="Y62" s="50" t="s">
        <v>31</v>
      </c>
      <c r="Z62" s="50" t="s">
        <v>31</v>
      </c>
      <c r="AA62" s="56" t="s">
        <v>31</v>
      </c>
      <c r="AB62" s="51" t="str">
        <f>VLOOKUP(H62,PELIGROS!A$2:G$445,7,0)</f>
        <v>Prevención en lesiones osteomusculares, líderes de pausas activas</v>
      </c>
      <c r="AC62" s="50" t="s">
        <v>31</v>
      </c>
      <c r="AD62" s="68"/>
    </row>
    <row r="63" spans="1:30" s="63" customFormat="1" ht="51" x14ac:dyDescent="0.25">
      <c r="A63" s="124"/>
      <c r="B63" s="124"/>
      <c r="C63" s="68"/>
      <c r="D63" s="71"/>
      <c r="E63" s="119"/>
      <c r="F63" s="119"/>
      <c r="G63" s="51" t="str">
        <f>VLOOKUP(H63,PELIGROS!A$1:G$445,2,0)</f>
        <v>Atropellamiento, Envestir</v>
      </c>
      <c r="H63" s="51" t="s">
        <v>1167</v>
      </c>
      <c r="I63" s="51" t="s">
        <v>1206</v>
      </c>
      <c r="J63" s="51" t="str">
        <f>VLOOKUP(H63,PELIGROS!A$2:G$445,3,0)</f>
        <v>Lesiones, pérdidas materiales, muerte</v>
      </c>
      <c r="K63" s="50" t="s">
        <v>29</v>
      </c>
      <c r="L63" s="51" t="str">
        <f>VLOOKUP(H63,PELIGROS!A$2:G$445,4,0)</f>
        <v>Inspecciones planeadas e inspecciones no planeadas, procedimientos de programas de seguridad y salud en el trabajo</v>
      </c>
      <c r="M63" s="51" t="str">
        <f>VLOOKUP(H63,PELIGROS!A$2:G$445,5,0)</f>
        <v>Programa de seguridad vial, señalización</v>
      </c>
      <c r="N63" s="50">
        <v>2</v>
      </c>
      <c r="O63" s="54">
        <v>2</v>
      </c>
      <c r="P63" s="54">
        <v>60</v>
      </c>
      <c r="Q63" s="55">
        <f t="shared" si="0"/>
        <v>4</v>
      </c>
      <c r="R63" s="55">
        <f t="shared" si="1"/>
        <v>240</v>
      </c>
      <c r="S63" s="56" t="str">
        <f t="shared" si="2"/>
        <v>B-4</v>
      </c>
      <c r="T63" s="57" t="str">
        <f t="shared" si="3"/>
        <v>II</v>
      </c>
      <c r="U63" s="58" t="str">
        <f t="shared" si="4"/>
        <v>No Aceptable o Aceptable Con Control Especifico</v>
      </c>
      <c r="V63" s="65"/>
      <c r="W63" s="51" t="str">
        <f>VLOOKUP(H63,PELIGROS!A$2:G$445,6,0)</f>
        <v>Muerte</v>
      </c>
      <c r="X63" s="50" t="s">
        <v>31</v>
      </c>
      <c r="Y63" s="50" t="s">
        <v>31</v>
      </c>
      <c r="Z63" s="50" t="s">
        <v>31</v>
      </c>
      <c r="AA63" s="56" t="s">
        <v>31</v>
      </c>
      <c r="AB63" s="51" t="str">
        <f>VLOOKUP(H63,PELIGROS!A$2:G$445,7,0)</f>
        <v>Seguridad vial y manejo defensivo, aseguramiento de áreas de trabajo</v>
      </c>
      <c r="AC63" s="50" t="s">
        <v>31</v>
      </c>
      <c r="AD63" s="68"/>
    </row>
    <row r="64" spans="1:30" s="63" customFormat="1" ht="63.75" x14ac:dyDescent="0.25">
      <c r="A64" s="124"/>
      <c r="B64" s="124"/>
      <c r="C64" s="68"/>
      <c r="D64" s="71"/>
      <c r="E64" s="119"/>
      <c r="F64" s="119"/>
      <c r="G64" s="51" t="str">
        <f>VLOOKUP(H64,PELIGROS!A$1:G$445,2,0)</f>
        <v>Atraco, golpiza, atentados y secuestrados</v>
      </c>
      <c r="H64" s="51" t="s">
        <v>55</v>
      </c>
      <c r="I64" s="51" t="s">
        <v>1206</v>
      </c>
      <c r="J64" s="51" t="str">
        <f>VLOOKUP(H64,PELIGROS!A$2:G$445,3,0)</f>
        <v>Estrés, golpes, Secuestros</v>
      </c>
      <c r="K64" s="50" t="s">
        <v>29</v>
      </c>
      <c r="L64" s="51" t="str">
        <f>VLOOKUP(H64,PELIGROS!A$2:G$445,4,0)</f>
        <v>Inspecciones planeadas e inspecciones no planeadas, procedimientos de programas de seguridad y salud en el trabajo</v>
      </c>
      <c r="M64" s="51" t="str">
        <f>VLOOKUP(H64,PELIGROS!A$2:G$445,5,0)</f>
        <v xml:space="preserve">Uniformes Corporativos, Chaquetas corporativas, Carnetización
</v>
      </c>
      <c r="N64" s="50">
        <v>2</v>
      </c>
      <c r="O64" s="54">
        <v>2</v>
      </c>
      <c r="P64" s="54">
        <v>60</v>
      </c>
      <c r="Q64" s="55">
        <f t="shared" si="0"/>
        <v>4</v>
      </c>
      <c r="R64" s="55">
        <f t="shared" si="1"/>
        <v>240</v>
      </c>
      <c r="S64" s="56" t="str">
        <f t="shared" si="2"/>
        <v>B-4</v>
      </c>
      <c r="T64" s="57" t="str">
        <f t="shared" si="3"/>
        <v>II</v>
      </c>
      <c r="U64" s="58" t="str">
        <f t="shared" si="4"/>
        <v>No Aceptable o Aceptable Con Control Especifico</v>
      </c>
      <c r="V64" s="65"/>
      <c r="W64" s="51" t="str">
        <f>VLOOKUP(H64,PELIGROS!A$2:G$445,6,0)</f>
        <v>Secuestros</v>
      </c>
      <c r="X64" s="50" t="s">
        <v>31</v>
      </c>
      <c r="Y64" s="50" t="s">
        <v>31</v>
      </c>
      <c r="Z64" s="50" t="s">
        <v>31</v>
      </c>
      <c r="AA64" s="56" t="s">
        <v>31</v>
      </c>
      <c r="AB64" s="51" t="str">
        <f>VLOOKUP(H64,PELIGROS!A$2:G$445,7,0)</f>
        <v>N/A</v>
      </c>
      <c r="AC64" s="50" t="s">
        <v>1177</v>
      </c>
      <c r="AD64" s="68"/>
    </row>
    <row r="65" spans="1:30" s="63" customFormat="1" ht="51" x14ac:dyDescent="0.25">
      <c r="A65" s="124"/>
      <c r="B65" s="124"/>
      <c r="C65" s="68"/>
      <c r="D65" s="71"/>
      <c r="E65" s="119"/>
      <c r="F65" s="119"/>
      <c r="G65" s="51" t="str">
        <f>VLOOKUP(H65,PELIGROS!A$1:G$445,2,0)</f>
        <v>SISMOS, INCENDIOS, INUNDACIONES, TERREMOTOS, VENDAVALES, DERRUMBE</v>
      </c>
      <c r="H65" s="51" t="s">
        <v>59</v>
      </c>
      <c r="I65" s="51" t="s">
        <v>1204</v>
      </c>
      <c r="J65" s="51" t="str">
        <f>VLOOKUP(H65,PELIGROS!A$2:G$445,3,0)</f>
        <v>SISMOS, INCENDIOS, INUNDACIONES, TERREMOTOS, VENDAVALES</v>
      </c>
      <c r="K65" s="50" t="s">
        <v>29</v>
      </c>
      <c r="L65" s="51" t="str">
        <f>VLOOKUP(H65,PELIGROS!A$2:G$445,4,0)</f>
        <v>Inspecciones planeadas e inspecciones no planeadas, procedimientos de programas de seguridad y salud en el trabajo</v>
      </c>
      <c r="M65" s="51" t="str">
        <f>VLOOKUP(H65,PELIGROS!A$2:G$445,5,0)</f>
        <v>BRIGADAS DE EMERGENCIAS</v>
      </c>
      <c r="N65" s="50">
        <v>2</v>
      </c>
      <c r="O65" s="54">
        <v>1</v>
      </c>
      <c r="P65" s="54">
        <v>100</v>
      </c>
      <c r="Q65" s="55">
        <f t="shared" si="0"/>
        <v>2</v>
      </c>
      <c r="R65" s="55">
        <f t="shared" si="1"/>
        <v>200</v>
      </c>
      <c r="S65" s="56" t="str">
        <f t="shared" si="2"/>
        <v>B-2</v>
      </c>
      <c r="T65" s="57" t="str">
        <f t="shared" si="3"/>
        <v>II</v>
      </c>
      <c r="U65" s="58" t="str">
        <f t="shared" si="4"/>
        <v>No Aceptable o Aceptable Con Control Especifico</v>
      </c>
      <c r="V65" s="65"/>
      <c r="W65" s="51" t="str">
        <f>VLOOKUP(H65,PELIGROS!A$2:G$445,6,0)</f>
        <v>MUERTE</v>
      </c>
      <c r="X65" s="50" t="s">
        <v>31</v>
      </c>
      <c r="Y65" s="50" t="s">
        <v>31</v>
      </c>
      <c r="Z65" s="50" t="s">
        <v>31</v>
      </c>
      <c r="AA65" s="56" t="s">
        <v>1210</v>
      </c>
      <c r="AB65" s="51" t="str">
        <f>VLOOKUP(H65,PELIGROS!A$2:G$445,7,0)</f>
        <v>ENTRENAMIENTO DE LA BRIGADA; DIVULGACIÓN DE PLAN DE EMERGENCIA</v>
      </c>
      <c r="AC65" s="50" t="s">
        <v>1178</v>
      </c>
      <c r="AD65" s="68"/>
    </row>
    <row r="66" spans="1:30" s="63" customFormat="1" ht="51" x14ac:dyDescent="0.25">
      <c r="A66" s="124"/>
      <c r="B66" s="124"/>
      <c r="C66" s="68"/>
      <c r="D66" s="71"/>
      <c r="E66" s="119"/>
      <c r="F66" s="119"/>
      <c r="G66" s="51" t="str">
        <f>VLOOKUP(H66,PELIGROS!A$1:G$445,2,0)</f>
        <v>ENERGÍA TÉRMICA, CAMBIO DE TEMPERATURA DURANTE LOS RECORRIDOS</v>
      </c>
      <c r="H66" s="51" t="s">
        <v>1211</v>
      </c>
      <c r="I66" s="51" t="s">
        <v>1212</v>
      </c>
      <c r="J66" s="51" t="str">
        <f>VLOOKUP(H66,PELIGROS!A$2:G$445,3,0)</f>
        <v xml:space="preserve"> GOLPE DE CALOR,  DESHIDRATACIÓN</v>
      </c>
      <c r="K66" s="50" t="s">
        <v>29</v>
      </c>
      <c r="L66" s="51" t="str">
        <f>VLOOKUP(H66,PELIGROS!A$2:G$445,4,0)</f>
        <v>Inspecciones planeadas e inspecciones no planeadas, procedimientos de programas de seguridad y salud en el trabajo</v>
      </c>
      <c r="M66" s="51" t="str">
        <f>VLOOKUP(H66,PELIGROS!A$2:G$445,5,0)</f>
        <v>NO OBSERVADO</v>
      </c>
      <c r="N66" s="50">
        <v>2</v>
      </c>
      <c r="O66" s="54">
        <v>2</v>
      </c>
      <c r="P66" s="54">
        <v>10</v>
      </c>
      <c r="Q66" s="55">
        <f t="shared" si="0"/>
        <v>4</v>
      </c>
      <c r="R66" s="55">
        <f t="shared" si="1"/>
        <v>40</v>
      </c>
      <c r="S66" s="56" t="str">
        <f t="shared" si="2"/>
        <v>B-4</v>
      </c>
      <c r="T66" s="57" t="str">
        <f t="shared" si="3"/>
        <v>III</v>
      </c>
      <c r="U66" s="58" t="str">
        <f t="shared" si="4"/>
        <v>Mejorable</v>
      </c>
      <c r="V66" s="65"/>
      <c r="W66" s="51" t="str">
        <f>VLOOKUP(H66,PELIGROS!A$2:G$445,6,0)</f>
        <v>CÁNCER DE PIEL</v>
      </c>
      <c r="X66" s="50" t="s">
        <v>31</v>
      </c>
      <c r="Y66" s="50" t="s">
        <v>31</v>
      </c>
      <c r="Z66" s="50" t="s">
        <v>31</v>
      </c>
      <c r="AA66" s="56" t="s">
        <v>31</v>
      </c>
      <c r="AB66" s="51" t="str">
        <f>VLOOKUP(H66,PELIGROS!A$2:G$445,7,0)</f>
        <v>N/A</v>
      </c>
      <c r="AC66" s="50" t="s">
        <v>1213</v>
      </c>
      <c r="AD66" s="68"/>
    </row>
    <row r="67" spans="1:30" s="63" customFormat="1" ht="63.75" x14ac:dyDescent="0.25">
      <c r="A67" s="124"/>
      <c r="B67" s="124"/>
      <c r="C67" s="68"/>
      <c r="D67" s="71"/>
      <c r="E67" s="119"/>
      <c r="F67" s="119"/>
      <c r="G67" s="51" t="str">
        <f>VLOOKUP(H67,PELIGROS!A$1:G$445,2,0)</f>
        <v>CONCENTRACIÓN EN ACTIVIDADES DE ALTO DESEMPEÑO MENTAL</v>
      </c>
      <c r="H67" s="51" t="s">
        <v>69</v>
      </c>
      <c r="I67" s="51" t="s">
        <v>1205</v>
      </c>
      <c r="J67" s="51" t="str">
        <f>VLOOKUP(H67,PELIGROS!A$2:G$445,3,0)</f>
        <v>ESTRÉS, CEFALEA, IRRITABILIDAD</v>
      </c>
      <c r="K67" s="50" t="s">
        <v>29</v>
      </c>
      <c r="L67" s="51" t="str">
        <f>VLOOKUP(H67,PELIGROS!A$2:G$445,4,0)</f>
        <v>N/A</v>
      </c>
      <c r="M67" s="51" t="str">
        <f>VLOOKUP(H67,PELIGROS!A$2:G$445,5,0)</f>
        <v>PVE PSICOSOCIAL</v>
      </c>
      <c r="N67" s="50">
        <v>2</v>
      </c>
      <c r="O67" s="54">
        <v>3</v>
      </c>
      <c r="P67" s="54">
        <v>10</v>
      </c>
      <c r="Q67" s="55">
        <f t="shared" si="0"/>
        <v>6</v>
      </c>
      <c r="R67" s="55">
        <f t="shared" si="1"/>
        <v>60</v>
      </c>
      <c r="S67" s="56" t="str">
        <f t="shared" si="2"/>
        <v>M-6</v>
      </c>
      <c r="T67" s="57" t="str">
        <f t="shared" si="3"/>
        <v>III</v>
      </c>
      <c r="U67" s="58" t="str">
        <f t="shared" si="4"/>
        <v>Mejorable</v>
      </c>
      <c r="V67" s="65"/>
      <c r="W67" s="51" t="str">
        <f>VLOOKUP(H67,PELIGROS!A$2:G$445,6,0)</f>
        <v>ESTRÉS</v>
      </c>
      <c r="X67" s="50" t="s">
        <v>31</v>
      </c>
      <c r="Y67" s="50" t="s">
        <v>31</v>
      </c>
      <c r="Z67" s="50" t="s">
        <v>31</v>
      </c>
      <c r="AA67" s="56" t="s">
        <v>31</v>
      </c>
      <c r="AB67" s="51" t="str">
        <f>VLOOKUP(H67,PELIGROS!A$2:G$445,7,0)</f>
        <v>N/A</v>
      </c>
      <c r="AC67" s="50" t="s">
        <v>1179</v>
      </c>
      <c r="AD67" s="68"/>
    </row>
    <row r="68" spans="1:30" s="63" customFormat="1" ht="38.25" x14ac:dyDescent="0.25">
      <c r="A68" s="124"/>
      <c r="B68" s="124"/>
      <c r="C68" s="68"/>
      <c r="D68" s="71"/>
      <c r="E68" s="119"/>
      <c r="F68" s="119"/>
      <c r="G68" s="51" t="str">
        <f>VLOOKUP(H68,PELIGROS!A$1:G$445,2,0)</f>
        <v>ATENCIÓN AL PÚBLICO</v>
      </c>
      <c r="H68" s="51" t="s">
        <v>442</v>
      </c>
      <c r="I68" s="51" t="s">
        <v>1205</v>
      </c>
      <c r="J68" s="51" t="str">
        <f>VLOOKUP(H68,PELIGROS!A$2:G$445,3,0)</f>
        <v>ESTRÉS, ENFERMEDADES DIGESTIVAS, IRRITABILIDAD, TRANSTORNOS DEL SUEÑO</v>
      </c>
      <c r="K68" s="50" t="s">
        <v>29</v>
      </c>
      <c r="L68" s="51" t="str">
        <f>VLOOKUP(H68,PELIGROS!A$2:G$445,4,0)</f>
        <v>N/A</v>
      </c>
      <c r="M68" s="51" t="str">
        <f>VLOOKUP(H68,PELIGROS!A$2:G$445,5,0)</f>
        <v>PVE PSICOSOCIAL</v>
      </c>
      <c r="N68" s="50">
        <v>2</v>
      </c>
      <c r="O68" s="54">
        <v>2</v>
      </c>
      <c r="P68" s="54">
        <v>10</v>
      </c>
      <c r="Q68" s="55">
        <f t="shared" si="0"/>
        <v>4</v>
      </c>
      <c r="R68" s="55">
        <f t="shared" si="1"/>
        <v>40</v>
      </c>
      <c r="S68" s="56" t="str">
        <f t="shared" si="2"/>
        <v>B-4</v>
      </c>
      <c r="T68" s="57" t="str">
        <f t="shared" si="3"/>
        <v>III</v>
      </c>
      <c r="U68" s="58" t="str">
        <f t="shared" si="4"/>
        <v>Mejorable</v>
      </c>
      <c r="V68" s="65"/>
      <c r="W68" s="51" t="str">
        <f>VLOOKUP(H68,PELIGROS!A$2:G$445,6,0)</f>
        <v>ESTRÉS</v>
      </c>
      <c r="X68" s="50" t="s">
        <v>31</v>
      </c>
      <c r="Y68" s="50" t="s">
        <v>31</v>
      </c>
      <c r="Z68" s="50" t="s">
        <v>31</v>
      </c>
      <c r="AA68" s="56" t="s">
        <v>31</v>
      </c>
      <c r="AB68" s="51" t="str">
        <f>VLOOKUP(H68,PELIGROS!A$2:G$445,7,0)</f>
        <v>RESOLUCIÓN DE CONFLICTOS; COMUNICACIÓN ASERTIVA; SERVICIO AL CLIENTE</v>
      </c>
      <c r="AC68" s="50" t="s">
        <v>31</v>
      </c>
      <c r="AD68" s="68"/>
    </row>
    <row r="69" spans="1:30" s="63" customFormat="1" x14ac:dyDescent="0.25">
      <c r="A69" s="124"/>
      <c r="B69" s="124"/>
      <c r="C69" s="68"/>
      <c r="D69" s="71"/>
      <c r="E69" s="119"/>
      <c r="F69" s="119"/>
      <c r="G69" s="51" t="str">
        <f>VLOOKUP(H69,PELIGROS!A$1:G$445,2,0)</f>
        <v>NATURALEZA DE LA TAREA</v>
      </c>
      <c r="H69" s="51" t="s">
        <v>73</v>
      </c>
      <c r="I69" s="51" t="s">
        <v>1205</v>
      </c>
      <c r="J69" s="51" t="str">
        <f>VLOOKUP(H69,PELIGROS!A$2:G$445,3,0)</f>
        <v>ESTRÉS,  TRANSTORNOS DEL SUEÑO</v>
      </c>
      <c r="K69" s="50" t="s">
        <v>29</v>
      </c>
      <c r="L69" s="51" t="str">
        <f>VLOOKUP(H69,PELIGROS!A$2:G$445,4,0)</f>
        <v>N/A</v>
      </c>
      <c r="M69" s="51" t="str">
        <f>VLOOKUP(H69,PELIGROS!A$2:G$445,5,0)</f>
        <v>PVE PSICOSOCIAL</v>
      </c>
      <c r="N69" s="50">
        <v>2</v>
      </c>
      <c r="O69" s="54">
        <v>3</v>
      </c>
      <c r="P69" s="54">
        <v>10</v>
      </c>
      <c r="Q69" s="55">
        <f t="shared" si="0"/>
        <v>6</v>
      </c>
      <c r="R69" s="55">
        <f t="shared" si="1"/>
        <v>60</v>
      </c>
      <c r="S69" s="56" t="str">
        <f t="shared" si="2"/>
        <v>M-6</v>
      </c>
      <c r="T69" s="57" t="str">
        <f t="shared" si="3"/>
        <v>III</v>
      </c>
      <c r="U69" s="58" t="str">
        <f t="shared" si="4"/>
        <v>Mejorable</v>
      </c>
      <c r="V69" s="65"/>
      <c r="W69" s="51" t="str">
        <f>VLOOKUP(H69,PELIGROS!A$2:G$445,6,0)</f>
        <v>ESTRÉS</v>
      </c>
      <c r="X69" s="50" t="s">
        <v>31</v>
      </c>
      <c r="Y69" s="50" t="s">
        <v>31</v>
      </c>
      <c r="Z69" s="50" t="s">
        <v>31</v>
      </c>
      <c r="AA69" s="56" t="s">
        <v>31</v>
      </c>
      <c r="AB69" s="51" t="str">
        <f>VLOOKUP(H69,PELIGROS!A$2:G$445,7,0)</f>
        <v>N/A</v>
      </c>
      <c r="AC69" s="50" t="s">
        <v>31</v>
      </c>
      <c r="AD69" s="68"/>
    </row>
    <row r="70" spans="1:30" s="63" customFormat="1" ht="25.5" x14ac:dyDescent="0.25">
      <c r="A70" s="124"/>
      <c r="B70" s="124"/>
      <c r="C70" s="69"/>
      <c r="D70" s="72"/>
      <c r="E70" s="120"/>
      <c r="F70" s="120"/>
      <c r="G70" s="51" t="str">
        <f>VLOOKUP(H70,PELIGROS!A$1:G$445,2,0)</f>
        <v xml:space="preserve"> ALTA CONCENTRACIÓN</v>
      </c>
      <c r="H70" s="51" t="s">
        <v>84</v>
      </c>
      <c r="I70" s="51" t="s">
        <v>1205</v>
      </c>
      <c r="J70" s="51" t="str">
        <f>VLOOKUP(H70,PELIGROS!A$2:G$445,3,0)</f>
        <v>ESTRÉS, DEPRESIÓN, TRANSTORNOS DEL SUEÑO, AUSENCIA DE ATENCIÓN</v>
      </c>
      <c r="K70" s="50" t="s">
        <v>29</v>
      </c>
      <c r="L70" s="51" t="str">
        <f>VLOOKUP(H70,PELIGROS!A$2:G$445,4,0)</f>
        <v>N/A</v>
      </c>
      <c r="M70" s="51" t="str">
        <f>VLOOKUP(H70,PELIGROS!A$2:G$445,5,0)</f>
        <v>PVE PSICOSOCIAL</v>
      </c>
      <c r="N70" s="50">
        <v>2</v>
      </c>
      <c r="O70" s="54">
        <v>2</v>
      </c>
      <c r="P70" s="54">
        <v>10</v>
      </c>
      <c r="Q70" s="55">
        <f t="shared" si="0"/>
        <v>4</v>
      </c>
      <c r="R70" s="55">
        <f t="shared" si="1"/>
        <v>40</v>
      </c>
      <c r="S70" s="56" t="str">
        <f t="shared" si="2"/>
        <v>B-4</v>
      </c>
      <c r="T70" s="57" t="str">
        <f t="shared" si="3"/>
        <v>III</v>
      </c>
      <c r="U70" s="58" t="str">
        <f t="shared" si="4"/>
        <v>Mejorable</v>
      </c>
      <c r="V70" s="66"/>
      <c r="W70" s="51" t="str">
        <f>VLOOKUP(H70,PELIGROS!A$2:G$445,6,0)</f>
        <v>ESTRÉS, ALTERACIÓN DEL SISTEMA NERVIOSO</v>
      </c>
      <c r="X70" s="50" t="s">
        <v>31</v>
      </c>
      <c r="Y70" s="50" t="s">
        <v>31</v>
      </c>
      <c r="Z70" s="50" t="s">
        <v>31</v>
      </c>
      <c r="AA70" s="56" t="s">
        <v>31</v>
      </c>
      <c r="AB70" s="51" t="str">
        <f>VLOOKUP(H70,PELIGROS!A$2:G$445,7,0)</f>
        <v>N/A</v>
      </c>
      <c r="AC70" s="50" t="s">
        <v>31</v>
      </c>
      <c r="AD70" s="69"/>
    </row>
    <row r="71" spans="1:30" s="63" customFormat="1" ht="153" customHeight="1" x14ac:dyDescent="0.25">
      <c r="A71" s="124"/>
      <c r="B71" s="124"/>
      <c r="C71" s="114" t="str">
        <f>VLOOKUP(E71,FUNCIONES!A$2:C$82,2,0)</f>
        <v>Desarrollar labores asistenciales relacionadas con los procesos y actividades inherentes al area conforme a los lineamientos establecidos para su adecuado funcionamiento.</v>
      </c>
      <c r="D71" s="115" t="str">
        <f>VLOOKUP(E71,FUNCIONES!A$2:C$82,3,0)</f>
        <v>Responder por la información, informes y documentos en general que hacen parte del archivo del area de acuerdo a los procedimientos y la normatividad sabre el manejo de archivo. Preparar, en coordinación  con  el  equipo  de  trabajo  y/o  superior  inmediato, las presentaciones, cuadros, fichas tacnicas y documentos en general, relacionadas con los procedimientos del area. Atender a los usuarios en lo relacionado con la entrega y recibo de documentos y en el suministro de información pertinente a los procesos del area teniendo en cuenta las directrices del superior inmediato. Coordinar con el superior inmediato la disponibilidad de los recursos y equipos asignados al  area.</v>
      </c>
      <c r="E71" s="81" t="s">
        <v>1002</v>
      </c>
      <c r="F71" s="81" t="s">
        <v>1174</v>
      </c>
      <c r="G71" s="52" t="str">
        <f>VLOOKUP(H71,PELIGROS!A$1:G$445,2,0)</f>
        <v>Forzadas, Prolongadas</v>
      </c>
      <c r="H71" s="52" t="s">
        <v>39</v>
      </c>
      <c r="I71" s="52" t="s">
        <v>1203</v>
      </c>
      <c r="J71" s="52" t="str">
        <f>VLOOKUP(H71,PELIGROS!A$2:G$445,3,0)</f>
        <v xml:space="preserve">Lesiones osteomusculares, lesiones osteoarticulares
</v>
      </c>
      <c r="K71" s="18" t="s">
        <v>29</v>
      </c>
      <c r="L71" s="52" t="str">
        <f>VLOOKUP(H71,PELIGROS!A$2:G$445,4,0)</f>
        <v>Inspecciones planeadas e inspecciones no planeadas, procedimientos de programas de seguridad y salud en el trabajo</v>
      </c>
      <c r="M71" s="52" t="str">
        <f>VLOOKUP(H71,PELIGROS!A$2:G$445,5,0)</f>
        <v>PVE Biomecánico, programa pausas activas, exámenes periódicos, recomendaciones, control de posturas</v>
      </c>
      <c r="N71" s="18">
        <v>2</v>
      </c>
      <c r="O71" s="59">
        <v>3</v>
      </c>
      <c r="P71" s="59">
        <v>10</v>
      </c>
      <c r="Q71" s="60">
        <f t="shared" si="0"/>
        <v>6</v>
      </c>
      <c r="R71" s="60">
        <f t="shared" si="1"/>
        <v>60</v>
      </c>
      <c r="S71" s="17" t="str">
        <f t="shared" si="2"/>
        <v>M-6</v>
      </c>
      <c r="T71" s="61" t="str">
        <f t="shared" si="3"/>
        <v>III</v>
      </c>
      <c r="U71" s="62" t="str">
        <f t="shared" si="4"/>
        <v>Mejorable</v>
      </c>
      <c r="V71" s="113">
        <v>1</v>
      </c>
      <c r="W71" s="52" t="str">
        <f>VLOOKUP(H71,PELIGROS!A$2:G$445,6,0)</f>
        <v>Enfermedades Osteomusculares</v>
      </c>
      <c r="X71" s="18" t="s">
        <v>31</v>
      </c>
      <c r="Y71" s="18" t="s">
        <v>31</v>
      </c>
      <c r="Z71" s="18" t="s">
        <v>31</v>
      </c>
      <c r="AA71" s="17" t="s">
        <v>31</v>
      </c>
      <c r="AB71" s="52" t="str">
        <f>VLOOKUP(H71,PELIGROS!A$2:G$445,7,0)</f>
        <v>Prevención en lesiones osteomusculares, líderes de pausas activas</v>
      </c>
      <c r="AC71" s="18" t="s">
        <v>1176</v>
      </c>
      <c r="AD71" s="114" t="s">
        <v>1180</v>
      </c>
    </row>
    <row r="72" spans="1:30" s="63" customFormat="1" ht="89.25" customHeight="1" x14ac:dyDescent="0.25">
      <c r="A72" s="124"/>
      <c r="B72" s="124"/>
      <c r="C72" s="97"/>
      <c r="D72" s="116"/>
      <c r="E72" s="82"/>
      <c r="F72" s="82"/>
      <c r="G72" s="52" t="str">
        <f>VLOOKUP(H72,PELIGROS!A$1:G$445,2,0)</f>
        <v>Movimientos repetitivos, Miembros Superiores</v>
      </c>
      <c r="H72" s="52" t="s">
        <v>1175</v>
      </c>
      <c r="I72" s="52" t="s">
        <v>1203</v>
      </c>
      <c r="J72" s="52" t="str">
        <f>VLOOKUP(H72,PELIGROS!A$2:G$445,3,0)</f>
        <v>Lesiones Musculoesqueléticas</v>
      </c>
      <c r="K72" s="18" t="s">
        <v>29</v>
      </c>
      <c r="L72" s="52" t="str">
        <f>VLOOKUP(H72,PELIGROS!A$2:G$445,4,0)</f>
        <v>N/A</v>
      </c>
      <c r="M72" s="52" t="str">
        <f>VLOOKUP(H72,PELIGROS!A$2:G$445,5,0)</f>
        <v>PVE BIomécanico, programa pausas activas, examenes periódicos, recomendaicones, control de posturas</v>
      </c>
      <c r="N72" s="18">
        <v>2</v>
      </c>
      <c r="O72" s="59">
        <v>3</v>
      </c>
      <c r="P72" s="59">
        <v>10</v>
      </c>
      <c r="Q72" s="60">
        <f t="shared" si="0"/>
        <v>6</v>
      </c>
      <c r="R72" s="60">
        <f t="shared" si="1"/>
        <v>60</v>
      </c>
      <c r="S72" s="17" t="str">
        <f t="shared" si="2"/>
        <v>M-6</v>
      </c>
      <c r="T72" s="61" t="str">
        <f t="shared" si="3"/>
        <v>III</v>
      </c>
      <c r="U72" s="62" t="str">
        <f t="shared" si="4"/>
        <v>Mejorable</v>
      </c>
      <c r="V72" s="94"/>
      <c r="W72" s="52" t="str">
        <f>VLOOKUP(H72,PELIGROS!A$2:G$445,6,0)</f>
        <v>Enfermedades musculoesqueleticas</v>
      </c>
      <c r="X72" s="18" t="s">
        <v>31</v>
      </c>
      <c r="Y72" s="18" t="s">
        <v>31</v>
      </c>
      <c r="Z72" s="18" t="s">
        <v>31</v>
      </c>
      <c r="AA72" s="17" t="s">
        <v>31</v>
      </c>
      <c r="AB72" s="52" t="str">
        <f>VLOOKUP(H72,PELIGROS!A$2:G$445,7,0)</f>
        <v>Prevención en lesiones osteomusculares, líderes de pausas activas</v>
      </c>
      <c r="AC72" s="18" t="s">
        <v>31</v>
      </c>
      <c r="AD72" s="97"/>
    </row>
    <row r="73" spans="1:30" s="63" customFormat="1" ht="89.25" customHeight="1" x14ac:dyDescent="0.25">
      <c r="A73" s="124"/>
      <c r="B73" s="124"/>
      <c r="C73" s="97"/>
      <c r="D73" s="116"/>
      <c r="E73" s="82"/>
      <c r="F73" s="82"/>
      <c r="G73" s="52" t="str">
        <f>VLOOKUP(H73,PELIGROS!A$1:G$445,2,0)</f>
        <v>Atropellamiento, Envestir</v>
      </c>
      <c r="H73" s="52" t="s">
        <v>1167</v>
      </c>
      <c r="I73" s="52" t="s">
        <v>1206</v>
      </c>
      <c r="J73" s="52" t="str">
        <f>VLOOKUP(H73,PELIGROS!A$2:G$445,3,0)</f>
        <v>Lesiones, pérdidas materiales, muerte</v>
      </c>
      <c r="K73" s="18" t="s">
        <v>29</v>
      </c>
      <c r="L73" s="52" t="str">
        <f>VLOOKUP(H73,PELIGROS!A$2:G$445,4,0)</f>
        <v>Inspecciones planeadas e inspecciones no planeadas, procedimientos de programas de seguridad y salud en el trabajo</v>
      </c>
      <c r="M73" s="52" t="str">
        <f>VLOOKUP(H73,PELIGROS!A$2:G$445,5,0)</f>
        <v>Programa de seguridad vial, señalización</v>
      </c>
      <c r="N73" s="18">
        <v>2</v>
      </c>
      <c r="O73" s="59">
        <v>2</v>
      </c>
      <c r="P73" s="59">
        <v>60</v>
      </c>
      <c r="Q73" s="60">
        <f t="shared" si="0"/>
        <v>4</v>
      </c>
      <c r="R73" s="60">
        <f t="shared" si="1"/>
        <v>240</v>
      </c>
      <c r="S73" s="17" t="str">
        <f t="shared" si="2"/>
        <v>B-4</v>
      </c>
      <c r="T73" s="61" t="str">
        <f t="shared" si="3"/>
        <v>II</v>
      </c>
      <c r="U73" s="62" t="str">
        <f t="shared" si="4"/>
        <v>No Aceptable o Aceptable Con Control Especifico</v>
      </c>
      <c r="V73" s="94"/>
      <c r="W73" s="52" t="str">
        <f>VLOOKUP(H73,PELIGROS!A$2:G$445,6,0)</f>
        <v>Muerte</v>
      </c>
      <c r="X73" s="18" t="s">
        <v>31</v>
      </c>
      <c r="Y73" s="18" t="s">
        <v>31</v>
      </c>
      <c r="Z73" s="18" t="s">
        <v>31</v>
      </c>
      <c r="AA73" s="17" t="s">
        <v>31</v>
      </c>
      <c r="AB73" s="52" t="str">
        <f>VLOOKUP(H73,PELIGROS!A$2:G$445,7,0)</f>
        <v>Seguridad vial y manejo defensivo, aseguramiento de áreas de trabajo</v>
      </c>
      <c r="AC73" s="18" t="s">
        <v>31</v>
      </c>
      <c r="AD73" s="97"/>
    </row>
    <row r="74" spans="1:30" s="63" customFormat="1" ht="63.75" x14ac:dyDescent="0.25">
      <c r="A74" s="124"/>
      <c r="B74" s="124"/>
      <c r="C74" s="97"/>
      <c r="D74" s="116"/>
      <c r="E74" s="82"/>
      <c r="F74" s="82"/>
      <c r="G74" s="52" t="str">
        <f>VLOOKUP(H74,PELIGROS!A$1:G$445,2,0)</f>
        <v>Atraco, golpiza, atentados y secuestrados</v>
      </c>
      <c r="H74" s="52" t="s">
        <v>55</v>
      </c>
      <c r="I74" s="52" t="s">
        <v>1206</v>
      </c>
      <c r="J74" s="52" t="str">
        <f>VLOOKUP(H74,PELIGROS!A$2:G$445,3,0)</f>
        <v>Estrés, golpes, Secuestros</v>
      </c>
      <c r="K74" s="18" t="s">
        <v>29</v>
      </c>
      <c r="L74" s="52" t="str">
        <f>VLOOKUP(H74,PELIGROS!A$2:G$445,4,0)</f>
        <v>Inspecciones planeadas e inspecciones no planeadas, procedimientos de programas de seguridad y salud en el trabajo</v>
      </c>
      <c r="M74" s="52" t="str">
        <f>VLOOKUP(H74,PELIGROS!A$2:G$445,5,0)</f>
        <v xml:space="preserve">Uniformes Corporativos, Chaquetas corporativas, Carnetización
</v>
      </c>
      <c r="N74" s="18">
        <v>2</v>
      </c>
      <c r="O74" s="59">
        <v>2</v>
      </c>
      <c r="P74" s="59">
        <v>60</v>
      </c>
      <c r="Q74" s="60">
        <f t="shared" si="0"/>
        <v>4</v>
      </c>
      <c r="R74" s="60">
        <f t="shared" si="1"/>
        <v>240</v>
      </c>
      <c r="S74" s="17" t="str">
        <f t="shared" si="2"/>
        <v>B-4</v>
      </c>
      <c r="T74" s="61" t="str">
        <f t="shared" si="3"/>
        <v>II</v>
      </c>
      <c r="U74" s="62" t="str">
        <f t="shared" si="4"/>
        <v>No Aceptable o Aceptable Con Control Especifico</v>
      </c>
      <c r="V74" s="94"/>
      <c r="W74" s="52" t="str">
        <f>VLOOKUP(H74,PELIGROS!A$2:G$445,6,0)</f>
        <v>Secuestros</v>
      </c>
      <c r="X74" s="18" t="s">
        <v>31</v>
      </c>
      <c r="Y74" s="18" t="s">
        <v>31</v>
      </c>
      <c r="Z74" s="18" t="s">
        <v>31</v>
      </c>
      <c r="AA74" s="17" t="s">
        <v>31</v>
      </c>
      <c r="AB74" s="52" t="str">
        <f>VLOOKUP(H74,PELIGROS!A$2:G$445,7,0)</f>
        <v>N/A</v>
      </c>
      <c r="AC74" s="18" t="s">
        <v>1177</v>
      </c>
      <c r="AD74" s="97"/>
    </row>
    <row r="75" spans="1:30" s="63" customFormat="1" ht="51" x14ac:dyDescent="0.25">
      <c r="A75" s="124"/>
      <c r="B75" s="124"/>
      <c r="C75" s="97"/>
      <c r="D75" s="116"/>
      <c r="E75" s="82"/>
      <c r="F75" s="82"/>
      <c r="G75" s="52" t="str">
        <f>VLOOKUP(H75,PELIGROS!A$1:G$445,2,0)</f>
        <v>SISMOS, INCENDIOS, INUNDACIONES, TERREMOTOS, VENDAVALES, DERRUMBE</v>
      </c>
      <c r="H75" s="52" t="s">
        <v>59</v>
      </c>
      <c r="I75" s="52" t="s">
        <v>1204</v>
      </c>
      <c r="J75" s="52" t="str">
        <f>VLOOKUP(H75,PELIGROS!A$2:G$445,3,0)</f>
        <v>SISMOS, INCENDIOS, INUNDACIONES, TERREMOTOS, VENDAVALES</v>
      </c>
      <c r="K75" s="18" t="s">
        <v>29</v>
      </c>
      <c r="L75" s="52" t="str">
        <f>VLOOKUP(H75,PELIGROS!A$2:G$445,4,0)</f>
        <v>Inspecciones planeadas e inspecciones no planeadas, procedimientos de programas de seguridad y salud en el trabajo</v>
      </c>
      <c r="M75" s="52" t="str">
        <f>VLOOKUP(H75,PELIGROS!A$2:G$445,5,0)</f>
        <v>BRIGADAS DE EMERGENCIAS</v>
      </c>
      <c r="N75" s="18">
        <v>2</v>
      </c>
      <c r="O75" s="59">
        <v>1</v>
      </c>
      <c r="P75" s="59">
        <v>100</v>
      </c>
      <c r="Q75" s="60">
        <f t="shared" ref="Q75:Q117" si="5">N75*O75</f>
        <v>2</v>
      </c>
      <c r="R75" s="60">
        <f t="shared" ref="R75:R117" si="6">P75*Q75</f>
        <v>200</v>
      </c>
      <c r="S75" s="17" t="str">
        <f t="shared" ref="S75:S117" si="7">IF(Q75=40,"MA-40",IF(Q75=30,"MA-30",IF(Q75=20,"A-20",IF(Q75=10,"A-10",IF(Q75=24,"MA-24",IF(Q75=18,"A-18",IF(Q75=12,"A-12",IF(Q75=6,"M-6",IF(Q75=8,"M-8",IF(Q75=6,"M-6",IF(Q75=4,"B-4",IF(Q75=2,"B-2",))))))))))))</f>
        <v>B-2</v>
      </c>
      <c r="T75" s="61" t="str">
        <f t="shared" ref="T75:T117" si="8">IF(R75&lt;=20,"IV",IF(R75&lt;=120,"III",IF(R75&lt;=500,"II",IF(R75&lt;=4000,"I"))))</f>
        <v>II</v>
      </c>
      <c r="U75" s="62" t="str">
        <f t="shared" ref="U75:U117" si="9">IF(T75=0,"",IF(T75="IV","Aceptable",IF(T75="III","Mejorable",IF(T75="II","No Aceptable o Aceptable Con Control Especifico",IF(T75="I","No Aceptable","")))))</f>
        <v>No Aceptable o Aceptable Con Control Especifico</v>
      </c>
      <c r="V75" s="94"/>
      <c r="W75" s="52" t="str">
        <f>VLOOKUP(H75,PELIGROS!A$2:G$445,6,0)</f>
        <v>MUERTE</v>
      </c>
      <c r="X75" s="18" t="s">
        <v>31</v>
      </c>
      <c r="Y75" s="18" t="s">
        <v>31</v>
      </c>
      <c r="Z75" s="18" t="s">
        <v>31</v>
      </c>
      <c r="AA75" s="17" t="s">
        <v>1210</v>
      </c>
      <c r="AB75" s="52" t="str">
        <f>VLOOKUP(H75,PELIGROS!A$2:G$445,7,0)</f>
        <v>ENTRENAMIENTO DE LA BRIGADA; DIVULGACIÓN DE PLAN DE EMERGENCIA</v>
      </c>
      <c r="AC75" s="18" t="s">
        <v>1178</v>
      </c>
      <c r="AD75" s="97"/>
    </row>
    <row r="76" spans="1:30" s="63" customFormat="1" ht="51" x14ac:dyDescent="0.25">
      <c r="A76" s="124"/>
      <c r="B76" s="124"/>
      <c r="C76" s="97"/>
      <c r="D76" s="116"/>
      <c r="E76" s="82"/>
      <c r="F76" s="82"/>
      <c r="G76" s="52" t="str">
        <f>VLOOKUP(H76,PELIGROS!A$1:G$445,2,0)</f>
        <v>ENERGÍA TÉRMICA, CAMBIO DE TEMPERATURA DURANTE LOS RECORRIDOS</v>
      </c>
      <c r="H76" s="52" t="s">
        <v>1211</v>
      </c>
      <c r="I76" s="52" t="s">
        <v>1212</v>
      </c>
      <c r="J76" s="52" t="str">
        <f>VLOOKUP(H76,PELIGROS!A$2:G$445,3,0)</f>
        <v xml:space="preserve"> GOLPE DE CALOR,  DESHIDRATACIÓN</v>
      </c>
      <c r="K76" s="18" t="s">
        <v>29</v>
      </c>
      <c r="L76" s="52" t="str">
        <f>VLOOKUP(H76,PELIGROS!A$2:G$445,4,0)</f>
        <v>Inspecciones planeadas e inspecciones no planeadas, procedimientos de programas de seguridad y salud en el trabajo</v>
      </c>
      <c r="M76" s="52" t="str">
        <f>VLOOKUP(H76,PELIGROS!A$2:G$445,5,0)</f>
        <v>NO OBSERVADO</v>
      </c>
      <c r="N76" s="18">
        <v>2</v>
      </c>
      <c r="O76" s="59">
        <v>2</v>
      </c>
      <c r="P76" s="59">
        <v>10</v>
      </c>
      <c r="Q76" s="60">
        <f t="shared" si="5"/>
        <v>4</v>
      </c>
      <c r="R76" s="60">
        <f t="shared" si="6"/>
        <v>40</v>
      </c>
      <c r="S76" s="17" t="str">
        <f t="shared" si="7"/>
        <v>B-4</v>
      </c>
      <c r="T76" s="61" t="str">
        <f t="shared" si="8"/>
        <v>III</v>
      </c>
      <c r="U76" s="62" t="str">
        <f t="shared" si="9"/>
        <v>Mejorable</v>
      </c>
      <c r="V76" s="94"/>
      <c r="W76" s="52" t="str">
        <f>VLOOKUP(H76,PELIGROS!A$2:G$445,6,0)</f>
        <v>CÁNCER DE PIEL</v>
      </c>
      <c r="X76" s="18" t="s">
        <v>31</v>
      </c>
      <c r="Y76" s="18" t="s">
        <v>31</v>
      </c>
      <c r="Z76" s="18" t="s">
        <v>31</v>
      </c>
      <c r="AA76" s="17" t="s">
        <v>31</v>
      </c>
      <c r="AB76" s="52" t="str">
        <f>VLOOKUP(H76,PELIGROS!A$2:G$445,7,0)</f>
        <v>N/A</v>
      </c>
      <c r="AC76" s="18" t="s">
        <v>1213</v>
      </c>
      <c r="AD76" s="97"/>
    </row>
    <row r="77" spans="1:30" s="63" customFormat="1" ht="63.75" x14ac:dyDescent="0.25">
      <c r="A77" s="124"/>
      <c r="B77" s="124"/>
      <c r="C77" s="97"/>
      <c r="D77" s="116"/>
      <c r="E77" s="82"/>
      <c r="F77" s="82"/>
      <c r="G77" s="52" t="str">
        <f>VLOOKUP(H77,PELIGROS!A$1:G$445,2,0)</f>
        <v>CONCENTRACIÓN EN ACTIVIDADES DE ALTO DESEMPEÑO MENTAL</v>
      </c>
      <c r="H77" s="52" t="s">
        <v>69</v>
      </c>
      <c r="I77" s="52" t="s">
        <v>1205</v>
      </c>
      <c r="J77" s="52" t="str">
        <f>VLOOKUP(H77,PELIGROS!A$2:G$445,3,0)</f>
        <v>ESTRÉS, CEFALEA, IRRITABILIDAD</v>
      </c>
      <c r="K77" s="18" t="s">
        <v>29</v>
      </c>
      <c r="L77" s="52" t="str">
        <f>VLOOKUP(H77,PELIGROS!A$2:G$445,4,0)</f>
        <v>N/A</v>
      </c>
      <c r="M77" s="52" t="str">
        <f>VLOOKUP(H77,PELIGROS!A$2:G$445,5,0)</f>
        <v>PVE PSICOSOCIAL</v>
      </c>
      <c r="N77" s="18">
        <v>2</v>
      </c>
      <c r="O77" s="59">
        <v>3</v>
      </c>
      <c r="P77" s="59">
        <v>10</v>
      </c>
      <c r="Q77" s="60">
        <f t="shared" si="5"/>
        <v>6</v>
      </c>
      <c r="R77" s="60">
        <f t="shared" si="6"/>
        <v>60</v>
      </c>
      <c r="S77" s="17" t="str">
        <f t="shared" si="7"/>
        <v>M-6</v>
      </c>
      <c r="T77" s="61" t="str">
        <f t="shared" si="8"/>
        <v>III</v>
      </c>
      <c r="U77" s="62" t="str">
        <f t="shared" si="9"/>
        <v>Mejorable</v>
      </c>
      <c r="V77" s="94"/>
      <c r="W77" s="52" t="str">
        <f>VLOOKUP(H77,PELIGROS!A$2:G$445,6,0)</f>
        <v>ESTRÉS</v>
      </c>
      <c r="X77" s="18" t="s">
        <v>31</v>
      </c>
      <c r="Y77" s="18" t="s">
        <v>31</v>
      </c>
      <c r="Z77" s="18" t="s">
        <v>31</v>
      </c>
      <c r="AA77" s="17" t="s">
        <v>31</v>
      </c>
      <c r="AB77" s="52" t="str">
        <f>VLOOKUP(H77,PELIGROS!A$2:G$445,7,0)</f>
        <v>N/A</v>
      </c>
      <c r="AC77" s="18" t="s">
        <v>1179</v>
      </c>
      <c r="AD77" s="97"/>
    </row>
    <row r="78" spans="1:30" s="63" customFormat="1" ht="114.75" customHeight="1" x14ac:dyDescent="0.25">
      <c r="A78" s="124"/>
      <c r="B78" s="124"/>
      <c r="C78" s="97"/>
      <c r="D78" s="116"/>
      <c r="E78" s="82"/>
      <c r="F78" s="82"/>
      <c r="G78" s="52" t="str">
        <f>VLOOKUP(H78,PELIGROS!A$1:G$445,2,0)</f>
        <v>ATENCIÓN AL PÚBLICO</v>
      </c>
      <c r="H78" s="52" t="s">
        <v>442</v>
      </c>
      <c r="I78" s="52" t="s">
        <v>1205</v>
      </c>
      <c r="J78" s="52" t="str">
        <f>VLOOKUP(H78,PELIGROS!A$2:G$445,3,0)</f>
        <v>ESTRÉS, ENFERMEDADES DIGESTIVAS, IRRITABILIDAD, TRANSTORNOS DEL SUEÑO</v>
      </c>
      <c r="K78" s="18" t="s">
        <v>29</v>
      </c>
      <c r="L78" s="52" t="str">
        <f>VLOOKUP(H78,PELIGROS!A$2:G$445,4,0)</f>
        <v>N/A</v>
      </c>
      <c r="M78" s="52" t="str">
        <f>VLOOKUP(H78,PELIGROS!A$2:G$445,5,0)</f>
        <v>PVE PSICOSOCIAL</v>
      </c>
      <c r="N78" s="18">
        <v>2</v>
      </c>
      <c r="O78" s="59">
        <v>2</v>
      </c>
      <c r="P78" s="59">
        <v>10</v>
      </c>
      <c r="Q78" s="60">
        <f t="shared" si="5"/>
        <v>4</v>
      </c>
      <c r="R78" s="60">
        <f t="shared" si="6"/>
        <v>40</v>
      </c>
      <c r="S78" s="17" t="str">
        <f t="shared" si="7"/>
        <v>B-4</v>
      </c>
      <c r="T78" s="61" t="str">
        <f t="shared" si="8"/>
        <v>III</v>
      </c>
      <c r="U78" s="62" t="str">
        <f t="shared" si="9"/>
        <v>Mejorable</v>
      </c>
      <c r="V78" s="94"/>
      <c r="W78" s="52" t="str">
        <f>VLOOKUP(H78,PELIGROS!A$2:G$445,6,0)</f>
        <v>ESTRÉS</v>
      </c>
      <c r="X78" s="18" t="s">
        <v>31</v>
      </c>
      <c r="Y78" s="18" t="s">
        <v>31</v>
      </c>
      <c r="Z78" s="18" t="s">
        <v>31</v>
      </c>
      <c r="AA78" s="17" t="s">
        <v>31</v>
      </c>
      <c r="AB78" s="52" t="str">
        <f>VLOOKUP(H78,PELIGROS!A$2:G$445,7,0)</f>
        <v>RESOLUCIÓN DE CONFLICTOS; COMUNICACIÓN ASERTIVA; SERVICIO AL CLIENTE</v>
      </c>
      <c r="AC78" s="18" t="s">
        <v>31</v>
      </c>
      <c r="AD78" s="97"/>
    </row>
    <row r="79" spans="1:30" s="63" customFormat="1" x14ac:dyDescent="0.25">
      <c r="A79" s="124"/>
      <c r="B79" s="124"/>
      <c r="C79" s="97"/>
      <c r="D79" s="116"/>
      <c r="E79" s="82"/>
      <c r="F79" s="82"/>
      <c r="G79" s="52" t="str">
        <f>VLOOKUP(H79,PELIGROS!A$1:G$445,2,0)</f>
        <v>NATURALEZA DE LA TAREA</v>
      </c>
      <c r="H79" s="52" t="s">
        <v>73</v>
      </c>
      <c r="I79" s="52" t="s">
        <v>1205</v>
      </c>
      <c r="J79" s="52" t="str">
        <f>VLOOKUP(H79,PELIGROS!A$2:G$445,3,0)</f>
        <v>ESTRÉS,  TRANSTORNOS DEL SUEÑO</v>
      </c>
      <c r="K79" s="18" t="s">
        <v>29</v>
      </c>
      <c r="L79" s="52" t="str">
        <f>VLOOKUP(H79,PELIGROS!A$2:G$445,4,0)</f>
        <v>N/A</v>
      </c>
      <c r="M79" s="52" t="str">
        <f>VLOOKUP(H79,PELIGROS!A$2:G$445,5,0)</f>
        <v>PVE PSICOSOCIAL</v>
      </c>
      <c r="N79" s="18">
        <v>2</v>
      </c>
      <c r="O79" s="59">
        <v>3</v>
      </c>
      <c r="P79" s="59">
        <v>10</v>
      </c>
      <c r="Q79" s="60">
        <f t="shared" si="5"/>
        <v>6</v>
      </c>
      <c r="R79" s="60">
        <f t="shared" si="6"/>
        <v>60</v>
      </c>
      <c r="S79" s="17" t="str">
        <f t="shared" si="7"/>
        <v>M-6</v>
      </c>
      <c r="T79" s="61" t="str">
        <f t="shared" si="8"/>
        <v>III</v>
      </c>
      <c r="U79" s="62" t="str">
        <f t="shared" si="9"/>
        <v>Mejorable</v>
      </c>
      <c r="V79" s="94"/>
      <c r="W79" s="52" t="str">
        <f>VLOOKUP(H79,PELIGROS!A$2:G$445,6,0)</f>
        <v>ESTRÉS</v>
      </c>
      <c r="X79" s="18" t="s">
        <v>31</v>
      </c>
      <c r="Y79" s="18" t="s">
        <v>31</v>
      </c>
      <c r="Z79" s="18" t="s">
        <v>31</v>
      </c>
      <c r="AA79" s="17" t="s">
        <v>31</v>
      </c>
      <c r="AB79" s="52" t="str">
        <f>VLOOKUP(H79,PELIGROS!A$2:G$445,7,0)</f>
        <v>N/A</v>
      </c>
      <c r="AC79" s="18" t="s">
        <v>31</v>
      </c>
      <c r="AD79" s="97"/>
    </row>
    <row r="80" spans="1:30" s="63" customFormat="1" ht="63.75" customHeight="1" x14ac:dyDescent="0.25">
      <c r="A80" s="124"/>
      <c r="B80" s="124"/>
      <c r="C80" s="98"/>
      <c r="D80" s="117"/>
      <c r="E80" s="83"/>
      <c r="F80" s="83"/>
      <c r="G80" s="52" t="str">
        <f>VLOOKUP(H80,PELIGROS!A$1:G$445,2,0)</f>
        <v xml:space="preserve"> ALTA CONCENTRACIÓN</v>
      </c>
      <c r="H80" s="52" t="s">
        <v>84</v>
      </c>
      <c r="I80" s="52" t="s">
        <v>1205</v>
      </c>
      <c r="J80" s="52" t="str">
        <f>VLOOKUP(H80,PELIGROS!A$2:G$445,3,0)</f>
        <v>ESTRÉS, DEPRESIÓN, TRANSTORNOS DEL SUEÑO, AUSENCIA DE ATENCIÓN</v>
      </c>
      <c r="K80" s="18" t="s">
        <v>29</v>
      </c>
      <c r="L80" s="52" t="str">
        <f>VLOOKUP(H80,PELIGROS!A$2:G$445,4,0)</f>
        <v>N/A</v>
      </c>
      <c r="M80" s="52" t="str">
        <f>VLOOKUP(H80,PELIGROS!A$2:G$445,5,0)</f>
        <v>PVE PSICOSOCIAL</v>
      </c>
      <c r="N80" s="18">
        <v>2</v>
      </c>
      <c r="O80" s="59">
        <v>2</v>
      </c>
      <c r="P80" s="59">
        <v>10</v>
      </c>
      <c r="Q80" s="60">
        <f t="shared" si="5"/>
        <v>4</v>
      </c>
      <c r="R80" s="60">
        <f t="shared" si="6"/>
        <v>40</v>
      </c>
      <c r="S80" s="17" t="str">
        <f t="shared" si="7"/>
        <v>B-4</v>
      </c>
      <c r="T80" s="61" t="str">
        <f t="shared" si="8"/>
        <v>III</v>
      </c>
      <c r="U80" s="62" t="str">
        <f t="shared" si="9"/>
        <v>Mejorable</v>
      </c>
      <c r="V80" s="95"/>
      <c r="W80" s="52" t="str">
        <f>VLOOKUP(H80,PELIGROS!A$2:G$445,6,0)</f>
        <v>ESTRÉS, ALTERACIÓN DEL SISTEMA NERVIOSO</v>
      </c>
      <c r="X80" s="18" t="s">
        <v>31</v>
      </c>
      <c r="Y80" s="18" t="s">
        <v>31</v>
      </c>
      <c r="Z80" s="18" t="s">
        <v>31</v>
      </c>
      <c r="AA80" s="17" t="s">
        <v>31</v>
      </c>
      <c r="AB80" s="52" t="str">
        <f>VLOOKUP(H80,PELIGROS!A$2:G$445,7,0)</f>
        <v>N/A</v>
      </c>
      <c r="AC80" s="18" t="s">
        <v>31</v>
      </c>
      <c r="AD80" s="98"/>
    </row>
    <row r="81" spans="1:30" s="63" customFormat="1" ht="114.75" customHeight="1" x14ac:dyDescent="0.25">
      <c r="A81" s="124"/>
      <c r="B81" s="124"/>
      <c r="C81" s="67" t="s">
        <v>1229</v>
      </c>
      <c r="D81" s="70" t="s">
        <v>1230</v>
      </c>
      <c r="E81" s="118" t="s">
        <v>1044</v>
      </c>
      <c r="F81" s="118" t="s">
        <v>1174</v>
      </c>
      <c r="G81" s="51" t="str">
        <f>VLOOKUP(H81,PELIGROS!A$1:G$445,2,0)</f>
        <v>Forzadas, Prolongadas</v>
      </c>
      <c r="H81" s="51" t="s">
        <v>39</v>
      </c>
      <c r="I81" s="51" t="s">
        <v>1203</v>
      </c>
      <c r="J81" s="51" t="str">
        <f>VLOOKUP(H81,PELIGROS!A$2:G$445,3,0)</f>
        <v xml:space="preserve">Lesiones osteomusculares, lesiones osteoarticulares
</v>
      </c>
      <c r="K81" s="50" t="s">
        <v>29</v>
      </c>
      <c r="L81" s="51" t="str">
        <f>VLOOKUP(H81,PELIGROS!A$2:G$445,4,0)</f>
        <v>Inspecciones planeadas e inspecciones no planeadas, procedimientos de programas de seguridad y salud en el trabajo</v>
      </c>
      <c r="M81" s="51" t="str">
        <f>VLOOKUP(H81,PELIGROS!A$2:G$445,5,0)</f>
        <v>PVE Biomecánico, programa pausas activas, exámenes periódicos, recomendaciones, control de posturas</v>
      </c>
      <c r="N81" s="50">
        <v>2</v>
      </c>
      <c r="O81" s="54">
        <v>3</v>
      </c>
      <c r="P81" s="54">
        <v>10</v>
      </c>
      <c r="Q81" s="55">
        <f t="shared" si="5"/>
        <v>6</v>
      </c>
      <c r="R81" s="55">
        <f t="shared" si="6"/>
        <v>60</v>
      </c>
      <c r="S81" s="56" t="str">
        <f t="shared" si="7"/>
        <v>M-6</v>
      </c>
      <c r="T81" s="57" t="str">
        <f t="shared" si="8"/>
        <v>III</v>
      </c>
      <c r="U81" s="58" t="str">
        <f t="shared" si="9"/>
        <v>Mejorable</v>
      </c>
      <c r="V81" s="64">
        <v>4</v>
      </c>
      <c r="W81" s="51" t="str">
        <f>VLOOKUP(H81,PELIGROS!A$2:G$445,6,0)</f>
        <v>Enfermedades Osteomusculares</v>
      </c>
      <c r="X81" s="50" t="s">
        <v>31</v>
      </c>
      <c r="Y81" s="50" t="s">
        <v>31</v>
      </c>
      <c r="Z81" s="50" t="s">
        <v>31</v>
      </c>
      <c r="AA81" s="56" t="s">
        <v>31</v>
      </c>
      <c r="AB81" s="51" t="str">
        <f>VLOOKUP(H81,PELIGROS!A$2:G$445,7,0)</f>
        <v>Prevención en lesiones osteomusculares, líderes de pausas activas</v>
      </c>
      <c r="AC81" s="50" t="s">
        <v>1176</v>
      </c>
      <c r="AD81" s="67" t="s">
        <v>1180</v>
      </c>
    </row>
    <row r="82" spans="1:30" s="63" customFormat="1" ht="38.25" x14ac:dyDescent="0.25">
      <c r="A82" s="124"/>
      <c r="B82" s="124"/>
      <c r="C82" s="68"/>
      <c r="D82" s="71"/>
      <c r="E82" s="119"/>
      <c r="F82" s="119"/>
      <c r="G82" s="51" t="str">
        <f>VLOOKUP(H82,PELIGROS!A$1:G$445,2,0)</f>
        <v>Movimientos repetitivos, Miembros Superiores</v>
      </c>
      <c r="H82" s="51" t="s">
        <v>1175</v>
      </c>
      <c r="I82" s="51" t="s">
        <v>1203</v>
      </c>
      <c r="J82" s="51" t="str">
        <f>VLOOKUP(H82,PELIGROS!A$2:G$445,3,0)</f>
        <v>Lesiones Musculoesqueléticas</v>
      </c>
      <c r="K82" s="50" t="s">
        <v>29</v>
      </c>
      <c r="L82" s="51" t="str">
        <f>VLOOKUP(H82,PELIGROS!A$2:G$445,4,0)</f>
        <v>N/A</v>
      </c>
      <c r="M82" s="51" t="str">
        <f>VLOOKUP(H82,PELIGROS!A$2:G$445,5,0)</f>
        <v>PVE BIomécanico, programa pausas activas, examenes periódicos, recomendaicones, control de posturas</v>
      </c>
      <c r="N82" s="50">
        <v>2</v>
      </c>
      <c r="O82" s="54">
        <v>3</v>
      </c>
      <c r="P82" s="54">
        <v>10</v>
      </c>
      <c r="Q82" s="55">
        <f t="shared" si="5"/>
        <v>6</v>
      </c>
      <c r="R82" s="55">
        <f t="shared" si="6"/>
        <v>60</v>
      </c>
      <c r="S82" s="56" t="str">
        <f t="shared" si="7"/>
        <v>M-6</v>
      </c>
      <c r="T82" s="57" t="str">
        <f t="shared" si="8"/>
        <v>III</v>
      </c>
      <c r="U82" s="58" t="str">
        <f t="shared" si="9"/>
        <v>Mejorable</v>
      </c>
      <c r="V82" s="65"/>
      <c r="W82" s="51" t="str">
        <f>VLOOKUP(H82,PELIGROS!A$2:G$445,6,0)</f>
        <v>Enfermedades musculoesqueleticas</v>
      </c>
      <c r="X82" s="50" t="s">
        <v>31</v>
      </c>
      <c r="Y82" s="50" t="s">
        <v>31</v>
      </c>
      <c r="Z82" s="50" t="s">
        <v>31</v>
      </c>
      <c r="AA82" s="56" t="s">
        <v>31</v>
      </c>
      <c r="AB82" s="51" t="str">
        <f>VLOOKUP(H82,PELIGROS!A$2:G$445,7,0)</f>
        <v>Prevención en lesiones osteomusculares, líderes de pausas activas</v>
      </c>
      <c r="AC82" s="50" t="s">
        <v>31</v>
      </c>
      <c r="AD82" s="68"/>
    </row>
    <row r="83" spans="1:30" s="63" customFormat="1" ht="51" x14ac:dyDescent="0.25">
      <c r="A83" s="124"/>
      <c r="B83" s="124"/>
      <c r="C83" s="68"/>
      <c r="D83" s="71"/>
      <c r="E83" s="119"/>
      <c r="F83" s="119"/>
      <c r="G83" s="51" t="str">
        <f>VLOOKUP(H83,PELIGROS!A$1:G$445,2,0)</f>
        <v>Atropellamiento, Envestir</v>
      </c>
      <c r="H83" s="51" t="s">
        <v>1167</v>
      </c>
      <c r="I83" s="51" t="s">
        <v>1206</v>
      </c>
      <c r="J83" s="51" t="str">
        <f>VLOOKUP(H83,PELIGROS!A$2:G$445,3,0)</f>
        <v>Lesiones, pérdidas materiales, muerte</v>
      </c>
      <c r="K83" s="50" t="s">
        <v>29</v>
      </c>
      <c r="L83" s="51" t="str">
        <f>VLOOKUP(H83,PELIGROS!A$2:G$445,4,0)</f>
        <v>Inspecciones planeadas e inspecciones no planeadas, procedimientos de programas de seguridad y salud en el trabajo</v>
      </c>
      <c r="M83" s="51" t="str">
        <f>VLOOKUP(H83,PELIGROS!A$2:G$445,5,0)</f>
        <v>Programa de seguridad vial, señalización</v>
      </c>
      <c r="N83" s="50">
        <v>2</v>
      </c>
      <c r="O83" s="54">
        <v>2</v>
      </c>
      <c r="P83" s="54">
        <v>60</v>
      </c>
      <c r="Q83" s="55">
        <f t="shared" si="5"/>
        <v>4</v>
      </c>
      <c r="R83" s="55">
        <f t="shared" si="6"/>
        <v>240</v>
      </c>
      <c r="S83" s="56" t="str">
        <f t="shared" si="7"/>
        <v>B-4</v>
      </c>
      <c r="T83" s="57" t="str">
        <f t="shared" si="8"/>
        <v>II</v>
      </c>
      <c r="U83" s="58" t="str">
        <f t="shared" si="9"/>
        <v>No Aceptable o Aceptable Con Control Especifico</v>
      </c>
      <c r="V83" s="65"/>
      <c r="W83" s="51" t="str">
        <f>VLOOKUP(H83,PELIGROS!A$2:G$445,6,0)</f>
        <v>Muerte</v>
      </c>
      <c r="X83" s="50" t="s">
        <v>31</v>
      </c>
      <c r="Y83" s="50" t="s">
        <v>31</v>
      </c>
      <c r="Z83" s="50" t="s">
        <v>31</v>
      </c>
      <c r="AA83" s="56" t="s">
        <v>31</v>
      </c>
      <c r="AB83" s="51" t="str">
        <f>VLOOKUP(H83,PELIGROS!A$2:G$445,7,0)</f>
        <v>Seguridad vial y manejo defensivo, aseguramiento de áreas de trabajo</v>
      </c>
      <c r="AC83" s="50" t="s">
        <v>31</v>
      </c>
      <c r="AD83" s="68"/>
    </row>
    <row r="84" spans="1:30" s="63" customFormat="1" ht="63.75" x14ac:dyDescent="0.25">
      <c r="A84" s="124"/>
      <c r="B84" s="124"/>
      <c r="C84" s="68"/>
      <c r="D84" s="71"/>
      <c r="E84" s="119"/>
      <c r="F84" s="119"/>
      <c r="G84" s="51" t="str">
        <f>VLOOKUP(H84,PELIGROS!A$1:G$445,2,0)</f>
        <v>Atraco, golpiza, atentados y secuestrados</v>
      </c>
      <c r="H84" s="51" t="s">
        <v>55</v>
      </c>
      <c r="I84" s="51" t="s">
        <v>1206</v>
      </c>
      <c r="J84" s="51" t="str">
        <f>VLOOKUP(H84,PELIGROS!A$2:G$445,3,0)</f>
        <v>Estrés, golpes, Secuestros</v>
      </c>
      <c r="K84" s="50" t="s">
        <v>29</v>
      </c>
      <c r="L84" s="51" t="str">
        <f>VLOOKUP(H84,PELIGROS!A$2:G$445,4,0)</f>
        <v>Inspecciones planeadas e inspecciones no planeadas, procedimientos de programas de seguridad y salud en el trabajo</v>
      </c>
      <c r="M84" s="51" t="str">
        <f>VLOOKUP(H84,PELIGROS!A$2:G$445,5,0)</f>
        <v xml:space="preserve">Uniformes Corporativos, Chaquetas corporativas, Carnetización
</v>
      </c>
      <c r="N84" s="50">
        <v>2</v>
      </c>
      <c r="O84" s="54">
        <v>2</v>
      </c>
      <c r="P84" s="54">
        <v>60</v>
      </c>
      <c r="Q84" s="55">
        <f t="shared" si="5"/>
        <v>4</v>
      </c>
      <c r="R84" s="55">
        <f t="shared" si="6"/>
        <v>240</v>
      </c>
      <c r="S84" s="56" t="str">
        <f t="shared" si="7"/>
        <v>B-4</v>
      </c>
      <c r="T84" s="57" t="str">
        <f t="shared" si="8"/>
        <v>II</v>
      </c>
      <c r="U84" s="58" t="str">
        <f t="shared" si="9"/>
        <v>No Aceptable o Aceptable Con Control Especifico</v>
      </c>
      <c r="V84" s="65"/>
      <c r="W84" s="51" t="str">
        <f>VLOOKUP(H84,PELIGROS!A$2:G$445,6,0)</f>
        <v>Secuestros</v>
      </c>
      <c r="X84" s="50" t="s">
        <v>31</v>
      </c>
      <c r="Y84" s="50" t="s">
        <v>31</v>
      </c>
      <c r="Z84" s="50" t="s">
        <v>31</v>
      </c>
      <c r="AA84" s="56" t="s">
        <v>31</v>
      </c>
      <c r="AB84" s="51" t="str">
        <f>VLOOKUP(H84,PELIGROS!A$2:G$445,7,0)</f>
        <v>N/A</v>
      </c>
      <c r="AC84" s="50" t="s">
        <v>1177</v>
      </c>
      <c r="AD84" s="68"/>
    </row>
    <row r="85" spans="1:30" s="63" customFormat="1" ht="51" x14ac:dyDescent="0.25">
      <c r="A85" s="124"/>
      <c r="B85" s="124"/>
      <c r="C85" s="68"/>
      <c r="D85" s="71"/>
      <c r="E85" s="119"/>
      <c r="F85" s="119"/>
      <c r="G85" s="51" t="str">
        <f>VLOOKUP(H85,PELIGROS!A$1:G$445,2,0)</f>
        <v>SISMOS, INCENDIOS, INUNDACIONES, TERREMOTOS, VENDAVALES, DERRUMBE</v>
      </c>
      <c r="H85" s="51" t="s">
        <v>59</v>
      </c>
      <c r="I85" s="51" t="s">
        <v>1204</v>
      </c>
      <c r="J85" s="51" t="str">
        <f>VLOOKUP(H85,PELIGROS!A$2:G$445,3,0)</f>
        <v>SISMOS, INCENDIOS, INUNDACIONES, TERREMOTOS, VENDAVALES</v>
      </c>
      <c r="K85" s="50" t="s">
        <v>29</v>
      </c>
      <c r="L85" s="51" t="str">
        <f>VLOOKUP(H85,PELIGROS!A$2:G$445,4,0)</f>
        <v>Inspecciones planeadas e inspecciones no planeadas, procedimientos de programas de seguridad y salud en el trabajo</v>
      </c>
      <c r="M85" s="51" t="str">
        <f>VLOOKUP(H85,PELIGROS!A$2:G$445,5,0)</f>
        <v>BRIGADAS DE EMERGENCIAS</v>
      </c>
      <c r="N85" s="50">
        <v>2</v>
      </c>
      <c r="O85" s="54">
        <v>1</v>
      </c>
      <c r="P85" s="54">
        <v>100</v>
      </c>
      <c r="Q85" s="55">
        <f t="shared" si="5"/>
        <v>2</v>
      </c>
      <c r="R85" s="55">
        <f t="shared" si="6"/>
        <v>200</v>
      </c>
      <c r="S85" s="56" t="str">
        <f t="shared" si="7"/>
        <v>B-2</v>
      </c>
      <c r="T85" s="57" t="str">
        <f t="shared" si="8"/>
        <v>II</v>
      </c>
      <c r="U85" s="58" t="str">
        <f t="shared" si="9"/>
        <v>No Aceptable o Aceptable Con Control Especifico</v>
      </c>
      <c r="V85" s="65"/>
      <c r="W85" s="51" t="str">
        <f>VLOOKUP(H85,PELIGROS!A$2:G$445,6,0)</f>
        <v>MUERTE</v>
      </c>
      <c r="X85" s="50" t="s">
        <v>31</v>
      </c>
      <c r="Y85" s="50" t="s">
        <v>31</v>
      </c>
      <c r="Z85" s="50" t="s">
        <v>31</v>
      </c>
      <c r="AA85" s="56" t="s">
        <v>1210</v>
      </c>
      <c r="AB85" s="51" t="str">
        <f>VLOOKUP(H85,PELIGROS!A$2:G$445,7,0)</f>
        <v>ENTRENAMIENTO DE LA BRIGADA; DIVULGACIÓN DE PLAN DE EMERGENCIA</v>
      </c>
      <c r="AC85" s="50" t="s">
        <v>1178</v>
      </c>
      <c r="AD85" s="68"/>
    </row>
    <row r="86" spans="1:30" s="63" customFormat="1" ht="51" x14ac:dyDescent="0.25">
      <c r="A86" s="124"/>
      <c r="B86" s="124"/>
      <c r="C86" s="68"/>
      <c r="D86" s="71"/>
      <c r="E86" s="119"/>
      <c r="F86" s="119"/>
      <c r="G86" s="51" t="str">
        <f>VLOOKUP(H86,PELIGROS!A$1:G$445,2,0)</f>
        <v>ENERGÍA TÉRMICA, CAMBIO DE TEMPERATURA DURANTE LOS RECORRIDOS</v>
      </c>
      <c r="H86" s="51" t="s">
        <v>1211</v>
      </c>
      <c r="I86" s="51" t="s">
        <v>1212</v>
      </c>
      <c r="J86" s="51" t="str">
        <f>VLOOKUP(H86,PELIGROS!A$2:G$445,3,0)</f>
        <v xml:space="preserve"> GOLPE DE CALOR,  DESHIDRATACIÓN</v>
      </c>
      <c r="K86" s="50" t="s">
        <v>29</v>
      </c>
      <c r="L86" s="51" t="str">
        <f>VLOOKUP(H86,PELIGROS!A$2:G$445,4,0)</f>
        <v>Inspecciones planeadas e inspecciones no planeadas, procedimientos de programas de seguridad y salud en el trabajo</v>
      </c>
      <c r="M86" s="51" t="str">
        <f>VLOOKUP(H86,PELIGROS!A$2:G$445,5,0)</f>
        <v>NO OBSERVADO</v>
      </c>
      <c r="N86" s="50">
        <v>2</v>
      </c>
      <c r="O86" s="54">
        <v>2</v>
      </c>
      <c r="P86" s="54">
        <v>10</v>
      </c>
      <c r="Q86" s="55">
        <f t="shared" si="5"/>
        <v>4</v>
      </c>
      <c r="R86" s="55">
        <f t="shared" si="6"/>
        <v>40</v>
      </c>
      <c r="S86" s="56" t="str">
        <f t="shared" si="7"/>
        <v>B-4</v>
      </c>
      <c r="T86" s="57" t="str">
        <f t="shared" si="8"/>
        <v>III</v>
      </c>
      <c r="U86" s="58" t="str">
        <f t="shared" si="9"/>
        <v>Mejorable</v>
      </c>
      <c r="V86" s="65"/>
      <c r="W86" s="51" t="str">
        <f>VLOOKUP(H86,PELIGROS!A$2:G$445,6,0)</f>
        <v>CÁNCER DE PIEL</v>
      </c>
      <c r="X86" s="50" t="s">
        <v>31</v>
      </c>
      <c r="Y86" s="50" t="s">
        <v>31</v>
      </c>
      <c r="Z86" s="50" t="s">
        <v>31</v>
      </c>
      <c r="AA86" s="56" t="s">
        <v>31</v>
      </c>
      <c r="AB86" s="51" t="str">
        <f>VLOOKUP(H86,PELIGROS!A$2:G$445,7,0)</f>
        <v>N/A</v>
      </c>
      <c r="AC86" s="50" t="s">
        <v>1213</v>
      </c>
      <c r="AD86" s="68"/>
    </row>
    <row r="87" spans="1:30" s="63" customFormat="1" ht="63.75" x14ac:dyDescent="0.25">
      <c r="A87" s="124"/>
      <c r="B87" s="124"/>
      <c r="C87" s="68"/>
      <c r="D87" s="71"/>
      <c r="E87" s="119"/>
      <c r="F87" s="119"/>
      <c r="G87" s="51" t="str">
        <f>VLOOKUP(H87,PELIGROS!A$1:G$445,2,0)</f>
        <v>CONCENTRACIÓN EN ACTIVIDADES DE ALTO DESEMPEÑO MENTAL</v>
      </c>
      <c r="H87" s="51" t="s">
        <v>69</v>
      </c>
      <c r="I87" s="51" t="s">
        <v>1205</v>
      </c>
      <c r="J87" s="51" t="str">
        <f>VLOOKUP(H87,PELIGROS!A$2:G$445,3,0)</f>
        <v>ESTRÉS, CEFALEA, IRRITABILIDAD</v>
      </c>
      <c r="K87" s="50" t="s">
        <v>29</v>
      </c>
      <c r="L87" s="51" t="str">
        <f>VLOOKUP(H87,PELIGROS!A$2:G$445,4,0)</f>
        <v>N/A</v>
      </c>
      <c r="M87" s="51" t="str">
        <f>VLOOKUP(H87,PELIGROS!A$2:G$445,5,0)</f>
        <v>PVE PSICOSOCIAL</v>
      </c>
      <c r="N87" s="50">
        <v>2</v>
      </c>
      <c r="O87" s="54">
        <v>3</v>
      </c>
      <c r="P87" s="54">
        <v>10</v>
      </c>
      <c r="Q87" s="55">
        <f t="shared" si="5"/>
        <v>6</v>
      </c>
      <c r="R87" s="55">
        <f t="shared" si="6"/>
        <v>60</v>
      </c>
      <c r="S87" s="56" t="str">
        <f t="shared" si="7"/>
        <v>M-6</v>
      </c>
      <c r="T87" s="57" t="str">
        <f t="shared" si="8"/>
        <v>III</v>
      </c>
      <c r="U87" s="58" t="str">
        <f t="shared" si="9"/>
        <v>Mejorable</v>
      </c>
      <c r="V87" s="65"/>
      <c r="W87" s="51" t="str">
        <f>VLOOKUP(H87,PELIGROS!A$2:G$445,6,0)</f>
        <v>ESTRÉS</v>
      </c>
      <c r="X87" s="50" t="s">
        <v>31</v>
      </c>
      <c r="Y87" s="50" t="s">
        <v>31</v>
      </c>
      <c r="Z87" s="50" t="s">
        <v>31</v>
      </c>
      <c r="AA87" s="56" t="s">
        <v>31</v>
      </c>
      <c r="AB87" s="51" t="str">
        <f>VLOOKUP(H87,PELIGROS!A$2:G$445,7,0)</f>
        <v>N/A</v>
      </c>
      <c r="AC87" s="50" t="s">
        <v>1179</v>
      </c>
      <c r="AD87" s="68"/>
    </row>
    <row r="88" spans="1:30" s="63" customFormat="1" ht="38.25" x14ac:dyDescent="0.25">
      <c r="A88" s="124"/>
      <c r="B88" s="124"/>
      <c r="C88" s="68"/>
      <c r="D88" s="71"/>
      <c r="E88" s="119"/>
      <c r="F88" s="119"/>
      <c r="G88" s="51" t="str">
        <f>VLOOKUP(H88,PELIGROS!A$1:G$445,2,0)</f>
        <v>ATENCIÓN AL PÚBLICO</v>
      </c>
      <c r="H88" s="51" t="s">
        <v>442</v>
      </c>
      <c r="I88" s="51" t="s">
        <v>1205</v>
      </c>
      <c r="J88" s="51" t="str">
        <f>VLOOKUP(H88,PELIGROS!A$2:G$445,3,0)</f>
        <v>ESTRÉS, ENFERMEDADES DIGESTIVAS, IRRITABILIDAD, TRANSTORNOS DEL SUEÑO</v>
      </c>
      <c r="K88" s="50" t="s">
        <v>29</v>
      </c>
      <c r="L88" s="51" t="str">
        <f>VLOOKUP(H88,PELIGROS!A$2:G$445,4,0)</f>
        <v>N/A</v>
      </c>
      <c r="M88" s="51" t="str">
        <f>VLOOKUP(H88,PELIGROS!A$2:G$445,5,0)</f>
        <v>PVE PSICOSOCIAL</v>
      </c>
      <c r="N88" s="50">
        <v>2</v>
      </c>
      <c r="O88" s="54">
        <v>2</v>
      </c>
      <c r="P88" s="54">
        <v>10</v>
      </c>
      <c r="Q88" s="55">
        <f t="shared" si="5"/>
        <v>4</v>
      </c>
      <c r="R88" s="55">
        <f t="shared" si="6"/>
        <v>40</v>
      </c>
      <c r="S88" s="56" t="str">
        <f t="shared" si="7"/>
        <v>B-4</v>
      </c>
      <c r="T88" s="57" t="str">
        <f t="shared" si="8"/>
        <v>III</v>
      </c>
      <c r="U88" s="58" t="str">
        <f t="shared" si="9"/>
        <v>Mejorable</v>
      </c>
      <c r="V88" s="65"/>
      <c r="W88" s="51" t="str">
        <f>VLOOKUP(H88,PELIGROS!A$2:G$445,6,0)</f>
        <v>ESTRÉS</v>
      </c>
      <c r="X88" s="50" t="s">
        <v>31</v>
      </c>
      <c r="Y88" s="50" t="s">
        <v>31</v>
      </c>
      <c r="Z88" s="50" t="s">
        <v>31</v>
      </c>
      <c r="AA88" s="56" t="s">
        <v>31</v>
      </c>
      <c r="AB88" s="51" t="str">
        <f>VLOOKUP(H88,PELIGROS!A$2:G$445,7,0)</f>
        <v>RESOLUCIÓN DE CONFLICTOS; COMUNICACIÓN ASERTIVA; SERVICIO AL CLIENTE</v>
      </c>
      <c r="AC88" s="50" t="s">
        <v>31</v>
      </c>
      <c r="AD88" s="68"/>
    </row>
    <row r="89" spans="1:30" s="63" customFormat="1" x14ac:dyDescent="0.25">
      <c r="A89" s="124"/>
      <c r="B89" s="124"/>
      <c r="C89" s="68"/>
      <c r="D89" s="71"/>
      <c r="E89" s="119"/>
      <c r="F89" s="119"/>
      <c r="G89" s="51" t="str">
        <f>VLOOKUP(H89,PELIGROS!A$1:G$445,2,0)</f>
        <v>NATURALEZA DE LA TAREA</v>
      </c>
      <c r="H89" s="51" t="s">
        <v>73</v>
      </c>
      <c r="I89" s="51" t="s">
        <v>1205</v>
      </c>
      <c r="J89" s="51" t="str">
        <f>VLOOKUP(H89,PELIGROS!A$2:G$445,3,0)</f>
        <v>ESTRÉS,  TRANSTORNOS DEL SUEÑO</v>
      </c>
      <c r="K89" s="50" t="s">
        <v>29</v>
      </c>
      <c r="L89" s="51" t="str">
        <f>VLOOKUP(H89,PELIGROS!A$2:G$445,4,0)</f>
        <v>N/A</v>
      </c>
      <c r="M89" s="51" t="str">
        <f>VLOOKUP(H89,PELIGROS!A$2:G$445,5,0)</f>
        <v>PVE PSICOSOCIAL</v>
      </c>
      <c r="N89" s="50">
        <v>2</v>
      </c>
      <c r="O89" s="54">
        <v>3</v>
      </c>
      <c r="P89" s="54">
        <v>10</v>
      </c>
      <c r="Q89" s="55">
        <f t="shared" si="5"/>
        <v>6</v>
      </c>
      <c r="R89" s="55">
        <f t="shared" si="6"/>
        <v>60</v>
      </c>
      <c r="S89" s="56" t="str">
        <f t="shared" si="7"/>
        <v>M-6</v>
      </c>
      <c r="T89" s="57" t="str">
        <f t="shared" si="8"/>
        <v>III</v>
      </c>
      <c r="U89" s="58" t="str">
        <f t="shared" si="9"/>
        <v>Mejorable</v>
      </c>
      <c r="V89" s="65"/>
      <c r="W89" s="51" t="str">
        <f>VLOOKUP(H89,PELIGROS!A$2:G$445,6,0)</f>
        <v>ESTRÉS</v>
      </c>
      <c r="X89" s="50" t="s">
        <v>31</v>
      </c>
      <c r="Y89" s="50" t="s">
        <v>31</v>
      </c>
      <c r="Z89" s="50" t="s">
        <v>31</v>
      </c>
      <c r="AA89" s="56" t="s">
        <v>31</v>
      </c>
      <c r="AB89" s="51" t="str">
        <f>VLOOKUP(H89,PELIGROS!A$2:G$445,7,0)</f>
        <v>N/A</v>
      </c>
      <c r="AC89" s="50" t="s">
        <v>31</v>
      </c>
      <c r="AD89" s="68"/>
    </row>
    <row r="90" spans="1:30" s="63" customFormat="1" ht="25.5" x14ac:dyDescent="0.25">
      <c r="A90" s="124"/>
      <c r="B90" s="124"/>
      <c r="C90" s="69"/>
      <c r="D90" s="72"/>
      <c r="E90" s="120"/>
      <c r="F90" s="120"/>
      <c r="G90" s="51" t="str">
        <f>VLOOKUP(H90,PELIGROS!A$1:G$445,2,0)</f>
        <v xml:space="preserve"> ALTA CONCENTRACIÓN</v>
      </c>
      <c r="H90" s="51" t="s">
        <v>84</v>
      </c>
      <c r="I90" s="51" t="s">
        <v>1205</v>
      </c>
      <c r="J90" s="51" t="str">
        <f>VLOOKUP(H90,PELIGROS!A$2:G$445,3,0)</f>
        <v>ESTRÉS, DEPRESIÓN, TRANSTORNOS DEL SUEÑO, AUSENCIA DE ATENCIÓN</v>
      </c>
      <c r="K90" s="50" t="s">
        <v>29</v>
      </c>
      <c r="L90" s="51" t="str">
        <f>VLOOKUP(H90,PELIGROS!A$2:G$445,4,0)</f>
        <v>N/A</v>
      </c>
      <c r="M90" s="51" t="str">
        <f>VLOOKUP(H90,PELIGROS!A$2:G$445,5,0)</f>
        <v>PVE PSICOSOCIAL</v>
      </c>
      <c r="N90" s="50">
        <v>2</v>
      </c>
      <c r="O90" s="54">
        <v>2</v>
      </c>
      <c r="P90" s="54">
        <v>10</v>
      </c>
      <c r="Q90" s="55">
        <f t="shared" si="5"/>
        <v>4</v>
      </c>
      <c r="R90" s="55">
        <f t="shared" si="6"/>
        <v>40</v>
      </c>
      <c r="S90" s="56" t="str">
        <f t="shared" si="7"/>
        <v>B-4</v>
      </c>
      <c r="T90" s="57" t="str">
        <f t="shared" si="8"/>
        <v>III</v>
      </c>
      <c r="U90" s="58" t="str">
        <f t="shared" si="9"/>
        <v>Mejorable</v>
      </c>
      <c r="V90" s="66"/>
      <c r="W90" s="51" t="str">
        <f>VLOOKUP(H90,PELIGROS!A$2:G$445,6,0)</f>
        <v>ESTRÉS, ALTERACIÓN DEL SISTEMA NERVIOSO</v>
      </c>
      <c r="X90" s="50" t="s">
        <v>31</v>
      </c>
      <c r="Y90" s="50" t="s">
        <v>31</v>
      </c>
      <c r="Z90" s="50" t="s">
        <v>31</v>
      </c>
      <c r="AA90" s="56" t="s">
        <v>31</v>
      </c>
      <c r="AB90" s="51" t="str">
        <f>VLOOKUP(H90,PELIGROS!A$2:G$445,7,0)</f>
        <v>N/A</v>
      </c>
      <c r="AC90" s="50" t="s">
        <v>31</v>
      </c>
      <c r="AD90" s="69"/>
    </row>
    <row r="91" spans="1:30" s="63" customFormat="1" ht="344.25" customHeight="1" x14ac:dyDescent="0.25">
      <c r="A91" s="124"/>
      <c r="B91" s="124"/>
      <c r="C91" s="114" t="str">
        <f>VLOOKUP(E91,FUNCIONES!A$2:C$82,2,0)</f>
        <v>Realizar las labores operativas y de apoyo que se requieran en la recolección de información hidrometeorológica, efectuar el mantenimiento de estaciones hidrometeorológica, y en la realización de aforos con el propósito de contribuir en el operación y mantenimiento de la red hidrometeorológica
de la EAAB.</v>
      </c>
      <c r="D91" s="115" t="str">
        <f>VLOOKUP(E91,FUNCIONES!A$2:C$82,3,0)</f>
        <v>Operar los equipos para la realización de aforos en los ríos localizados en el área de aprovechamiento hidrológico de la Empresa, y en los canales de aguas lluvias y residuales de alcantarillado, de acuerdo con las instrucciones del aforador del área. Realizar el mantenimiento y limpieza de los aparatos y equipos involucrados en la realización de aforos. Revisar el funcionamiento de las estaciones hidrometeorológicas, sus instalaciones y complementarios. Realizar el mantenimiento físico a las estaciones hidrometeorológicas incluyendo labores como poda de pasto, pintura de estaciones, y remoción de sedimentos en Iimnígrafos. Interactuar directamente en las fuentes para la realización de aforos según la exigencia del mismo. Tomar muestras de aguas en los diferentes ríos y canales, tanto de aguas crudas como residuales. Retirar una vez concluido el aforo, los instrumentos registradores portátiles para entregar al superior inmediato respectivo las cartas y películas que muestren los resultados obtenidos. Aplicar, mantener y mejorar cada una de los sistemas de gestión de calidad de las áreas de la empresa. Cumplir con los procedimientos establecidos por la empresa aplicando las medidas de prevenció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 conforme a las normas y reglamentos establecidos por la Empresa y las autoridades pertinentes.</v>
      </c>
      <c r="E91" s="81" t="s">
        <v>1151</v>
      </c>
      <c r="F91" s="81" t="s">
        <v>1174</v>
      </c>
      <c r="G91" s="52" t="str">
        <f>VLOOKUP(H91,PELIGROS!A$1:G$445,2,0)</f>
        <v>Forzadas, Prolongadas</v>
      </c>
      <c r="H91" s="52" t="s">
        <v>39</v>
      </c>
      <c r="I91" s="52" t="s">
        <v>1203</v>
      </c>
      <c r="J91" s="52" t="str">
        <f>VLOOKUP(H91,PELIGROS!A$2:G$445,3,0)</f>
        <v xml:space="preserve">Lesiones osteomusculares, lesiones osteoarticulares
</v>
      </c>
      <c r="K91" s="18" t="s">
        <v>29</v>
      </c>
      <c r="L91" s="52" t="str">
        <f>VLOOKUP(H91,PELIGROS!A$2:G$445,4,0)</f>
        <v>Inspecciones planeadas e inspecciones no planeadas, procedimientos de programas de seguridad y salud en el trabajo</v>
      </c>
      <c r="M91" s="52" t="str">
        <f>VLOOKUP(H91,PELIGROS!A$2:G$445,5,0)</f>
        <v>PVE Biomecánico, programa pausas activas, exámenes periódicos, recomendaciones, control de posturas</v>
      </c>
      <c r="N91" s="18">
        <v>2</v>
      </c>
      <c r="O91" s="59">
        <v>3</v>
      </c>
      <c r="P91" s="59">
        <v>10</v>
      </c>
      <c r="Q91" s="60">
        <f t="shared" si="5"/>
        <v>6</v>
      </c>
      <c r="R91" s="60">
        <f t="shared" si="6"/>
        <v>60</v>
      </c>
      <c r="S91" s="17" t="str">
        <f t="shared" si="7"/>
        <v>M-6</v>
      </c>
      <c r="T91" s="61" t="str">
        <f t="shared" si="8"/>
        <v>III</v>
      </c>
      <c r="U91" s="62" t="str">
        <f t="shared" si="9"/>
        <v>Mejorable</v>
      </c>
      <c r="V91" s="113">
        <v>5</v>
      </c>
      <c r="W91" s="52" t="str">
        <f>VLOOKUP(H91,PELIGROS!A$2:G$445,6,0)</f>
        <v>Enfermedades Osteomusculares</v>
      </c>
      <c r="X91" s="18" t="s">
        <v>31</v>
      </c>
      <c r="Y91" s="18" t="s">
        <v>31</v>
      </c>
      <c r="Z91" s="18" t="s">
        <v>31</v>
      </c>
      <c r="AA91" s="17" t="s">
        <v>31</v>
      </c>
      <c r="AB91" s="52" t="str">
        <f>VLOOKUP(H91,PELIGROS!A$2:G$445,7,0)</f>
        <v>Prevención en lesiones osteomusculares, líderes de pausas activas</v>
      </c>
      <c r="AC91" s="18" t="s">
        <v>1176</v>
      </c>
      <c r="AD91" s="114" t="s">
        <v>1180</v>
      </c>
    </row>
    <row r="92" spans="1:30" s="63" customFormat="1" ht="38.25" x14ac:dyDescent="0.25">
      <c r="A92" s="124"/>
      <c r="B92" s="124"/>
      <c r="C92" s="97"/>
      <c r="D92" s="116"/>
      <c r="E92" s="82"/>
      <c r="F92" s="82"/>
      <c r="G92" s="52" t="str">
        <f>VLOOKUP(H92,PELIGROS!A$1:G$445,2,0)</f>
        <v>Movimientos repetitivos, Miembros Superiores</v>
      </c>
      <c r="H92" s="52" t="s">
        <v>1175</v>
      </c>
      <c r="I92" s="52" t="s">
        <v>1203</v>
      </c>
      <c r="J92" s="52" t="str">
        <f>VLOOKUP(H92,PELIGROS!A$2:G$445,3,0)</f>
        <v>Lesiones Musculoesqueléticas</v>
      </c>
      <c r="K92" s="18" t="s">
        <v>29</v>
      </c>
      <c r="L92" s="52" t="str">
        <f>VLOOKUP(H92,PELIGROS!A$2:G$445,4,0)</f>
        <v>N/A</v>
      </c>
      <c r="M92" s="52" t="str">
        <f>VLOOKUP(H92,PELIGROS!A$2:G$445,5,0)</f>
        <v>PVE BIomécanico, programa pausas activas, examenes periódicos, recomendaicones, control de posturas</v>
      </c>
      <c r="N92" s="18">
        <v>2</v>
      </c>
      <c r="O92" s="59">
        <v>3</v>
      </c>
      <c r="P92" s="59">
        <v>10</v>
      </c>
      <c r="Q92" s="60">
        <f t="shared" si="5"/>
        <v>6</v>
      </c>
      <c r="R92" s="60">
        <f t="shared" si="6"/>
        <v>60</v>
      </c>
      <c r="S92" s="17" t="str">
        <f t="shared" si="7"/>
        <v>M-6</v>
      </c>
      <c r="T92" s="61" t="str">
        <f t="shared" si="8"/>
        <v>III</v>
      </c>
      <c r="U92" s="62" t="str">
        <f t="shared" si="9"/>
        <v>Mejorable</v>
      </c>
      <c r="V92" s="94"/>
      <c r="W92" s="52" t="str">
        <f>VLOOKUP(H92,PELIGROS!A$2:G$445,6,0)</f>
        <v>Enfermedades musculoesqueleticas</v>
      </c>
      <c r="X92" s="18" t="s">
        <v>31</v>
      </c>
      <c r="Y92" s="18" t="s">
        <v>31</v>
      </c>
      <c r="Z92" s="18" t="s">
        <v>31</v>
      </c>
      <c r="AA92" s="17" t="s">
        <v>31</v>
      </c>
      <c r="AB92" s="52" t="str">
        <f>VLOOKUP(H92,PELIGROS!A$2:G$445,7,0)</f>
        <v>Prevención en lesiones osteomusculares, líderes de pausas activas</v>
      </c>
      <c r="AC92" s="18" t="s">
        <v>31</v>
      </c>
      <c r="AD92" s="97"/>
    </row>
    <row r="93" spans="1:30" s="63" customFormat="1" ht="51" x14ac:dyDescent="0.25">
      <c r="A93" s="124"/>
      <c r="B93" s="124"/>
      <c r="C93" s="97"/>
      <c r="D93" s="116"/>
      <c r="E93" s="82"/>
      <c r="F93" s="82"/>
      <c r="G93" s="52" t="str">
        <f>VLOOKUP(H93,PELIGROS!A$1:G$445,2,0)</f>
        <v>Atropellamiento, Envestir</v>
      </c>
      <c r="H93" s="52" t="s">
        <v>1167</v>
      </c>
      <c r="I93" s="52" t="s">
        <v>1206</v>
      </c>
      <c r="J93" s="52" t="str">
        <f>VLOOKUP(H93,PELIGROS!A$2:G$445,3,0)</f>
        <v>Lesiones, pérdidas materiales, muerte</v>
      </c>
      <c r="K93" s="18" t="s">
        <v>29</v>
      </c>
      <c r="L93" s="52" t="str">
        <f>VLOOKUP(H93,PELIGROS!A$2:G$445,4,0)</f>
        <v>Inspecciones planeadas e inspecciones no planeadas, procedimientos de programas de seguridad y salud en el trabajo</v>
      </c>
      <c r="M93" s="52" t="str">
        <f>VLOOKUP(H93,PELIGROS!A$2:G$445,5,0)</f>
        <v>Programa de seguridad vial, señalización</v>
      </c>
      <c r="N93" s="18">
        <v>2</v>
      </c>
      <c r="O93" s="59">
        <v>2</v>
      </c>
      <c r="P93" s="59">
        <v>60</v>
      </c>
      <c r="Q93" s="60">
        <f t="shared" si="5"/>
        <v>4</v>
      </c>
      <c r="R93" s="60">
        <f t="shared" si="6"/>
        <v>240</v>
      </c>
      <c r="S93" s="17" t="str">
        <f t="shared" si="7"/>
        <v>B-4</v>
      </c>
      <c r="T93" s="61" t="str">
        <f t="shared" si="8"/>
        <v>II</v>
      </c>
      <c r="U93" s="62" t="str">
        <f t="shared" si="9"/>
        <v>No Aceptable o Aceptable Con Control Especifico</v>
      </c>
      <c r="V93" s="94"/>
      <c r="W93" s="52" t="str">
        <f>VLOOKUP(H93,PELIGROS!A$2:G$445,6,0)</f>
        <v>Muerte</v>
      </c>
      <c r="X93" s="18" t="s">
        <v>31</v>
      </c>
      <c r="Y93" s="18" t="s">
        <v>31</v>
      </c>
      <c r="Z93" s="18" t="s">
        <v>31</v>
      </c>
      <c r="AA93" s="17" t="s">
        <v>31</v>
      </c>
      <c r="AB93" s="52" t="str">
        <f>VLOOKUP(H93,PELIGROS!A$2:G$445,7,0)</f>
        <v>Seguridad vial y manejo defensivo, aseguramiento de áreas de trabajo</v>
      </c>
      <c r="AC93" s="18" t="s">
        <v>31</v>
      </c>
      <c r="AD93" s="97"/>
    </row>
    <row r="94" spans="1:30" s="63" customFormat="1" ht="63.75" x14ac:dyDescent="0.25">
      <c r="A94" s="124"/>
      <c r="B94" s="124"/>
      <c r="C94" s="97"/>
      <c r="D94" s="116"/>
      <c r="E94" s="82"/>
      <c r="F94" s="82"/>
      <c r="G94" s="52" t="str">
        <f>VLOOKUP(H94,PELIGROS!A$1:G$445,2,0)</f>
        <v>Atraco, golpiza, atentados y secuestrados</v>
      </c>
      <c r="H94" s="52" t="s">
        <v>55</v>
      </c>
      <c r="I94" s="52" t="s">
        <v>1206</v>
      </c>
      <c r="J94" s="52" t="str">
        <f>VLOOKUP(H94,PELIGROS!A$2:G$445,3,0)</f>
        <v>Estrés, golpes, Secuestros</v>
      </c>
      <c r="K94" s="18" t="s">
        <v>29</v>
      </c>
      <c r="L94" s="52" t="str">
        <f>VLOOKUP(H94,PELIGROS!A$2:G$445,4,0)</f>
        <v>Inspecciones planeadas e inspecciones no planeadas, procedimientos de programas de seguridad y salud en el trabajo</v>
      </c>
      <c r="M94" s="52" t="str">
        <f>VLOOKUP(H94,PELIGROS!A$2:G$445,5,0)</f>
        <v xml:space="preserve">Uniformes Corporativos, Chaquetas corporativas, Carnetización
</v>
      </c>
      <c r="N94" s="18">
        <v>2</v>
      </c>
      <c r="O94" s="59">
        <v>2</v>
      </c>
      <c r="P94" s="59">
        <v>60</v>
      </c>
      <c r="Q94" s="60">
        <f t="shared" si="5"/>
        <v>4</v>
      </c>
      <c r="R94" s="60">
        <f t="shared" si="6"/>
        <v>240</v>
      </c>
      <c r="S94" s="17" t="str">
        <f t="shared" si="7"/>
        <v>B-4</v>
      </c>
      <c r="T94" s="61" t="str">
        <f t="shared" si="8"/>
        <v>II</v>
      </c>
      <c r="U94" s="62" t="str">
        <f t="shared" si="9"/>
        <v>No Aceptable o Aceptable Con Control Especifico</v>
      </c>
      <c r="V94" s="94"/>
      <c r="W94" s="52" t="str">
        <f>VLOOKUP(H94,PELIGROS!A$2:G$445,6,0)</f>
        <v>Secuestros</v>
      </c>
      <c r="X94" s="18" t="s">
        <v>31</v>
      </c>
      <c r="Y94" s="18" t="s">
        <v>31</v>
      </c>
      <c r="Z94" s="18" t="s">
        <v>31</v>
      </c>
      <c r="AA94" s="17" t="s">
        <v>31</v>
      </c>
      <c r="AB94" s="52" t="str">
        <f>VLOOKUP(H94,PELIGROS!A$2:G$445,7,0)</f>
        <v>N/A</v>
      </c>
      <c r="AC94" s="18" t="s">
        <v>1177</v>
      </c>
      <c r="AD94" s="97"/>
    </row>
    <row r="95" spans="1:30" s="63" customFormat="1" ht="51" x14ac:dyDescent="0.25">
      <c r="A95" s="124"/>
      <c r="B95" s="124"/>
      <c r="C95" s="97"/>
      <c r="D95" s="116"/>
      <c r="E95" s="82"/>
      <c r="F95" s="82"/>
      <c r="G95" s="52" t="str">
        <f>VLOOKUP(H95,PELIGROS!A$1:G$445,2,0)</f>
        <v>SISMOS, INCENDIOS, INUNDACIONES, TERREMOTOS, VENDAVALES, DERRUMBE</v>
      </c>
      <c r="H95" s="52" t="s">
        <v>59</v>
      </c>
      <c r="I95" s="52" t="s">
        <v>1204</v>
      </c>
      <c r="J95" s="52" t="str">
        <f>VLOOKUP(H95,PELIGROS!A$2:G$445,3,0)</f>
        <v>SISMOS, INCENDIOS, INUNDACIONES, TERREMOTOS, VENDAVALES</v>
      </c>
      <c r="K95" s="18" t="s">
        <v>29</v>
      </c>
      <c r="L95" s="52" t="str">
        <f>VLOOKUP(H95,PELIGROS!A$2:G$445,4,0)</f>
        <v>Inspecciones planeadas e inspecciones no planeadas, procedimientos de programas de seguridad y salud en el trabajo</v>
      </c>
      <c r="M95" s="52" t="str">
        <f>VLOOKUP(H95,PELIGROS!A$2:G$445,5,0)</f>
        <v>BRIGADAS DE EMERGENCIAS</v>
      </c>
      <c r="N95" s="18">
        <v>2</v>
      </c>
      <c r="O95" s="59">
        <v>1</v>
      </c>
      <c r="P95" s="59">
        <v>100</v>
      </c>
      <c r="Q95" s="60">
        <f t="shared" si="5"/>
        <v>2</v>
      </c>
      <c r="R95" s="60">
        <f t="shared" si="6"/>
        <v>200</v>
      </c>
      <c r="S95" s="17" t="str">
        <f t="shared" si="7"/>
        <v>B-2</v>
      </c>
      <c r="T95" s="61" t="str">
        <f t="shared" si="8"/>
        <v>II</v>
      </c>
      <c r="U95" s="62" t="str">
        <f t="shared" si="9"/>
        <v>No Aceptable o Aceptable Con Control Especifico</v>
      </c>
      <c r="V95" s="94"/>
      <c r="W95" s="52" t="str">
        <f>VLOOKUP(H95,PELIGROS!A$2:G$445,6,0)</f>
        <v>MUERTE</v>
      </c>
      <c r="X95" s="18" t="s">
        <v>31</v>
      </c>
      <c r="Y95" s="18" t="s">
        <v>31</v>
      </c>
      <c r="Z95" s="18" t="s">
        <v>31</v>
      </c>
      <c r="AA95" s="17" t="s">
        <v>1210</v>
      </c>
      <c r="AB95" s="52" t="str">
        <f>VLOOKUP(H95,PELIGROS!A$2:G$445,7,0)</f>
        <v>ENTRENAMIENTO DE LA BRIGADA; DIVULGACIÓN DE PLAN DE EMERGENCIA</v>
      </c>
      <c r="AC95" s="18" t="s">
        <v>1178</v>
      </c>
      <c r="AD95" s="97"/>
    </row>
    <row r="96" spans="1:30" s="63" customFormat="1" ht="51" x14ac:dyDescent="0.25">
      <c r="A96" s="124"/>
      <c r="B96" s="124"/>
      <c r="C96" s="97"/>
      <c r="D96" s="116"/>
      <c r="E96" s="82"/>
      <c r="F96" s="82"/>
      <c r="G96" s="52" t="str">
        <f>VLOOKUP(H96,PELIGROS!A$1:G$445,2,0)</f>
        <v>ENERGÍA TÉRMICA, CAMBIO DE TEMPERATURA DURANTE LOS RECORRIDOS</v>
      </c>
      <c r="H96" s="52" t="s">
        <v>1211</v>
      </c>
      <c r="I96" s="52" t="s">
        <v>1212</v>
      </c>
      <c r="J96" s="52" t="str">
        <f>VLOOKUP(H96,PELIGROS!A$2:G$445,3,0)</f>
        <v xml:space="preserve"> GOLPE DE CALOR,  DESHIDRATACIÓN</v>
      </c>
      <c r="K96" s="18" t="s">
        <v>29</v>
      </c>
      <c r="L96" s="52" t="str">
        <f>VLOOKUP(H96,PELIGROS!A$2:G$445,4,0)</f>
        <v>Inspecciones planeadas e inspecciones no planeadas, procedimientos de programas de seguridad y salud en el trabajo</v>
      </c>
      <c r="M96" s="52" t="str">
        <f>VLOOKUP(H96,PELIGROS!A$2:G$445,5,0)</f>
        <v>NO OBSERVADO</v>
      </c>
      <c r="N96" s="18">
        <v>2</v>
      </c>
      <c r="O96" s="59">
        <v>2</v>
      </c>
      <c r="P96" s="59">
        <v>10</v>
      </c>
      <c r="Q96" s="60">
        <f t="shared" si="5"/>
        <v>4</v>
      </c>
      <c r="R96" s="60">
        <f t="shared" si="6"/>
        <v>40</v>
      </c>
      <c r="S96" s="17" t="str">
        <f t="shared" si="7"/>
        <v>B-4</v>
      </c>
      <c r="T96" s="61" t="str">
        <f t="shared" si="8"/>
        <v>III</v>
      </c>
      <c r="U96" s="62" t="str">
        <f t="shared" si="9"/>
        <v>Mejorable</v>
      </c>
      <c r="V96" s="94"/>
      <c r="W96" s="52" t="str">
        <f>VLOOKUP(H96,PELIGROS!A$2:G$445,6,0)</f>
        <v>CÁNCER DE PIEL</v>
      </c>
      <c r="X96" s="18" t="s">
        <v>31</v>
      </c>
      <c r="Y96" s="18" t="s">
        <v>31</v>
      </c>
      <c r="Z96" s="18" t="s">
        <v>31</v>
      </c>
      <c r="AA96" s="17" t="s">
        <v>31</v>
      </c>
      <c r="AB96" s="52" t="str">
        <f>VLOOKUP(H96,PELIGROS!A$2:G$445,7,0)</f>
        <v>N/A</v>
      </c>
      <c r="AC96" s="18" t="s">
        <v>1213</v>
      </c>
      <c r="AD96" s="97"/>
    </row>
    <row r="97" spans="1:30" s="63" customFormat="1" ht="63.75" x14ac:dyDescent="0.25">
      <c r="A97" s="124"/>
      <c r="B97" s="124"/>
      <c r="C97" s="97"/>
      <c r="D97" s="116"/>
      <c r="E97" s="82"/>
      <c r="F97" s="82"/>
      <c r="G97" s="52" t="str">
        <f>VLOOKUP(H97,PELIGROS!A$1:G$445,2,0)</f>
        <v>CONCENTRACIÓN EN ACTIVIDADES DE ALTO DESEMPEÑO MENTAL</v>
      </c>
      <c r="H97" s="52" t="s">
        <v>69</v>
      </c>
      <c r="I97" s="52" t="s">
        <v>1205</v>
      </c>
      <c r="J97" s="52" t="str">
        <f>VLOOKUP(H97,PELIGROS!A$2:G$445,3,0)</f>
        <v>ESTRÉS, CEFALEA, IRRITABILIDAD</v>
      </c>
      <c r="K97" s="18" t="s">
        <v>29</v>
      </c>
      <c r="L97" s="52" t="str">
        <f>VLOOKUP(H97,PELIGROS!A$2:G$445,4,0)</f>
        <v>N/A</v>
      </c>
      <c r="M97" s="52" t="str">
        <f>VLOOKUP(H97,PELIGROS!A$2:G$445,5,0)</f>
        <v>PVE PSICOSOCIAL</v>
      </c>
      <c r="N97" s="18">
        <v>2</v>
      </c>
      <c r="O97" s="59">
        <v>3</v>
      </c>
      <c r="P97" s="59">
        <v>10</v>
      </c>
      <c r="Q97" s="60">
        <f t="shared" si="5"/>
        <v>6</v>
      </c>
      <c r="R97" s="60">
        <f t="shared" si="6"/>
        <v>60</v>
      </c>
      <c r="S97" s="17" t="str">
        <f t="shared" si="7"/>
        <v>M-6</v>
      </c>
      <c r="T97" s="61" t="str">
        <f t="shared" si="8"/>
        <v>III</v>
      </c>
      <c r="U97" s="62" t="str">
        <f t="shared" si="9"/>
        <v>Mejorable</v>
      </c>
      <c r="V97" s="94"/>
      <c r="W97" s="52" t="str">
        <f>VLOOKUP(H97,PELIGROS!A$2:G$445,6,0)</f>
        <v>ESTRÉS</v>
      </c>
      <c r="X97" s="18" t="s">
        <v>31</v>
      </c>
      <c r="Y97" s="18" t="s">
        <v>31</v>
      </c>
      <c r="Z97" s="18" t="s">
        <v>31</v>
      </c>
      <c r="AA97" s="17" t="s">
        <v>31</v>
      </c>
      <c r="AB97" s="52" t="str">
        <f>VLOOKUP(H97,PELIGROS!A$2:G$445,7,0)</f>
        <v>N/A</v>
      </c>
      <c r="AC97" s="18" t="s">
        <v>1179</v>
      </c>
      <c r="AD97" s="97"/>
    </row>
    <row r="98" spans="1:30" s="63" customFormat="1" ht="38.25" x14ac:dyDescent="0.25">
      <c r="A98" s="124"/>
      <c r="B98" s="124"/>
      <c r="C98" s="97"/>
      <c r="D98" s="116"/>
      <c r="E98" s="82"/>
      <c r="F98" s="82"/>
      <c r="G98" s="52" t="str">
        <f>VLOOKUP(H98,PELIGROS!A$1:G$445,2,0)</f>
        <v>ATENCIÓN AL PÚBLICO</v>
      </c>
      <c r="H98" s="52" t="s">
        <v>442</v>
      </c>
      <c r="I98" s="52" t="s">
        <v>1205</v>
      </c>
      <c r="J98" s="52" t="str">
        <f>VLOOKUP(H98,PELIGROS!A$2:G$445,3,0)</f>
        <v>ESTRÉS, ENFERMEDADES DIGESTIVAS, IRRITABILIDAD, TRANSTORNOS DEL SUEÑO</v>
      </c>
      <c r="K98" s="18" t="s">
        <v>29</v>
      </c>
      <c r="L98" s="52" t="str">
        <f>VLOOKUP(H98,PELIGROS!A$2:G$445,4,0)</f>
        <v>N/A</v>
      </c>
      <c r="M98" s="52" t="str">
        <f>VLOOKUP(H98,PELIGROS!A$2:G$445,5,0)</f>
        <v>PVE PSICOSOCIAL</v>
      </c>
      <c r="N98" s="18">
        <v>2</v>
      </c>
      <c r="O98" s="59">
        <v>2</v>
      </c>
      <c r="P98" s="59">
        <v>10</v>
      </c>
      <c r="Q98" s="60">
        <f t="shared" si="5"/>
        <v>4</v>
      </c>
      <c r="R98" s="60">
        <f t="shared" si="6"/>
        <v>40</v>
      </c>
      <c r="S98" s="17" t="str">
        <f t="shared" si="7"/>
        <v>B-4</v>
      </c>
      <c r="T98" s="61" t="str">
        <f t="shared" si="8"/>
        <v>III</v>
      </c>
      <c r="U98" s="62" t="str">
        <f t="shared" si="9"/>
        <v>Mejorable</v>
      </c>
      <c r="V98" s="94"/>
      <c r="W98" s="52" t="str">
        <f>VLOOKUP(H98,PELIGROS!A$2:G$445,6,0)</f>
        <v>ESTRÉS</v>
      </c>
      <c r="X98" s="18" t="s">
        <v>31</v>
      </c>
      <c r="Y98" s="18" t="s">
        <v>31</v>
      </c>
      <c r="Z98" s="18" t="s">
        <v>31</v>
      </c>
      <c r="AA98" s="17" t="s">
        <v>31</v>
      </c>
      <c r="AB98" s="52" t="str">
        <f>VLOOKUP(H98,PELIGROS!A$2:G$445,7,0)</f>
        <v>RESOLUCIÓN DE CONFLICTOS; COMUNICACIÓN ASERTIVA; SERVICIO AL CLIENTE</v>
      </c>
      <c r="AC98" s="18" t="s">
        <v>31</v>
      </c>
      <c r="AD98" s="97"/>
    </row>
    <row r="99" spans="1:30" s="63" customFormat="1" x14ac:dyDescent="0.25">
      <c r="A99" s="124"/>
      <c r="B99" s="124"/>
      <c r="C99" s="97"/>
      <c r="D99" s="116"/>
      <c r="E99" s="82"/>
      <c r="F99" s="82"/>
      <c r="G99" s="52" t="str">
        <f>VLOOKUP(H99,PELIGROS!A$1:G$445,2,0)</f>
        <v>NATURALEZA DE LA TAREA</v>
      </c>
      <c r="H99" s="52" t="s">
        <v>73</v>
      </c>
      <c r="I99" s="52" t="s">
        <v>1205</v>
      </c>
      <c r="J99" s="52" t="str">
        <f>VLOOKUP(H99,PELIGROS!A$2:G$445,3,0)</f>
        <v>ESTRÉS,  TRANSTORNOS DEL SUEÑO</v>
      </c>
      <c r="K99" s="18" t="s">
        <v>29</v>
      </c>
      <c r="L99" s="52" t="str">
        <f>VLOOKUP(H99,PELIGROS!A$2:G$445,4,0)</f>
        <v>N/A</v>
      </c>
      <c r="M99" s="52" t="str">
        <f>VLOOKUP(H99,PELIGROS!A$2:G$445,5,0)</f>
        <v>PVE PSICOSOCIAL</v>
      </c>
      <c r="N99" s="18">
        <v>2</v>
      </c>
      <c r="O99" s="59">
        <v>3</v>
      </c>
      <c r="P99" s="59">
        <v>10</v>
      </c>
      <c r="Q99" s="60">
        <f t="shared" si="5"/>
        <v>6</v>
      </c>
      <c r="R99" s="60">
        <f t="shared" si="6"/>
        <v>60</v>
      </c>
      <c r="S99" s="17" t="str">
        <f t="shared" si="7"/>
        <v>M-6</v>
      </c>
      <c r="T99" s="61" t="str">
        <f t="shared" si="8"/>
        <v>III</v>
      </c>
      <c r="U99" s="62" t="str">
        <f t="shared" si="9"/>
        <v>Mejorable</v>
      </c>
      <c r="V99" s="94"/>
      <c r="W99" s="52" t="str">
        <f>VLOOKUP(H99,PELIGROS!A$2:G$445,6,0)</f>
        <v>ESTRÉS</v>
      </c>
      <c r="X99" s="18" t="s">
        <v>31</v>
      </c>
      <c r="Y99" s="18" t="s">
        <v>31</v>
      </c>
      <c r="Z99" s="18" t="s">
        <v>31</v>
      </c>
      <c r="AA99" s="17" t="s">
        <v>31</v>
      </c>
      <c r="AB99" s="52" t="str">
        <f>VLOOKUP(H99,PELIGROS!A$2:G$445,7,0)</f>
        <v>N/A</v>
      </c>
      <c r="AC99" s="18" t="s">
        <v>31</v>
      </c>
      <c r="AD99" s="97"/>
    </row>
    <row r="100" spans="1:30" s="63" customFormat="1" ht="25.5" x14ac:dyDescent="0.25">
      <c r="A100" s="124"/>
      <c r="B100" s="124"/>
      <c r="C100" s="98"/>
      <c r="D100" s="117"/>
      <c r="E100" s="83"/>
      <c r="F100" s="83"/>
      <c r="G100" s="52" t="str">
        <f>VLOOKUP(H100,PELIGROS!A$1:G$445,2,0)</f>
        <v xml:space="preserve"> ALTA CONCENTRACIÓN</v>
      </c>
      <c r="H100" s="52" t="s">
        <v>84</v>
      </c>
      <c r="I100" s="52" t="s">
        <v>1205</v>
      </c>
      <c r="J100" s="52" t="str">
        <f>VLOOKUP(H100,PELIGROS!A$2:G$445,3,0)</f>
        <v>ESTRÉS, DEPRESIÓN, TRANSTORNOS DEL SUEÑO, AUSENCIA DE ATENCIÓN</v>
      </c>
      <c r="K100" s="18" t="s">
        <v>29</v>
      </c>
      <c r="L100" s="52" t="str">
        <f>VLOOKUP(H100,PELIGROS!A$2:G$445,4,0)</f>
        <v>N/A</v>
      </c>
      <c r="M100" s="52" t="str">
        <f>VLOOKUP(H100,PELIGROS!A$2:G$445,5,0)</f>
        <v>PVE PSICOSOCIAL</v>
      </c>
      <c r="N100" s="18">
        <v>2</v>
      </c>
      <c r="O100" s="59">
        <v>2</v>
      </c>
      <c r="P100" s="59">
        <v>10</v>
      </c>
      <c r="Q100" s="60">
        <f t="shared" si="5"/>
        <v>4</v>
      </c>
      <c r="R100" s="60">
        <f t="shared" si="6"/>
        <v>40</v>
      </c>
      <c r="S100" s="17" t="str">
        <f t="shared" si="7"/>
        <v>B-4</v>
      </c>
      <c r="T100" s="61" t="str">
        <f t="shared" si="8"/>
        <v>III</v>
      </c>
      <c r="U100" s="62" t="str">
        <f t="shared" si="9"/>
        <v>Mejorable</v>
      </c>
      <c r="V100" s="95"/>
      <c r="W100" s="52" t="str">
        <f>VLOOKUP(H100,PELIGROS!A$2:G$445,6,0)</f>
        <v>ESTRÉS, ALTERACIÓN DEL SISTEMA NERVIOSO</v>
      </c>
      <c r="X100" s="18" t="s">
        <v>31</v>
      </c>
      <c r="Y100" s="18" t="s">
        <v>31</v>
      </c>
      <c r="Z100" s="18" t="s">
        <v>31</v>
      </c>
      <c r="AA100" s="17" t="s">
        <v>31</v>
      </c>
      <c r="AB100" s="52" t="str">
        <f>VLOOKUP(H100,PELIGROS!A$2:G$445,7,0)</f>
        <v>N/A</v>
      </c>
      <c r="AC100" s="18" t="s">
        <v>31</v>
      </c>
      <c r="AD100" s="98"/>
    </row>
    <row r="101" spans="1:30" s="63" customFormat="1" ht="153" customHeight="1" x14ac:dyDescent="0.25">
      <c r="A101" s="124"/>
      <c r="B101" s="124"/>
      <c r="C101" s="67" t="str">
        <f>VLOOKUP(E101,FUNCIONES!A$2:C$82,2,0)</f>
        <v>Desarrollar actividades administrativas, complementarias de las tareas propias de los niveles superiores, con el fin de alcanzar los objetivos propuestos teniendo en cuenta la normatividad y el sistema de información documental vigente.</v>
      </c>
      <c r="D101" s="70" t="str">
        <f>VLOOKUP(E101,FUNCIONES!A$2:C$82,3,0)</f>
        <v>Organizar la agenda del superior inmediato y/o de los funcionarios del area e informar las actividades programadas para el óptimo desarrollo de las funciones de la dependencia. Elaborar y remitir los documentos y correspondencias de caracter interno y externo que sean requeridos. Organizar y realizar seguimiento a los documentos propios del area. Identificar y solicitar los utiles de oficina requeridos por el area y controlar su disponibilidad. Orientar y suministrar información a los clientes intemos y externos apoyando el desarrollo y
ejecuten de las actividades del area de desempeño. Generar informes mediante formatos establecidos en el sistema de control de calidad para ser remitidos al superior inmediato.</v>
      </c>
      <c r="E101" s="118" t="s">
        <v>1033</v>
      </c>
      <c r="F101" s="118" t="s">
        <v>1174</v>
      </c>
      <c r="G101" s="51" t="str">
        <f>VLOOKUP(H101,PELIGROS!A$1:G$445,2,0)</f>
        <v>Forzadas, Prolongadas</v>
      </c>
      <c r="H101" s="51" t="s">
        <v>39</v>
      </c>
      <c r="I101" s="51" t="s">
        <v>1203</v>
      </c>
      <c r="J101" s="51" t="str">
        <f>VLOOKUP(H101,PELIGROS!A$2:G$445,3,0)</f>
        <v xml:space="preserve">Lesiones osteomusculares, lesiones osteoarticulares
</v>
      </c>
      <c r="K101" s="50" t="s">
        <v>29</v>
      </c>
      <c r="L101" s="51" t="str">
        <f>VLOOKUP(H101,PELIGROS!A$2:G$445,4,0)</f>
        <v>Inspecciones planeadas e inspecciones no planeadas, procedimientos de programas de seguridad y salud en el trabajo</v>
      </c>
      <c r="M101" s="51" t="str">
        <f>VLOOKUP(H101,PELIGROS!A$2:G$445,5,0)</f>
        <v>PVE Biomecánico, programa pausas activas, exámenes periódicos, recomendaciones, control de posturas</v>
      </c>
      <c r="N101" s="50">
        <v>2</v>
      </c>
      <c r="O101" s="54">
        <v>3</v>
      </c>
      <c r="P101" s="54">
        <v>10</v>
      </c>
      <c r="Q101" s="55">
        <f t="shared" si="5"/>
        <v>6</v>
      </c>
      <c r="R101" s="55">
        <f t="shared" si="6"/>
        <v>60</v>
      </c>
      <c r="S101" s="56" t="str">
        <f t="shared" si="7"/>
        <v>M-6</v>
      </c>
      <c r="T101" s="57" t="str">
        <f t="shared" si="8"/>
        <v>III</v>
      </c>
      <c r="U101" s="58" t="str">
        <f t="shared" si="9"/>
        <v>Mejorable</v>
      </c>
      <c r="V101" s="64">
        <v>1</v>
      </c>
      <c r="W101" s="51" t="str">
        <f>VLOOKUP(H101,PELIGROS!A$2:G$445,6,0)</f>
        <v>Enfermedades Osteomusculares</v>
      </c>
      <c r="X101" s="50" t="s">
        <v>31</v>
      </c>
      <c r="Y101" s="50" t="s">
        <v>31</v>
      </c>
      <c r="Z101" s="50" t="s">
        <v>31</v>
      </c>
      <c r="AA101" s="56" t="s">
        <v>31</v>
      </c>
      <c r="AB101" s="51" t="str">
        <f>VLOOKUP(H101,PELIGROS!A$2:G$445,7,0)</f>
        <v>Prevención en lesiones osteomusculares, líderes de pausas activas</v>
      </c>
      <c r="AC101" s="50" t="s">
        <v>1176</v>
      </c>
      <c r="AD101" s="67" t="s">
        <v>1180</v>
      </c>
    </row>
    <row r="102" spans="1:30" s="63" customFormat="1" ht="89.25" customHeight="1" x14ac:dyDescent="0.25">
      <c r="A102" s="124"/>
      <c r="B102" s="124"/>
      <c r="C102" s="68"/>
      <c r="D102" s="71"/>
      <c r="E102" s="119"/>
      <c r="F102" s="119"/>
      <c r="G102" s="51" t="str">
        <f>VLOOKUP(H102,PELIGROS!A$1:G$445,2,0)</f>
        <v>Movimientos repetitivos, Miembros Superiores</v>
      </c>
      <c r="H102" s="51" t="s">
        <v>1175</v>
      </c>
      <c r="I102" s="51" t="s">
        <v>1203</v>
      </c>
      <c r="J102" s="51" t="str">
        <f>VLOOKUP(H102,PELIGROS!A$2:G$445,3,0)</f>
        <v>Lesiones Musculoesqueléticas</v>
      </c>
      <c r="K102" s="50" t="s">
        <v>29</v>
      </c>
      <c r="L102" s="51" t="str">
        <f>VLOOKUP(H102,PELIGROS!A$2:G$445,4,0)</f>
        <v>N/A</v>
      </c>
      <c r="M102" s="51" t="str">
        <f>VLOOKUP(H102,PELIGROS!A$2:G$445,5,0)</f>
        <v>PVE BIomécanico, programa pausas activas, examenes periódicos, recomendaicones, control de posturas</v>
      </c>
      <c r="N102" s="50">
        <v>2</v>
      </c>
      <c r="O102" s="54">
        <v>3</v>
      </c>
      <c r="P102" s="54">
        <v>10</v>
      </c>
      <c r="Q102" s="55">
        <f t="shared" si="5"/>
        <v>6</v>
      </c>
      <c r="R102" s="55">
        <f t="shared" si="6"/>
        <v>60</v>
      </c>
      <c r="S102" s="56" t="str">
        <f t="shared" si="7"/>
        <v>M-6</v>
      </c>
      <c r="T102" s="57" t="str">
        <f t="shared" si="8"/>
        <v>III</v>
      </c>
      <c r="U102" s="58" t="str">
        <f t="shared" si="9"/>
        <v>Mejorable</v>
      </c>
      <c r="V102" s="65"/>
      <c r="W102" s="51" t="str">
        <f>VLOOKUP(H102,PELIGROS!A$2:G$445,6,0)</f>
        <v>Enfermedades musculoesqueleticas</v>
      </c>
      <c r="X102" s="50" t="s">
        <v>31</v>
      </c>
      <c r="Y102" s="50" t="s">
        <v>31</v>
      </c>
      <c r="Z102" s="50" t="s">
        <v>31</v>
      </c>
      <c r="AA102" s="56" t="s">
        <v>31</v>
      </c>
      <c r="AB102" s="51" t="str">
        <f>VLOOKUP(H102,PELIGROS!A$2:G$445,7,0)</f>
        <v>Prevención en lesiones osteomusculares, líderes de pausas activas</v>
      </c>
      <c r="AC102" s="50" t="s">
        <v>31</v>
      </c>
      <c r="AD102" s="68"/>
    </row>
    <row r="103" spans="1:30" s="63" customFormat="1" ht="89.25" customHeight="1" x14ac:dyDescent="0.25">
      <c r="A103" s="124"/>
      <c r="B103" s="124"/>
      <c r="C103" s="68"/>
      <c r="D103" s="71"/>
      <c r="E103" s="119"/>
      <c r="F103" s="119"/>
      <c r="G103" s="51" t="str">
        <f>VLOOKUP(H103,PELIGROS!A$1:G$445,2,0)</f>
        <v>Atropellamiento, Envestir</v>
      </c>
      <c r="H103" s="51" t="s">
        <v>1167</v>
      </c>
      <c r="I103" s="51" t="s">
        <v>1206</v>
      </c>
      <c r="J103" s="51" t="str">
        <f>VLOOKUP(H103,PELIGROS!A$2:G$445,3,0)</f>
        <v>Lesiones, pérdidas materiales, muerte</v>
      </c>
      <c r="K103" s="50" t="s">
        <v>29</v>
      </c>
      <c r="L103" s="51" t="str">
        <f>VLOOKUP(H103,PELIGROS!A$2:G$445,4,0)</f>
        <v>Inspecciones planeadas e inspecciones no planeadas, procedimientos de programas de seguridad y salud en el trabajo</v>
      </c>
      <c r="M103" s="51" t="str">
        <f>VLOOKUP(H103,PELIGROS!A$2:G$445,5,0)</f>
        <v>Programa de seguridad vial, señalización</v>
      </c>
      <c r="N103" s="50">
        <v>2</v>
      </c>
      <c r="O103" s="54">
        <v>2</v>
      </c>
      <c r="P103" s="54">
        <v>60</v>
      </c>
      <c r="Q103" s="55">
        <f t="shared" si="5"/>
        <v>4</v>
      </c>
      <c r="R103" s="55">
        <f t="shared" si="6"/>
        <v>240</v>
      </c>
      <c r="S103" s="56" t="str">
        <f t="shared" si="7"/>
        <v>B-4</v>
      </c>
      <c r="T103" s="57" t="str">
        <f t="shared" si="8"/>
        <v>II</v>
      </c>
      <c r="U103" s="58" t="str">
        <f t="shared" si="9"/>
        <v>No Aceptable o Aceptable Con Control Especifico</v>
      </c>
      <c r="V103" s="65"/>
      <c r="W103" s="51" t="str">
        <f>VLOOKUP(H103,PELIGROS!A$2:G$445,6,0)</f>
        <v>Muerte</v>
      </c>
      <c r="X103" s="50" t="s">
        <v>31</v>
      </c>
      <c r="Y103" s="50" t="s">
        <v>31</v>
      </c>
      <c r="Z103" s="50" t="s">
        <v>31</v>
      </c>
      <c r="AA103" s="56" t="s">
        <v>31</v>
      </c>
      <c r="AB103" s="51" t="str">
        <f>VLOOKUP(H103,PELIGROS!A$2:G$445,7,0)</f>
        <v>Seguridad vial y manejo defensivo, aseguramiento de áreas de trabajo</v>
      </c>
      <c r="AC103" s="50" t="s">
        <v>31</v>
      </c>
      <c r="AD103" s="68"/>
    </row>
    <row r="104" spans="1:30" s="63" customFormat="1" ht="63.75" x14ac:dyDescent="0.25">
      <c r="A104" s="124"/>
      <c r="B104" s="124"/>
      <c r="C104" s="68"/>
      <c r="D104" s="71"/>
      <c r="E104" s="119"/>
      <c r="F104" s="119"/>
      <c r="G104" s="51" t="str">
        <f>VLOOKUP(H104,PELIGROS!A$1:G$445,2,0)</f>
        <v>Atraco, golpiza, atentados y secuestrados</v>
      </c>
      <c r="H104" s="51" t="s">
        <v>55</v>
      </c>
      <c r="I104" s="51" t="s">
        <v>1206</v>
      </c>
      <c r="J104" s="51" t="str">
        <f>VLOOKUP(H104,PELIGROS!A$2:G$445,3,0)</f>
        <v>Estrés, golpes, Secuestros</v>
      </c>
      <c r="K104" s="50" t="s">
        <v>29</v>
      </c>
      <c r="L104" s="51" t="str">
        <f>VLOOKUP(H104,PELIGROS!A$2:G$445,4,0)</f>
        <v>Inspecciones planeadas e inspecciones no planeadas, procedimientos de programas de seguridad y salud en el trabajo</v>
      </c>
      <c r="M104" s="51" t="str">
        <f>VLOOKUP(H104,PELIGROS!A$2:G$445,5,0)</f>
        <v xml:space="preserve">Uniformes Corporativos, Chaquetas corporativas, Carnetización
</v>
      </c>
      <c r="N104" s="50">
        <v>2</v>
      </c>
      <c r="O104" s="54">
        <v>2</v>
      </c>
      <c r="P104" s="54">
        <v>60</v>
      </c>
      <c r="Q104" s="55">
        <f t="shared" si="5"/>
        <v>4</v>
      </c>
      <c r="R104" s="55">
        <f t="shared" si="6"/>
        <v>240</v>
      </c>
      <c r="S104" s="56" t="str">
        <f t="shared" si="7"/>
        <v>B-4</v>
      </c>
      <c r="T104" s="57" t="str">
        <f t="shared" si="8"/>
        <v>II</v>
      </c>
      <c r="U104" s="58" t="str">
        <f t="shared" si="9"/>
        <v>No Aceptable o Aceptable Con Control Especifico</v>
      </c>
      <c r="V104" s="65"/>
      <c r="W104" s="51" t="str">
        <f>VLOOKUP(H104,PELIGROS!A$2:G$445,6,0)</f>
        <v>Secuestros</v>
      </c>
      <c r="X104" s="50" t="s">
        <v>31</v>
      </c>
      <c r="Y104" s="50" t="s">
        <v>31</v>
      </c>
      <c r="Z104" s="50" t="s">
        <v>31</v>
      </c>
      <c r="AA104" s="56" t="s">
        <v>31</v>
      </c>
      <c r="AB104" s="51" t="str">
        <f>VLOOKUP(H104,PELIGROS!A$2:G$445,7,0)</f>
        <v>N/A</v>
      </c>
      <c r="AC104" s="50" t="s">
        <v>1177</v>
      </c>
      <c r="AD104" s="68"/>
    </row>
    <row r="105" spans="1:30" s="63" customFormat="1" ht="51" x14ac:dyDescent="0.25">
      <c r="A105" s="124"/>
      <c r="B105" s="124"/>
      <c r="C105" s="68"/>
      <c r="D105" s="71"/>
      <c r="E105" s="119"/>
      <c r="F105" s="119"/>
      <c r="G105" s="51" t="str">
        <f>VLOOKUP(H105,PELIGROS!A$1:G$445,2,0)</f>
        <v>SISMOS, INCENDIOS, INUNDACIONES, TERREMOTOS, VENDAVALES, DERRUMBE</v>
      </c>
      <c r="H105" s="51" t="s">
        <v>59</v>
      </c>
      <c r="I105" s="51" t="s">
        <v>1204</v>
      </c>
      <c r="J105" s="51" t="str">
        <f>VLOOKUP(H105,PELIGROS!A$2:G$445,3,0)</f>
        <v>SISMOS, INCENDIOS, INUNDACIONES, TERREMOTOS, VENDAVALES</v>
      </c>
      <c r="K105" s="50" t="s">
        <v>29</v>
      </c>
      <c r="L105" s="51" t="str">
        <f>VLOOKUP(H105,PELIGROS!A$2:G$445,4,0)</f>
        <v>Inspecciones planeadas e inspecciones no planeadas, procedimientos de programas de seguridad y salud en el trabajo</v>
      </c>
      <c r="M105" s="51" t="str">
        <f>VLOOKUP(H105,PELIGROS!A$2:G$445,5,0)</f>
        <v>BRIGADAS DE EMERGENCIAS</v>
      </c>
      <c r="N105" s="50">
        <v>2</v>
      </c>
      <c r="O105" s="54">
        <v>1</v>
      </c>
      <c r="P105" s="54">
        <v>100</v>
      </c>
      <c r="Q105" s="55">
        <f t="shared" si="5"/>
        <v>2</v>
      </c>
      <c r="R105" s="55">
        <f t="shared" si="6"/>
        <v>200</v>
      </c>
      <c r="S105" s="56" t="str">
        <f t="shared" si="7"/>
        <v>B-2</v>
      </c>
      <c r="T105" s="57" t="str">
        <f t="shared" si="8"/>
        <v>II</v>
      </c>
      <c r="U105" s="58" t="str">
        <f t="shared" si="9"/>
        <v>No Aceptable o Aceptable Con Control Especifico</v>
      </c>
      <c r="V105" s="65"/>
      <c r="W105" s="51" t="str">
        <f>VLOOKUP(H105,PELIGROS!A$2:G$445,6,0)</f>
        <v>MUERTE</v>
      </c>
      <c r="X105" s="50" t="s">
        <v>31</v>
      </c>
      <c r="Y105" s="50" t="s">
        <v>31</v>
      </c>
      <c r="Z105" s="50" t="s">
        <v>31</v>
      </c>
      <c r="AA105" s="56" t="s">
        <v>1210</v>
      </c>
      <c r="AB105" s="51" t="str">
        <f>VLOOKUP(H105,PELIGROS!A$2:G$445,7,0)</f>
        <v>ENTRENAMIENTO DE LA BRIGADA; DIVULGACIÓN DE PLAN DE EMERGENCIA</v>
      </c>
      <c r="AC105" s="50" t="s">
        <v>1178</v>
      </c>
      <c r="AD105" s="68"/>
    </row>
    <row r="106" spans="1:30" s="63" customFormat="1" ht="51" x14ac:dyDescent="0.25">
      <c r="A106" s="124"/>
      <c r="B106" s="124"/>
      <c r="C106" s="68"/>
      <c r="D106" s="71"/>
      <c r="E106" s="119"/>
      <c r="F106" s="119"/>
      <c r="G106" s="51" t="str">
        <f>VLOOKUP(H106,PELIGROS!A$1:G$445,2,0)</f>
        <v>ENERGÍA TÉRMICA, CAMBIO DE TEMPERATURA DURANTE LOS RECORRIDOS</v>
      </c>
      <c r="H106" s="51" t="s">
        <v>1211</v>
      </c>
      <c r="I106" s="51" t="s">
        <v>1212</v>
      </c>
      <c r="J106" s="51" t="str">
        <f>VLOOKUP(H106,PELIGROS!A$2:G$445,3,0)</f>
        <v xml:space="preserve"> GOLPE DE CALOR,  DESHIDRATACIÓN</v>
      </c>
      <c r="K106" s="50" t="s">
        <v>29</v>
      </c>
      <c r="L106" s="51" t="str">
        <f>VLOOKUP(H106,PELIGROS!A$2:G$445,4,0)</f>
        <v>Inspecciones planeadas e inspecciones no planeadas, procedimientos de programas de seguridad y salud en el trabajo</v>
      </c>
      <c r="M106" s="51" t="str">
        <f>VLOOKUP(H106,PELIGROS!A$2:G$445,5,0)</f>
        <v>NO OBSERVADO</v>
      </c>
      <c r="N106" s="50">
        <v>2</v>
      </c>
      <c r="O106" s="54">
        <v>2</v>
      </c>
      <c r="P106" s="54">
        <v>10</v>
      </c>
      <c r="Q106" s="55">
        <f t="shared" si="5"/>
        <v>4</v>
      </c>
      <c r="R106" s="55">
        <f t="shared" si="6"/>
        <v>40</v>
      </c>
      <c r="S106" s="56" t="str">
        <f t="shared" si="7"/>
        <v>B-4</v>
      </c>
      <c r="T106" s="57" t="str">
        <f t="shared" si="8"/>
        <v>III</v>
      </c>
      <c r="U106" s="58" t="str">
        <f t="shared" si="9"/>
        <v>Mejorable</v>
      </c>
      <c r="V106" s="65"/>
      <c r="W106" s="51" t="str">
        <f>VLOOKUP(H106,PELIGROS!A$2:G$445,6,0)</f>
        <v>CÁNCER DE PIEL</v>
      </c>
      <c r="X106" s="50" t="s">
        <v>31</v>
      </c>
      <c r="Y106" s="50" t="s">
        <v>31</v>
      </c>
      <c r="Z106" s="50" t="s">
        <v>31</v>
      </c>
      <c r="AA106" s="56" t="s">
        <v>31</v>
      </c>
      <c r="AB106" s="51" t="str">
        <f>VLOOKUP(H106,PELIGROS!A$2:G$445,7,0)</f>
        <v>N/A</v>
      </c>
      <c r="AC106" s="50" t="s">
        <v>1213</v>
      </c>
      <c r="AD106" s="68"/>
    </row>
    <row r="107" spans="1:30" s="63" customFormat="1" ht="63.75" x14ac:dyDescent="0.25">
      <c r="A107" s="124"/>
      <c r="B107" s="124"/>
      <c r="C107" s="68"/>
      <c r="D107" s="71"/>
      <c r="E107" s="119"/>
      <c r="F107" s="119"/>
      <c r="G107" s="51" t="str">
        <f>VLOOKUP(H107,PELIGROS!A$1:G$445,2,0)</f>
        <v>CONCENTRACIÓN EN ACTIVIDADES DE ALTO DESEMPEÑO MENTAL</v>
      </c>
      <c r="H107" s="51" t="s">
        <v>69</v>
      </c>
      <c r="I107" s="51" t="s">
        <v>1205</v>
      </c>
      <c r="J107" s="51" t="str">
        <f>VLOOKUP(H107,PELIGROS!A$2:G$445,3,0)</f>
        <v>ESTRÉS, CEFALEA, IRRITABILIDAD</v>
      </c>
      <c r="K107" s="50" t="s">
        <v>29</v>
      </c>
      <c r="L107" s="51" t="str">
        <f>VLOOKUP(H107,PELIGROS!A$2:G$445,4,0)</f>
        <v>N/A</v>
      </c>
      <c r="M107" s="51" t="str">
        <f>VLOOKUP(H107,PELIGROS!A$2:G$445,5,0)</f>
        <v>PVE PSICOSOCIAL</v>
      </c>
      <c r="N107" s="50">
        <v>2</v>
      </c>
      <c r="O107" s="54">
        <v>3</v>
      </c>
      <c r="P107" s="54">
        <v>10</v>
      </c>
      <c r="Q107" s="55">
        <f t="shared" si="5"/>
        <v>6</v>
      </c>
      <c r="R107" s="55">
        <f t="shared" si="6"/>
        <v>60</v>
      </c>
      <c r="S107" s="56" t="str">
        <f t="shared" si="7"/>
        <v>M-6</v>
      </c>
      <c r="T107" s="57" t="str">
        <f t="shared" si="8"/>
        <v>III</v>
      </c>
      <c r="U107" s="58" t="str">
        <f t="shared" si="9"/>
        <v>Mejorable</v>
      </c>
      <c r="V107" s="65"/>
      <c r="W107" s="51" t="str">
        <f>VLOOKUP(H107,PELIGROS!A$2:G$445,6,0)</f>
        <v>ESTRÉS</v>
      </c>
      <c r="X107" s="50" t="s">
        <v>31</v>
      </c>
      <c r="Y107" s="50" t="s">
        <v>31</v>
      </c>
      <c r="Z107" s="50" t="s">
        <v>31</v>
      </c>
      <c r="AA107" s="56" t="s">
        <v>31</v>
      </c>
      <c r="AB107" s="51" t="str">
        <f>VLOOKUP(H107,PELIGROS!A$2:G$445,7,0)</f>
        <v>N/A</v>
      </c>
      <c r="AC107" s="50" t="s">
        <v>1179</v>
      </c>
      <c r="AD107" s="68"/>
    </row>
    <row r="108" spans="1:30" s="63" customFormat="1" ht="114.75" customHeight="1" x14ac:dyDescent="0.25">
      <c r="A108" s="124"/>
      <c r="B108" s="124"/>
      <c r="C108" s="68"/>
      <c r="D108" s="71"/>
      <c r="E108" s="119"/>
      <c r="F108" s="119"/>
      <c r="G108" s="51" t="str">
        <f>VLOOKUP(H108,PELIGROS!A$1:G$445,2,0)</f>
        <v>ATENCIÓN AL PÚBLICO</v>
      </c>
      <c r="H108" s="51" t="s">
        <v>442</v>
      </c>
      <c r="I108" s="51" t="s">
        <v>1205</v>
      </c>
      <c r="J108" s="51" t="str">
        <f>VLOOKUP(H108,PELIGROS!A$2:G$445,3,0)</f>
        <v>ESTRÉS, ENFERMEDADES DIGESTIVAS, IRRITABILIDAD, TRANSTORNOS DEL SUEÑO</v>
      </c>
      <c r="K108" s="50" t="s">
        <v>29</v>
      </c>
      <c r="L108" s="51" t="str">
        <f>VLOOKUP(H108,PELIGROS!A$2:G$445,4,0)</f>
        <v>N/A</v>
      </c>
      <c r="M108" s="51" t="str">
        <f>VLOOKUP(H108,PELIGROS!A$2:G$445,5,0)</f>
        <v>PVE PSICOSOCIAL</v>
      </c>
      <c r="N108" s="50">
        <v>2</v>
      </c>
      <c r="O108" s="54">
        <v>2</v>
      </c>
      <c r="P108" s="54">
        <v>10</v>
      </c>
      <c r="Q108" s="55">
        <f t="shared" si="5"/>
        <v>4</v>
      </c>
      <c r="R108" s="55">
        <f t="shared" si="6"/>
        <v>40</v>
      </c>
      <c r="S108" s="56" t="str">
        <f t="shared" si="7"/>
        <v>B-4</v>
      </c>
      <c r="T108" s="57" t="str">
        <f t="shared" si="8"/>
        <v>III</v>
      </c>
      <c r="U108" s="58" t="str">
        <f t="shared" si="9"/>
        <v>Mejorable</v>
      </c>
      <c r="V108" s="65"/>
      <c r="W108" s="51" t="str">
        <f>VLOOKUP(H108,PELIGROS!A$2:G$445,6,0)</f>
        <v>ESTRÉS</v>
      </c>
      <c r="X108" s="50" t="s">
        <v>31</v>
      </c>
      <c r="Y108" s="50" t="s">
        <v>31</v>
      </c>
      <c r="Z108" s="50" t="s">
        <v>31</v>
      </c>
      <c r="AA108" s="56" t="s">
        <v>31</v>
      </c>
      <c r="AB108" s="51" t="str">
        <f>VLOOKUP(H108,PELIGROS!A$2:G$445,7,0)</f>
        <v>RESOLUCIÓN DE CONFLICTOS; COMUNICACIÓN ASERTIVA; SERVICIO AL CLIENTE</v>
      </c>
      <c r="AC108" s="50" t="s">
        <v>31</v>
      </c>
      <c r="AD108" s="68"/>
    </row>
    <row r="109" spans="1:30" s="63" customFormat="1" x14ac:dyDescent="0.25">
      <c r="A109" s="124"/>
      <c r="B109" s="124"/>
      <c r="C109" s="68"/>
      <c r="D109" s="71"/>
      <c r="E109" s="119"/>
      <c r="F109" s="119"/>
      <c r="G109" s="51" t="str">
        <f>VLOOKUP(H109,PELIGROS!A$1:G$445,2,0)</f>
        <v>NATURALEZA DE LA TAREA</v>
      </c>
      <c r="H109" s="51" t="s">
        <v>73</v>
      </c>
      <c r="I109" s="51" t="s">
        <v>1205</v>
      </c>
      <c r="J109" s="51" t="str">
        <f>VLOOKUP(H109,PELIGROS!A$2:G$445,3,0)</f>
        <v>ESTRÉS,  TRANSTORNOS DEL SUEÑO</v>
      </c>
      <c r="K109" s="50" t="s">
        <v>29</v>
      </c>
      <c r="L109" s="51" t="str">
        <f>VLOOKUP(H109,PELIGROS!A$2:G$445,4,0)</f>
        <v>N/A</v>
      </c>
      <c r="M109" s="51" t="str">
        <f>VLOOKUP(H109,PELIGROS!A$2:G$445,5,0)</f>
        <v>PVE PSICOSOCIAL</v>
      </c>
      <c r="N109" s="50">
        <v>2</v>
      </c>
      <c r="O109" s="54">
        <v>3</v>
      </c>
      <c r="P109" s="54">
        <v>10</v>
      </c>
      <c r="Q109" s="55">
        <f t="shared" si="5"/>
        <v>6</v>
      </c>
      <c r="R109" s="55">
        <f t="shared" si="6"/>
        <v>60</v>
      </c>
      <c r="S109" s="56" t="str">
        <f t="shared" si="7"/>
        <v>M-6</v>
      </c>
      <c r="T109" s="57" t="str">
        <f t="shared" si="8"/>
        <v>III</v>
      </c>
      <c r="U109" s="58" t="str">
        <f t="shared" si="9"/>
        <v>Mejorable</v>
      </c>
      <c r="V109" s="65"/>
      <c r="W109" s="51" t="str">
        <f>VLOOKUP(H109,PELIGROS!A$2:G$445,6,0)</f>
        <v>ESTRÉS</v>
      </c>
      <c r="X109" s="50" t="s">
        <v>31</v>
      </c>
      <c r="Y109" s="50" t="s">
        <v>31</v>
      </c>
      <c r="Z109" s="50" t="s">
        <v>31</v>
      </c>
      <c r="AA109" s="56" t="s">
        <v>31</v>
      </c>
      <c r="AB109" s="51" t="str">
        <f>VLOOKUP(H109,PELIGROS!A$2:G$445,7,0)</f>
        <v>N/A</v>
      </c>
      <c r="AC109" s="50" t="s">
        <v>31</v>
      </c>
      <c r="AD109" s="68"/>
    </row>
    <row r="110" spans="1:30" s="63" customFormat="1" ht="63.75" customHeight="1" x14ac:dyDescent="0.25">
      <c r="A110" s="124"/>
      <c r="B110" s="124"/>
      <c r="C110" s="69"/>
      <c r="D110" s="72"/>
      <c r="E110" s="120"/>
      <c r="F110" s="120"/>
      <c r="G110" s="51" t="str">
        <f>VLOOKUP(H110,PELIGROS!A$1:G$445,2,0)</f>
        <v xml:space="preserve"> ALTA CONCENTRACIÓN</v>
      </c>
      <c r="H110" s="51" t="s">
        <v>84</v>
      </c>
      <c r="I110" s="51" t="s">
        <v>1205</v>
      </c>
      <c r="J110" s="51" t="str">
        <f>VLOOKUP(H110,PELIGROS!A$2:G$445,3,0)</f>
        <v>ESTRÉS, DEPRESIÓN, TRANSTORNOS DEL SUEÑO, AUSENCIA DE ATENCIÓN</v>
      </c>
      <c r="K110" s="50" t="s">
        <v>29</v>
      </c>
      <c r="L110" s="51" t="str">
        <f>VLOOKUP(H110,PELIGROS!A$2:G$445,4,0)</f>
        <v>N/A</v>
      </c>
      <c r="M110" s="51" t="str">
        <f>VLOOKUP(H110,PELIGROS!A$2:G$445,5,0)</f>
        <v>PVE PSICOSOCIAL</v>
      </c>
      <c r="N110" s="50">
        <v>2</v>
      </c>
      <c r="O110" s="54">
        <v>2</v>
      </c>
      <c r="P110" s="54">
        <v>10</v>
      </c>
      <c r="Q110" s="55">
        <f t="shared" si="5"/>
        <v>4</v>
      </c>
      <c r="R110" s="55">
        <f t="shared" si="6"/>
        <v>40</v>
      </c>
      <c r="S110" s="56" t="str">
        <f t="shared" si="7"/>
        <v>B-4</v>
      </c>
      <c r="T110" s="57" t="str">
        <f t="shared" si="8"/>
        <v>III</v>
      </c>
      <c r="U110" s="58" t="str">
        <f t="shared" si="9"/>
        <v>Mejorable</v>
      </c>
      <c r="V110" s="66"/>
      <c r="W110" s="51" t="str">
        <f>VLOOKUP(H110,PELIGROS!A$2:G$445,6,0)</f>
        <v>ESTRÉS, ALTERACIÓN DEL SISTEMA NERVIOSO</v>
      </c>
      <c r="X110" s="50" t="s">
        <v>31</v>
      </c>
      <c r="Y110" s="50" t="s">
        <v>31</v>
      </c>
      <c r="Z110" s="50" t="s">
        <v>31</v>
      </c>
      <c r="AA110" s="56" t="s">
        <v>31</v>
      </c>
      <c r="AB110" s="51" t="str">
        <f>VLOOKUP(H110,PELIGROS!A$2:G$445,7,0)</f>
        <v>N/A</v>
      </c>
      <c r="AC110" s="50" t="s">
        <v>31</v>
      </c>
      <c r="AD110" s="69"/>
    </row>
    <row r="111" spans="1:30" s="63" customFormat="1" ht="38.25" x14ac:dyDescent="0.25">
      <c r="A111" s="124"/>
      <c r="B111" s="124"/>
      <c r="C111" s="114" t="s">
        <v>1220</v>
      </c>
      <c r="D111" s="115" t="s">
        <v>1221</v>
      </c>
      <c r="E111" s="81" t="s">
        <v>1222</v>
      </c>
      <c r="F111" s="81" t="s">
        <v>1174</v>
      </c>
      <c r="G111" s="52" t="str">
        <f>VLOOKUP(H111,PELIGROS!A$1:G$445,2,0)</f>
        <v>Movimientos repetitivos, Miembros Superiores</v>
      </c>
      <c r="H111" s="52" t="s">
        <v>1175</v>
      </c>
      <c r="I111" s="52" t="s">
        <v>1203</v>
      </c>
      <c r="J111" s="52" t="str">
        <f>VLOOKUP(H111,PELIGROS!A$2:G$445,3,0)</f>
        <v>Lesiones Musculoesqueléticas</v>
      </c>
      <c r="K111" s="18" t="s">
        <v>29</v>
      </c>
      <c r="L111" s="52" t="str">
        <f>VLOOKUP(H111,PELIGROS!A$2:G$445,4,0)</f>
        <v>N/A</v>
      </c>
      <c r="M111" s="52" t="str">
        <f>VLOOKUP(H111,PELIGROS!A$2:G$445,5,0)</f>
        <v>PVE BIomécanico, programa pausas activas, examenes periódicos, recomendaicones, control de posturas</v>
      </c>
      <c r="N111" s="18">
        <v>2</v>
      </c>
      <c r="O111" s="59">
        <v>3</v>
      </c>
      <c r="P111" s="59">
        <v>10</v>
      </c>
      <c r="Q111" s="60">
        <f t="shared" si="5"/>
        <v>6</v>
      </c>
      <c r="R111" s="60">
        <f t="shared" si="6"/>
        <v>60</v>
      </c>
      <c r="S111" s="17" t="str">
        <f t="shared" si="7"/>
        <v>M-6</v>
      </c>
      <c r="T111" s="61" t="str">
        <f t="shared" si="8"/>
        <v>III</v>
      </c>
      <c r="U111" s="62" t="str">
        <f t="shared" si="9"/>
        <v>Mejorable</v>
      </c>
      <c r="V111" s="113">
        <v>5</v>
      </c>
      <c r="W111" s="52" t="str">
        <f>VLOOKUP(H111,PELIGROS!A$2:G$445,6,0)</f>
        <v>Enfermedades musculoesqueleticas</v>
      </c>
      <c r="X111" s="18" t="s">
        <v>31</v>
      </c>
      <c r="Y111" s="18" t="s">
        <v>31</v>
      </c>
      <c r="Z111" s="18" t="s">
        <v>31</v>
      </c>
      <c r="AA111" s="17" t="s">
        <v>31</v>
      </c>
      <c r="AB111" s="52" t="str">
        <f>VLOOKUP(H111,PELIGROS!A$2:G$445,7,0)</f>
        <v>Prevención en lesiones osteomusculares, líderes de pausas activas</v>
      </c>
      <c r="AC111" s="18" t="s">
        <v>1176</v>
      </c>
      <c r="AD111" s="114" t="s">
        <v>1180</v>
      </c>
    </row>
    <row r="112" spans="1:30" s="63" customFormat="1" ht="51" x14ac:dyDescent="0.25">
      <c r="A112" s="124"/>
      <c r="B112" s="124"/>
      <c r="C112" s="97"/>
      <c r="D112" s="116"/>
      <c r="E112" s="82"/>
      <c r="F112" s="82"/>
      <c r="G112" s="52" t="str">
        <f>VLOOKUP(H112,PELIGROS!A$1:G$445,2,0)</f>
        <v>Carga de un peso mayor al recomendado</v>
      </c>
      <c r="H112" s="52" t="s">
        <v>480</v>
      </c>
      <c r="I112" s="52" t="s">
        <v>1203</v>
      </c>
      <c r="J112" s="52" t="str">
        <f>VLOOKUP(H112,PELIGROS!A$2:G$445,3,0)</f>
        <v>Lesiones osteomusculares, lesiones osteoarticulares</v>
      </c>
      <c r="K112" s="18" t="s">
        <v>29</v>
      </c>
      <c r="L112" s="52" t="str">
        <f>VLOOKUP(H112,PELIGROS!A$2:G$445,4,0)</f>
        <v>Inspecciones planeadas e inspecciones no planeadas, procedimientos de programas de seguridad y salud en el trabajo</v>
      </c>
      <c r="M112" s="52" t="str">
        <f>VLOOKUP(H112,PELIGROS!A$2:G$445,5,0)</f>
        <v>PVE Biomecánico, programa pausas activas, exámenes periódicos, recomendaciones, control de posturas</v>
      </c>
      <c r="N112" s="18">
        <v>2</v>
      </c>
      <c r="O112" s="59">
        <v>2</v>
      </c>
      <c r="P112" s="59">
        <v>10</v>
      </c>
      <c r="Q112" s="60">
        <f t="shared" si="5"/>
        <v>4</v>
      </c>
      <c r="R112" s="60">
        <f t="shared" si="6"/>
        <v>40</v>
      </c>
      <c r="S112" s="17" t="str">
        <f t="shared" si="7"/>
        <v>B-4</v>
      </c>
      <c r="T112" s="61" t="str">
        <f t="shared" si="8"/>
        <v>III</v>
      </c>
      <c r="U112" s="62" t="str">
        <f t="shared" si="9"/>
        <v>Mejorable</v>
      </c>
      <c r="V112" s="94"/>
      <c r="W112" s="52" t="str">
        <f>VLOOKUP(H112,PELIGROS!A$2:G$445,6,0)</f>
        <v>Enfermedades del sistema osteomuscular</v>
      </c>
      <c r="X112" s="18" t="s">
        <v>31</v>
      </c>
      <c r="Y112" s="18" t="s">
        <v>31</v>
      </c>
      <c r="Z112" s="18" t="s">
        <v>31</v>
      </c>
      <c r="AA112" s="17" t="s">
        <v>31</v>
      </c>
      <c r="AB112" s="52" t="str">
        <f>VLOOKUP(H112,PELIGROS!A$2:G$445,7,0)</f>
        <v>Prevención en lesiones osteomusculares, Líderes en pausas activas</v>
      </c>
      <c r="AC112" s="18" t="s">
        <v>31</v>
      </c>
      <c r="AD112" s="97"/>
    </row>
    <row r="113" spans="1:30" s="63" customFormat="1" ht="51" x14ac:dyDescent="0.25">
      <c r="A113" s="124"/>
      <c r="B113" s="124"/>
      <c r="C113" s="97"/>
      <c r="D113" s="116"/>
      <c r="E113" s="82"/>
      <c r="F113" s="82"/>
      <c r="G113" s="52" t="str">
        <f>VLOOKUP(H113,PELIGROS!A$1:G$445,2,0)</f>
        <v>Forzadas, Prolongadas</v>
      </c>
      <c r="H113" s="52" t="s">
        <v>39</v>
      </c>
      <c r="I113" s="52" t="s">
        <v>1203</v>
      </c>
      <c r="J113" s="52" t="str">
        <f>VLOOKUP(H113,PELIGROS!A$2:G$445,3,0)</f>
        <v xml:space="preserve">Lesiones osteomusculares, lesiones osteoarticulares
</v>
      </c>
      <c r="K113" s="18" t="s">
        <v>29</v>
      </c>
      <c r="L113" s="52" t="str">
        <f>VLOOKUP(H113,PELIGROS!A$2:G$445,4,0)</f>
        <v>Inspecciones planeadas e inspecciones no planeadas, procedimientos de programas de seguridad y salud en el trabajo</v>
      </c>
      <c r="M113" s="52" t="str">
        <f>VLOOKUP(H113,PELIGROS!A$2:G$445,5,0)</f>
        <v>PVE Biomecánico, programa pausas activas, exámenes periódicos, recomendaciones, control de posturas</v>
      </c>
      <c r="N113" s="18">
        <v>2</v>
      </c>
      <c r="O113" s="59">
        <v>2</v>
      </c>
      <c r="P113" s="59">
        <v>10</v>
      </c>
      <c r="Q113" s="60">
        <f t="shared" si="5"/>
        <v>4</v>
      </c>
      <c r="R113" s="60">
        <f t="shared" si="6"/>
        <v>40</v>
      </c>
      <c r="S113" s="17" t="str">
        <f t="shared" si="7"/>
        <v>B-4</v>
      </c>
      <c r="T113" s="61" t="str">
        <f t="shared" si="8"/>
        <v>III</v>
      </c>
      <c r="U113" s="62" t="str">
        <f t="shared" si="9"/>
        <v>Mejorable</v>
      </c>
      <c r="V113" s="94"/>
      <c r="W113" s="52" t="str">
        <f>VLOOKUP(H113,PELIGROS!A$2:G$445,6,0)</f>
        <v>Enfermedades Osteomusculares</v>
      </c>
      <c r="X113" s="18" t="s">
        <v>31</v>
      </c>
      <c r="Y113" s="18" t="s">
        <v>31</v>
      </c>
      <c r="Z113" s="18" t="s">
        <v>31</v>
      </c>
      <c r="AA113" s="17" t="s">
        <v>31</v>
      </c>
      <c r="AB113" s="52" t="str">
        <f>VLOOKUP(H113,PELIGROS!A$2:G$445,7,0)</f>
        <v>Prevención en lesiones osteomusculares, líderes de pausas activas</v>
      </c>
      <c r="AC113" s="18" t="s">
        <v>31</v>
      </c>
      <c r="AD113" s="97"/>
    </row>
    <row r="114" spans="1:30" s="63" customFormat="1" ht="51" x14ac:dyDescent="0.25">
      <c r="A114" s="124"/>
      <c r="B114" s="124"/>
      <c r="C114" s="97"/>
      <c r="D114" s="116"/>
      <c r="E114" s="82"/>
      <c r="F114" s="82"/>
      <c r="G114" s="52" t="str">
        <f>VLOOKUP(H114,PELIGROS!A$1:G$445,2,0)</f>
        <v>SISMOS, INCENDIOS, INUNDACIONES, TERREMOTOS, VENDAVALES, DERRUMBE</v>
      </c>
      <c r="H114" s="52" t="s">
        <v>59</v>
      </c>
      <c r="I114" s="52" t="s">
        <v>1204</v>
      </c>
      <c r="J114" s="52" t="str">
        <f>VLOOKUP(H114,PELIGROS!A$2:G$445,3,0)</f>
        <v>SISMOS, INCENDIOS, INUNDACIONES, TERREMOTOS, VENDAVALES</v>
      </c>
      <c r="K114" s="18" t="s">
        <v>29</v>
      </c>
      <c r="L114" s="52" t="str">
        <f>VLOOKUP(H114,PELIGROS!A$2:G$445,4,0)</f>
        <v>Inspecciones planeadas e inspecciones no planeadas, procedimientos de programas de seguridad y salud en el trabajo</v>
      </c>
      <c r="M114" s="52" t="str">
        <f>VLOOKUP(H114,PELIGROS!A$2:G$445,5,0)</f>
        <v>BRIGADAS DE EMERGENCIAS</v>
      </c>
      <c r="N114" s="18">
        <v>2</v>
      </c>
      <c r="O114" s="59">
        <v>1</v>
      </c>
      <c r="P114" s="59">
        <v>100</v>
      </c>
      <c r="Q114" s="60">
        <f t="shared" si="5"/>
        <v>2</v>
      </c>
      <c r="R114" s="60">
        <f t="shared" si="6"/>
        <v>200</v>
      </c>
      <c r="S114" s="17" t="str">
        <f t="shared" si="7"/>
        <v>B-2</v>
      </c>
      <c r="T114" s="61" t="str">
        <f t="shared" si="8"/>
        <v>II</v>
      </c>
      <c r="U114" s="62" t="str">
        <f t="shared" si="9"/>
        <v>No Aceptable o Aceptable Con Control Especifico</v>
      </c>
      <c r="V114" s="94"/>
      <c r="W114" s="52" t="str">
        <f>VLOOKUP(H114,PELIGROS!A$2:G$445,6,0)</f>
        <v>MUERTE</v>
      </c>
      <c r="X114" s="18" t="s">
        <v>31</v>
      </c>
      <c r="Y114" s="18" t="s">
        <v>31</v>
      </c>
      <c r="Z114" s="18" t="s">
        <v>31</v>
      </c>
      <c r="AA114" s="17" t="s">
        <v>1210</v>
      </c>
      <c r="AB114" s="52" t="str">
        <f>VLOOKUP(H114,PELIGROS!A$2:G$445,7,0)</f>
        <v>ENTRENAMIENTO DE LA BRIGADA; DIVULGACIÓN DE PLAN DE EMERGENCIA</v>
      </c>
      <c r="AC114" s="18" t="s">
        <v>1178</v>
      </c>
      <c r="AD114" s="97"/>
    </row>
    <row r="115" spans="1:30" s="63" customFormat="1" ht="51" x14ac:dyDescent="0.25">
      <c r="A115" s="124"/>
      <c r="B115" s="124"/>
      <c r="C115" s="97"/>
      <c r="D115" s="116"/>
      <c r="E115" s="82"/>
      <c r="F115" s="82"/>
      <c r="G115" s="52" t="str">
        <f>VLOOKUP(H115,PELIGROS!A$1:G$445,2,0)</f>
        <v>INFRAROJA, ULTRAVIOLETA, VISIBLE, RADIOFRECUENCIA, MICROONDAS, LASER</v>
      </c>
      <c r="H115" s="52" t="s">
        <v>64</v>
      </c>
      <c r="I115" s="52" t="s">
        <v>1212</v>
      </c>
      <c r="J115" s="52" t="str">
        <f>VLOOKUP(H115,PELIGROS!A$2:G$445,3,0)</f>
        <v>CÁNCER, LESIONES DÉRMICAS Y OCULARES</v>
      </c>
      <c r="K115" s="18" t="s">
        <v>29</v>
      </c>
      <c r="L115" s="52" t="str">
        <f>VLOOKUP(H115,PELIGROS!A$2:G$445,4,0)</f>
        <v>Inspecciones planeadas e inspecciones no planeadas, procedimientos de programas de seguridad y salud en el trabajo</v>
      </c>
      <c r="M115" s="52" t="str">
        <f>VLOOKUP(H115,PELIGROS!A$2:G$445,5,0)</f>
        <v>PROGRAMA BLOQUEADOR SOLAR</v>
      </c>
      <c r="N115" s="18">
        <v>2</v>
      </c>
      <c r="O115" s="59">
        <v>2</v>
      </c>
      <c r="P115" s="59">
        <v>10</v>
      </c>
      <c r="Q115" s="60">
        <f t="shared" si="5"/>
        <v>4</v>
      </c>
      <c r="R115" s="60">
        <f t="shared" si="6"/>
        <v>40</v>
      </c>
      <c r="S115" s="17" t="str">
        <f t="shared" si="7"/>
        <v>B-4</v>
      </c>
      <c r="T115" s="61" t="str">
        <f t="shared" si="8"/>
        <v>III</v>
      </c>
      <c r="U115" s="62" t="str">
        <f t="shared" si="9"/>
        <v>Mejorable</v>
      </c>
      <c r="V115" s="94"/>
      <c r="W115" s="52" t="str">
        <f>VLOOKUP(H115,PELIGROS!A$2:G$445,6,0)</f>
        <v>CÁNCER</v>
      </c>
      <c r="X115" s="18" t="s">
        <v>31</v>
      </c>
      <c r="Y115" s="18" t="s">
        <v>31</v>
      </c>
      <c r="Z115" s="18" t="s">
        <v>31</v>
      </c>
      <c r="AA115" s="17" t="s">
        <v>31</v>
      </c>
      <c r="AB115" s="52" t="str">
        <f>VLOOKUP(H115,PELIGROS!A$2:G$445,7,0)</f>
        <v>N/A</v>
      </c>
      <c r="AC115" s="18" t="s">
        <v>1223</v>
      </c>
      <c r="AD115" s="97"/>
    </row>
    <row r="116" spans="1:30" s="63" customFormat="1" ht="63.75" x14ac:dyDescent="0.25">
      <c r="A116" s="124"/>
      <c r="B116" s="124"/>
      <c r="C116" s="97"/>
      <c r="D116" s="116"/>
      <c r="E116" s="82"/>
      <c r="F116" s="82"/>
      <c r="G116" s="52" t="str">
        <f>VLOOKUP(H116,PELIGROS!A$1:G$445,2,0)</f>
        <v>CONCENTRACIÓN EN ACTIVIDADES DE ALTO DESEMPEÑO MENTAL</v>
      </c>
      <c r="H116" s="52" t="s">
        <v>69</v>
      </c>
      <c r="I116" s="52" t="s">
        <v>1205</v>
      </c>
      <c r="J116" s="52" t="str">
        <f>VLOOKUP(H116,PELIGROS!A$2:G$445,3,0)</f>
        <v>ESTRÉS, CEFALEA, IRRITABILIDAD</v>
      </c>
      <c r="K116" s="18" t="s">
        <v>29</v>
      </c>
      <c r="L116" s="52" t="str">
        <f>VLOOKUP(H116,PELIGROS!A$2:G$445,4,0)</f>
        <v>N/A</v>
      </c>
      <c r="M116" s="52" t="str">
        <f>VLOOKUP(H116,PELIGROS!A$2:G$445,5,0)</f>
        <v>PVE PSICOSOCIAL</v>
      </c>
      <c r="N116" s="18">
        <v>2</v>
      </c>
      <c r="O116" s="59">
        <v>2</v>
      </c>
      <c r="P116" s="59">
        <v>10</v>
      </c>
      <c r="Q116" s="60">
        <f t="shared" si="5"/>
        <v>4</v>
      </c>
      <c r="R116" s="60">
        <f t="shared" si="6"/>
        <v>40</v>
      </c>
      <c r="S116" s="17" t="str">
        <f t="shared" si="7"/>
        <v>B-4</v>
      </c>
      <c r="T116" s="61" t="str">
        <f t="shared" si="8"/>
        <v>III</v>
      </c>
      <c r="U116" s="62" t="str">
        <f t="shared" si="9"/>
        <v>Mejorable</v>
      </c>
      <c r="V116" s="94"/>
      <c r="W116" s="52" t="str">
        <f>VLOOKUP(H116,PELIGROS!A$2:G$445,6,0)</f>
        <v>ESTRÉS</v>
      </c>
      <c r="X116" s="18" t="s">
        <v>31</v>
      </c>
      <c r="Y116" s="18" t="s">
        <v>31</v>
      </c>
      <c r="Z116" s="18" t="s">
        <v>31</v>
      </c>
      <c r="AA116" s="17" t="s">
        <v>31</v>
      </c>
      <c r="AB116" s="52" t="str">
        <f>VLOOKUP(H116,PELIGROS!A$2:G$445,7,0)</f>
        <v>N/A</v>
      </c>
      <c r="AC116" s="18" t="s">
        <v>1179</v>
      </c>
      <c r="AD116" s="97"/>
    </row>
    <row r="117" spans="1:30" s="63" customFormat="1" x14ac:dyDescent="0.25">
      <c r="A117" s="125"/>
      <c r="B117" s="125"/>
      <c r="C117" s="98"/>
      <c r="D117" s="117"/>
      <c r="E117" s="83"/>
      <c r="F117" s="83"/>
      <c r="G117" s="52" t="str">
        <f>VLOOKUP(H117,PELIGROS!A$1:G$445,2,0)</f>
        <v>NATURALEZA DE LA TAREA</v>
      </c>
      <c r="H117" s="52" t="s">
        <v>73</v>
      </c>
      <c r="I117" s="52" t="s">
        <v>1205</v>
      </c>
      <c r="J117" s="52" t="str">
        <f>VLOOKUP(H117,PELIGROS!A$2:G$445,3,0)</f>
        <v>ESTRÉS,  TRANSTORNOS DEL SUEÑO</v>
      </c>
      <c r="K117" s="18" t="s">
        <v>29</v>
      </c>
      <c r="L117" s="52" t="str">
        <f>VLOOKUP(H117,PELIGROS!A$2:G$445,4,0)</f>
        <v>N/A</v>
      </c>
      <c r="M117" s="52" t="str">
        <f>VLOOKUP(H117,PELIGROS!A$2:G$445,5,0)</f>
        <v>PVE PSICOSOCIAL</v>
      </c>
      <c r="N117" s="18">
        <v>2</v>
      </c>
      <c r="O117" s="59">
        <v>2</v>
      </c>
      <c r="P117" s="59">
        <v>10</v>
      </c>
      <c r="Q117" s="60">
        <f t="shared" si="5"/>
        <v>4</v>
      </c>
      <c r="R117" s="60">
        <f t="shared" si="6"/>
        <v>40</v>
      </c>
      <c r="S117" s="17" t="str">
        <f t="shared" si="7"/>
        <v>B-4</v>
      </c>
      <c r="T117" s="61" t="str">
        <f t="shared" si="8"/>
        <v>III</v>
      </c>
      <c r="U117" s="62" t="str">
        <f t="shared" si="9"/>
        <v>Mejorable</v>
      </c>
      <c r="V117" s="95"/>
      <c r="W117" s="52" t="str">
        <f>VLOOKUP(H117,PELIGROS!A$2:G$445,6,0)</f>
        <v>ESTRÉS</v>
      </c>
      <c r="X117" s="18" t="s">
        <v>31</v>
      </c>
      <c r="Y117" s="18" t="s">
        <v>31</v>
      </c>
      <c r="Z117" s="18" t="s">
        <v>31</v>
      </c>
      <c r="AA117" s="17" t="s">
        <v>31</v>
      </c>
      <c r="AB117" s="52" t="str">
        <f>VLOOKUP(H117,PELIGROS!A$2:G$445,7,0)</f>
        <v>N/A</v>
      </c>
      <c r="AC117" s="18" t="s">
        <v>31</v>
      </c>
      <c r="AD117" s="98"/>
    </row>
    <row r="118" spans="1:30" ht="15" x14ac:dyDescent="0.25">
      <c r="A118" s="14"/>
      <c r="B118" s="14"/>
      <c r="C118" s="21" t="e">
        <f>VLOOKUP(E118,FUNCIONES!A$2:C$82,2,0)</f>
        <v>#N/A</v>
      </c>
      <c r="D118" s="22" t="e">
        <f>VLOOKUP(E118,FUNCIONES!A$2:C$82,3,0)</f>
        <v>#N/A</v>
      </c>
      <c r="E118" s="23"/>
      <c r="F118" s="16"/>
      <c r="G118" s="52" t="e">
        <f>VLOOKUP(H118,PELIGROS!A$1:G$445,2,0)</f>
        <v>#N/A</v>
      </c>
      <c r="H118" s="24"/>
      <c r="I118" s="24"/>
      <c r="J118" s="52" t="e">
        <f>VLOOKUP(H118,PELIGROS!A$2:G$445,3,0)</f>
        <v>#N/A</v>
      </c>
      <c r="K118" s="18"/>
      <c r="L118" s="52" t="e">
        <f>VLOOKUP(H118,PELIGROS!A$2:G$445,4,0)</f>
        <v>#N/A</v>
      </c>
      <c r="M118" s="52" t="e">
        <f>VLOOKUP(H118,PELIGROS!A$2:G$445,5,0)</f>
        <v>#N/A</v>
      </c>
      <c r="N118" s="18"/>
      <c r="O118" s="19"/>
      <c r="P118" s="19"/>
      <c r="Q118" s="25">
        <f t="shared" ref="Q118" si="10">N118*O118</f>
        <v>0</v>
      </c>
      <c r="R118" s="25">
        <f t="shared" ref="R118" si="11">P118*Q118</f>
        <v>0</v>
      </c>
      <c r="S118" s="30">
        <f t="shared" ref="S118" si="12">IF(Q118=40,"MA-40",IF(Q118=30,"MA-30",IF(Q118=20,"A-20",IF(Q118=10,"A-10",IF(Q118=24,"MA-24",IF(Q118=18,"A-18",IF(Q118=12,"A-12",IF(Q118=6,"M-6",IF(Q118=8,"M-8",IF(Q118=6,"M-6",IF(Q118=4,"B-4",IF(Q118=2,"B-2",))))))))))))</f>
        <v>0</v>
      </c>
      <c r="T118" s="31" t="str">
        <f t="shared" ref="T118" si="13">IF(R118&lt;=20,"IV",IF(R118&lt;=120,"III",IF(R118&lt;=500,"II",IF(R118&lt;=4000,"I"))))</f>
        <v>IV</v>
      </c>
      <c r="U118" s="32" t="str">
        <f t="shared" ref="U118" si="14">IF(T118=0,"",IF(T118="IV","Aceptable",IF(T118="III","Mejorable",IF(T118="II","No Aceptable o Aceptable Con Control Especifico",IF(T118="I","No Aceptable","")))))</f>
        <v>Aceptable</v>
      </c>
      <c r="V118" s="18"/>
      <c r="W118" s="52" t="e">
        <f>VLOOKUP(H118,PELIGROS!A$2:G$445,6,0)</f>
        <v>#N/A</v>
      </c>
      <c r="X118" s="20"/>
      <c r="Y118" s="20"/>
      <c r="Z118" s="20"/>
      <c r="AA118" s="15"/>
      <c r="AB118" s="21" t="e">
        <f>VLOOKUP(H118,PELIGROS!A$2:G$445,7,0)</f>
        <v>#N/A</v>
      </c>
      <c r="AC118" s="20"/>
      <c r="AD118" s="17"/>
    </row>
    <row r="120" spans="1:30" ht="13.5" thickBot="1" x14ac:dyDescent="0.3"/>
    <row r="121" spans="1:30" ht="15.75" customHeight="1" thickBot="1" x14ac:dyDescent="0.3">
      <c r="A121" s="91" t="s">
        <v>1170</v>
      </c>
      <c r="B121" s="91"/>
      <c r="C121" s="91"/>
      <c r="D121" s="91"/>
      <c r="E121" s="91"/>
      <c r="F121" s="91"/>
      <c r="G121" s="91"/>
    </row>
    <row r="122" spans="1:30" ht="15.75" customHeight="1" thickBot="1" x14ac:dyDescent="0.3">
      <c r="A122" s="84" t="s">
        <v>1171</v>
      </c>
      <c r="B122" s="84"/>
      <c r="C122" s="84"/>
      <c r="D122" s="92" t="s">
        <v>1172</v>
      </c>
      <c r="E122" s="92"/>
      <c r="F122" s="92"/>
      <c r="G122" s="92"/>
    </row>
    <row r="123" spans="1:30" ht="15.75" customHeight="1" x14ac:dyDescent="0.25">
      <c r="A123" s="77"/>
      <c r="B123" s="78"/>
      <c r="C123" s="79"/>
      <c r="D123" s="73"/>
      <c r="E123" s="73"/>
      <c r="F123" s="73"/>
      <c r="G123" s="73"/>
    </row>
    <row r="124" spans="1:30" ht="15.75" customHeight="1" thickBot="1" x14ac:dyDescent="0.3">
      <c r="A124" s="74"/>
      <c r="B124" s="75"/>
      <c r="C124" s="76"/>
      <c r="D124" s="80"/>
      <c r="E124" s="80"/>
      <c r="F124" s="80"/>
      <c r="G124" s="80"/>
    </row>
  </sheetData>
  <mergeCells count="87">
    <mergeCell ref="AD111:AD117"/>
    <mergeCell ref="A11:A117"/>
    <mergeCell ref="B11:B117"/>
    <mergeCell ref="C111:C117"/>
    <mergeCell ref="D111:D117"/>
    <mergeCell ref="E111:E117"/>
    <mergeCell ref="F111:F117"/>
    <mergeCell ref="V111:V117"/>
    <mergeCell ref="V101:V110"/>
    <mergeCell ref="AD101:AD110"/>
    <mergeCell ref="C101:C110"/>
    <mergeCell ref="D101:D110"/>
    <mergeCell ref="E101:E110"/>
    <mergeCell ref="F101:F110"/>
    <mergeCell ref="E81:E90"/>
    <mergeCell ref="F81:F90"/>
    <mergeCell ref="V91:V100"/>
    <mergeCell ref="AD91:AD100"/>
    <mergeCell ref="C91:C100"/>
    <mergeCell ref="D91:D100"/>
    <mergeCell ref="E91:E100"/>
    <mergeCell ref="F91:F100"/>
    <mergeCell ref="AD21:AD30"/>
    <mergeCell ref="V31:V40"/>
    <mergeCell ref="AD31:AD40"/>
    <mergeCell ref="C31:C40"/>
    <mergeCell ref="D31:D40"/>
    <mergeCell ref="E31:E40"/>
    <mergeCell ref="V21:V30"/>
    <mergeCell ref="C21:C30"/>
    <mergeCell ref="D21:D30"/>
    <mergeCell ref="E21:E30"/>
    <mergeCell ref="F21:F30"/>
    <mergeCell ref="AD11:AD20"/>
    <mergeCell ref="X8:AD9"/>
    <mergeCell ref="N8:T9"/>
    <mergeCell ref="E5:G5"/>
    <mergeCell ref="C8:F9"/>
    <mergeCell ref="J8:J10"/>
    <mergeCell ref="K8:M9"/>
    <mergeCell ref="U8:U9"/>
    <mergeCell ref="V8:W9"/>
    <mergeCell ref="G8:I9"/>
    <mergeCell ref="H10:I10"/>
    <mergeCell ref="C11:C20"/>
    <mergeCell ref="D11:D20"/>
    <mergeCell ref="E11:E20"/>
    <mergeCell ref="F11:F20"/>
    <mergeCell ref="A8:A10"/>
    <mergeCell ref="B8:B10"/>
    <mergeCell ref="A121:G121"/>
    <mergeCell ref="D122:G122"/>
    <mergeCell ref="V11:V20"/>
    <mergeCell ref="C41:C50"/>
    <mergeCell ref="D41:D50"/>
    <mergeCell ref="E41:E50"/>
    <mergeCell ref="F41:F50"/>
    <mergeCell ref="V61:V70"/>
    <mergeCell ref="C61:C70"/>
    <mergeCell ref="D61:D70"/>
    <mergeCell ref="E61:E70"/>
    <mergeCell ref="F61:F70"/>
    <mergeCell ref="C51:C60"/>
    <mergeCell ref="D51:D60"/>
    <mergeCell ref="D123:G123"/>
    <mergeCell ref="A124:C124"/>
    <mergeCell ref="A123:C123"/>
    <mergeCell ref="D124:G124"/>
    <mergeCell ref="F31:F40"/>
    <mergeCell ref="A122:C122"/>
    <mergeCell ref="E51:E60"/>
    <mergeCell ref="F51:F60"/>
    <mergeCell ref="C71:C80"/>
    <mergeCell ref="D71:D80"/>
    <mergeCell ref="E71:E80"/>
    <mergeCell ref="F71:F80"/>
    <mergeCell ref="V41:V50"/>
    <mergeCell ref="AD41:AD50"/>
    <mergeCell ref="V81:V90"/>
    <mergeCell ref="AD81:AD90"/>
    <mergeCell ref="C81:C90"/>
    <mergeCell ref="D81:D90"/>
    <mergeCell ref="AD61:AD70"/>
    <mergeCell ref="AD51:AD60"/>
    <mergeCell ref="V51:V60"/>
    <mergeCell ref="V71:V80"/>
    <mergeCell ref="AD71:AD80"/>
  </mergeCells>
  <conditionalFormatting sqref="U1:U10 U119:U1048576">
    <cfRule type="containsText" dxfId="291" priority="854" operator="containsText" text="No Aceptable o Aceptable con Control Especifico">
      <formula>NOT(ISERROR(SEARCH("No Aceptable o Aceptable con Control Especifico",U1)))</formula>
    </cfRule>
    <cfRule type="containsText" dxfId="290" priority="855" operator="containsText" text="No Aceptable">
      <formula>NOT(ISERROR(SEARCH("No Aceptable",U1)))</formula>
    </cfRule>
    <cfRule type="containsText" dxfId="289" priority="856" operator="containsText" text="No Aceptable o Aceptable con Control Especifico">
      <formula>NOT(ISERROR(SEARCH("No Aceptable o Aceptable con Control Especifico",U1)))</formula>
    </cfRule>
  </conditionalFormatting>
  <conditionalFormatting sqref="T1:T10 T119:T1048576">
    <cfRule type="cellIs" dxfId="288" priority="853" operator="equal">
      <formula>"II"</formula>
    </cfRule>
  </conditionalFormatting>
  <conditionalFormatting sqref="P11:P12">
    <cfRule type="cellIs" priority="585" stopIfTrue="1" operator="equal">
      <formula>"10, 25, 50, 100"</formula>
    </cfRule>
  </conditionalFormatting>
  <conditionalFormatting sqref="T30">
    <cfRule type="cellIs" dxfId="287" priority="437" stopIfTrue="1" operator="equal">
      <formula>"IV"</formula>
    </cfRule>
    <cfRule type="cellIs" dxfId="286" priority="438" stopIfTrue="1" operator="equal">
      <formula>"III"</formula>
    </cfRule>
    <cfRule type="cellIs" dxfId="285" priority="439" stopIfTrue="1" operator="equal">
      <formula>"II"</formula>
    </cfRule>
    <cfRule type="cellIs" dxfId="284" priority="440" stopIfTrue="1" operator="equal">
      <formula>"I"</formula>
    </cfRule>
  </conditionalFormatting>
  <conditionalFormatting sqref="U30">
    <cfRule type="cellIs" dxfId="283" priority="435" stopIfTrue="1" operator="equal">
      <formula>"No Aceptable"</formula>
    </cfRule>
    <cfRule type="cellIs" dxfId="282" priority="436" stopIfTrue="1" operator="equal">
      <formula>"Aceptable"</formula>
    </cfRule>
  </conditionalFormatting>
  <conditionalFormatting sqref="U30">
    <cfRule type="cellIs" dxfId="281" priority="434" stopIfTrue="1" operator="equal">
      <formula>"No Aceptable o Aceptable Con Control Especifico"</formula>
    </cfRule>
  </conditionalFormatting>
  <conditionalFormatting sqref="U30">
    <cfRule type="containsText" dxfId="280" priority="433" stopIfTrue="1" operator="containsText" text="Mejorable">
      <formula>NOT(ISERROR(SEARCH("Mejorable",U30)))</formula>
    </cfRule>
  </conditionalFormatting>
  <conditionalFormatting sqref="P84">
    <cfRule type="cellIs" priority="396" stopIfTrue="1" operator="equal">
      <formula>"10, 25, 50, 100"</formula>
    </cfRule>
  </conditionalFormatting>
  <conditionalFormatting sqref="T11:T24">
    <cfRule type="cellIs" dxfId="279" priority="608" stopIfTrue="1" operator="equal">
      <formula>"IV"</formula>
    </cfRule>
    <cfRule type="cellIs" dxfId="278" priority="609" stopIfTrue="1" operator="equal">
      <formula>"III"</formula>
    </cfRule>
    <cfRule type="cellIs" dxfId="277" priority="610" stopIfTrue="1" operator="equal">
      <formula>"II"</formula>
    </cfRule>
    <cfRule type="cellIs" dxfId="276" priority="611" stopIfTrue="1" operator="equal">
      <formula>"I"</formula>
    </cfRule>
  </conditionalFormatting>
  <conditionalFormatting sqref="U11:U24">
    <cfRule type="cellIs" dxfId="275" priority="606" stopIfTrue="1" operator="equal">
      <formula>"No Aceptable"</formula>
    </cfRule>
    <cfRule type="cellIs" dxfId="274" priority="607" stopIfTrue="1" operator="equal">
      <formula>"Aceptable"</formula>
    </cfRule>
  </conditionalFormatting>
  <conditionalFormatting sqref="U11:U24">
    <cfRule type="cellIs" dxfId="273" priority="605" stopIfTrue="1" operator="equal">
      <formula>"No Aceptable o Aceptable Con Control Especifico"</formula>
    </cfRule>
  </conditionalFormatting>
  <conditionalFormatting sqref="U11:U24">
    <cfRule type="containsText" dxfId="272" priority="604" stopIfTrue="1" operator="containsText" text="Mejorable">
      <formula>NOT(ISERROR(SEARCH("Mejorable",U11)))</formula>
    </cfRule>
  </conditionalFormatting>
  <conditionalFormatting sqref="P82:P83">
    <cfRule type="cellIs" priority="387" stopIfTrue="1" operator="equal">
      <formula>"10, 25, 50, 100"</formula>
    </cfRule>
  </conditionalFormatting>
  <conditionalFormatting sqref="T82:T83">
    <cfRule type="cellIs" dxfId="271" priority="383" stopIfTrue="1" operator="equal">
      <formula>"IV"</formula>
    </cfRule>
    <cfRule type="cellIs" dxfId="270" priority="384" stopIfTrue="1" operator="equal">
      <formula>"III"</formula>
    </cfRule>
    <cfRule type="cellIs" dxfId="269" priority="385" stopIfTrue="1" operator="equal">
      <formula>"II"</formula>
    </cfRule>
    <cfRule type="cellIs" dxfId="268" priority="386" stopIfTrue="1" operator="equal">
      <formula>"I"</formula>
    </cfRule>
  </conditionalFormatting>
  <conditionalFormatting sqref="U82:U83">
    <cfRule type="cellIs" dxfId="267" priority="381" stopIfTrue="1" operator="equal">
      <formula>"No Aceptable"</formula>
    </cfRule>
    <cfRule type="cellIs" dxfId="266" priority="382" stopIfTrue="1" operator="equal">
      <formula>"Aceptable"</formula>
    </cfRule>
  </conditionalFormatting>
  <conditionalFormatting sqref="U82:U83">
    <cfRule type="cellIs" dxfId="265" priority="380" stopIfTrue="1" operator="equal">
      <formula>"No Aceptable o Aceptable Con Control Especifico"</formula>
    </cfRule>
  </conditionalFormatting>
  <conditionalFormatting sqref="U82:U83">
    <cfRule type="containsText" dxfId="264" priority="379" stopIfTrue="1" operator="containsText" text="Mejorable">
      <formula>NOT(ISERROR(SEARCH("Mejorable",U82)))</formula>
    </cfRule>
  </conditionalFormatting>
  <conditionalFormatting sqref="T27">
    <cfRule type="cellIs" dxfId="263" priority="626" stopIfTrue="1" operator="equal">
      <formula>"IV"</formula>
    </cfRule>
    <cfRule type="cellIs" dxfId="262" priority="627" stopIfTrue="1" operator="equal">
      <formula>"III"</formula>
    </cfRule>
    <cfRule type="cellIs" dxfId="261" priority="628" stopIfTrue="1" operator="equal">
      <formula>"II"</formula>
    </cfRule>
    <cfRule type="cellIs" dxfId="260" priority="629" stopIfTrue="1" operator="equal">
      <formula>"I"</formula>
    </cfRule>
  </conditionalFormatting>
  <conditionalFormatting sqref="U27">
    <cfRule type="cellIs" dxfId="259" priority="624" stopIfTrue="1" operator="equal">
      <formula>"No Aceptable"</formula>
    </cfRule>
    <cfRule type="cellIs" dxfId="258" priority="625" stopIfTrue="1" operator="equal">
      <formula>"Aceptable"</formula>
    </cfRule>
  </conditionalFormatting>
  <conditionalFormatting sqref="U27">
    <cfRule type="cellIs" dxfId="257" priority="623" stopIfTrue="1" operator="equal">
      <formula>"No Aceptable o Aceptable Con Control Especifico"</formula>
    </cfRule>
  </conditionalFormatting>
  <conditionalFormatting sqref="U27">
    <cfRule type="containsText" dxfId="256" priority="622" stopIfTrue="1" operator="containsText" text="Mejorable">
      <formula>NOT(ISERROR(SEARCH("Mejorable",U27)))</formula>
    </cfRule>
  </conditionalFormatting>
  <conditionalFormatting sqref="P25:P26">
    <cfRule type="cellIs" priority="621" stopIfTrue="1" operator="equal">
      <formula>"10, 25, 50, 100"</formula>
    </cfRule>
  </conditionalFormatting>
  <conditionalFormatting sqref="T25:T26">
    <cfRule type="cellIs" dxfId="255" priority="617" stopIfTrue="1" operator="equal">
      <formula>"IV"</formula>
    </cfRule>
    <cfRule type="cellIs" dxfId="254" priority="618" stopIfTrue="1" operator="equal">
      <formula>"III"</formula>
    </cfRule>
    <cfRule type="cellIs" dxfId="253" priority="619" stopIfTrue="1" operator="equal">
      <formula>"II"</formula>
    </cfRule>
    <cfRule type="cellIs" dxfId="252" priority="620" stopIfTrue="1" operator="equal">
      <formula>"I"</formula>
    </cfRule>
  </conditionalFormatting>
  <conditionalFormatting sqref="U25:U26">
    <cfRule type="cellIs" dxfId="251" priority="615" stopIfTrue="1" operator="equal">
      <formula>"No Aceptable"</formula>
    </cfRule>
    <cfRule type="cellIs" dxfId="250" priority="616" stopIfTrue="1" operator="equal">
      <formula>"Aceptable"</formula>
    </cfRule>
  </conditionalFormatting>
  <conditionalFormatting sqref="U25:U26">
    <cfRule type="cellIs" dxfId="249" priority="614" stopIfTrue="1" operator="equal">
      <formula>"No Aceptable o Aceptable Con Control Especifico"</formula>
    </cfRule>
  </conditionalFormatting>
  <conditionalFormatting sqref="U25:U26">
    <cfRule type="containsText" dxfId="248" priority="613" stopIfTrue="1" operator="containsText" text="Mejorable">
      <formula>NOT(ISERROR(SEARCH("Mejorable",U25)))</formula>
    </cfRule>
  </conditionalFormatting>
  <conditionalFormatting sqref="P18:P24">
    <cfRule type="cellIs" priority="612" stopIfTrue="1" operator="equal">
      <formula>"10, 25, 50, 100"</formula>
    </cfRule>
  </conditionalFormatting>
  <conditionalFormatting sqref="T33">
    <cfRule type="cellIs" dxfId="247" priority="401" stopIfTrue="1" operator="equal">
      <formula>"IV"</formula>
    </cfRule>
    <cfRule type="cellIs" dxfId="246" priority="402" stopIfTrue="1" operator="equal">
      <formula>"III"</formula>
    </cfRule>
    <cfRule type="cellIs" dxfId="245" priority="403" stopIfTrue="1" operator="equal">
      <formula>"II"</formula>
    </cfRule>
    <cfRule type="cellIs" dxfId="244" priority="404" stopIfTrue="1" operator="equal">
      <formula>"I"</formula>
    </cfRule>
  </conditionalFormatting>
  <conditionalFormatting sqref="U33">
    <cfRule type="cellIs" dxfId="243" priority="399" stopIfTrue="1" operator="equal">
      <formula>"No Aceptable"</formula>
    </cfRule>
    <cfRule type="cellIs" dxfId="242" priority="400" stopIfTrue="1" operator="equal">
      <formula>"Aceptable"</formula>
    </cfRule>
  </conditionalFormatting>
  <conditionalFormatting sqref="U33">
    <cfRule type="cellIs" dxfId="241" priority="398" stopIfTrue="1" operator="equal">
      <formula>"No Aceptable o Aceptable Con Control Especifico"</formula>
    </cfRule>
  </conditionalFormatting>
  <conditionalFormatting sqref="U33">
    <cfRule type="containsText" dxfId="240" priority="397" stopIfTrue="1" operator="containsText" text="Mejorable">
      <formula>NOT(ISERROR(SEARCH("Mejorable",U33)))</formula>
    </cfRule>
  </conditionalFormatting>
  <conditionalFormatting sqref="P65:P66">
    <cfRule type="cellIs" priority="459" stopIfTrue="1" operator="equal">
      <formula>"10, 25, 50, 100"</formula>
    </cfRule>
  </conditionalFormatting>
  <conditionalFormatting sqref="P13">
    <cfRule type="cellIs" priority="594" stopIfTrue="1" operator="equal">
      <formula>"10, 25, 50, 100"</formula>
    </cfRule>
  </conditionalFormatting>
  <conditionalFormatting sqref="P33">
    <cfRule type="cellIs" priority="405" stopIfTrue="1" operator="equal">
      <formula>"10, 25, 50, 100"</formula>
    </cfRule>
  </conditionalFormatting>
  <conditionalFormatting sqref="P28:P29">
    <cfRule type="cellIs" priority="432" stopIfTrue="1" operator="equal">
      <formula>"10, 25, 50, 100"</formula>
    </cfRule>
  </conditionalFormatting>
  <conditionalFormatting sqref="T28:T29">
    <cfRule type="cellIs" dxfId="239" priority="428" stopIfTrue="1" operator="equal">
      <formula>"IV"</formula>
    </cfRule>
    <cfRule type="cellIs" dxfId="238" priority="429" stopIfTrue="1" operator="equal">
      <formula>"III"</formula>
    </cfRule>
    <cfRule type="cellIs" dxfId="237" priority="430" stopIfTrue="1" operator="equal">
      <formula>"II"</formula>
    </cfRule>
    <cfRule type="cellIs" dxfId="236" priority="431" stopIfTrue="1" operator="equal">
      <formula>"I"</formula>
    </cfRule>
  </conditionalFormatting>
  <conditionalFormatting sqref="U28:U29">
    <cfRule type="cellIs" dxfId="235" priority="426" stopIfTrue="1" operator="equal">
      <formula>"No Aceptable"</formula>
    </cfRule>
    <cfRule type="cellIs" dxfId="234" priority="427" stopIfTrue="1" operator="equal">
      <formula>"Aceptable"</formula>
    </cfRule>
  </conditionalFormatting>
  <conditionalFormatting sqref="U28:U29">
    <cfRule type="cellIs" dxfId="233" priority="425" stopIfTrue="1" operator="equal">
      <formula>"No Aceptable o Aceptable Con Control Especifico"</formula>
    </cfRule>
  </conditionalFormatting>
  <conditionalFormatting sqref="U28:U29">
    <cfRule type="containsText" dxfId="232" priority="424" stopIfTrue="1" operator="containsText" text="Mejorable">
      <formula>NOT(ISERROR(SEARCH("Mejorable",U28)))</formula>
    </cfRule>
  </conditionalFormatting>
  <conditionalFormatting sqref="P31:P32">
    <cfRule type="cellIs" priority="423" stopIfTrue="1" operator="equal">
      <formula>"10, 25, 50, 100"</formula>
    </cfRule>
  </conditionalFormatting>
  <conditionalFormatting sqref="P27">
    <cfRule type="cellIs" priority="630" stopIfTrue="1" operator="equal">
      <formula>"10, 25, 50, 100"</formula>
    </cfRule>
  </conditionalFormatting>
  <conditionalFormatting sqref="T31:T32">
    <cfRule type="cellIs" dxfId="231" priority="419" stopIfTrue="1" operator="equal">
      <formula>"IV"</formula>
    </cfRule>
    <cfRule type="cellIs" dxfId="230" priority="420" stopIfTrue="1" operator="equal">
      <formula>"III"</formula>
    </cfRule>
    <cfRule type="cellIs" dxfId="229" priority="421" stopIfTrue="1" operator="equal">
      <formula>"II"</formula>
    </cfRule>
    <cfRule type="cellIs" dxfId="228" priority="422" stopIfTrue="1" operator="equal">
      <formula>"I"</formula>
    </cfRule>
  </conditionalFormatting>
  <conditionalFormatting sqref="U31:U32">
    <cfRule type="cellIs" dxfId="227" priority="417" stopIfTrue="1" operator="equal">
      <formula>"No Aceptable"</formula>
    </cfRule>
    <cfRule type="cellIs" dxfId="226" priority="418" stopIfTrue="1" operator="equal">
      <formula>"Aceptable"</formula>
    </cfRule>
  </conditionalFormatting>
  <conditionalFormatting sqref="U31:U32">
    <cfRule type="cellIs" dxfId="225" priority="416" stopIfTrue="1" operator="equal">
      <formula>"No Aceptable o Aceptable Con Control Especifico"</formula>
    </cfRule>
  </conditionalFormatting>
  <conditionalFormatting sqref="U31:U32">
    <cfRule type="containsText" dxfId="224" priority="415" stopIfTrue="1" operator="containsText" text="Mejorable">
      <formula>NOT(ISERROR(SEARCH("Mejorable",U31)))</formula>
    </cfRule>
  </conditionalFormatting>
  <conditionalFormatting sqref="P17">
    <cfRule type="cellIs" priority="549" stopIfTrue="1" operator="equal">
      <formula>"10, 25, 50, 100"</formula>
    </cfRule>
  </conditionalFormatting>
  <conditionalFormatting sqref="T71:T81">
    <cfRule type="cellIs" dxfId="223" priority="374" stopIfTrue="1" operator="equal">
      <formula>"IV"</formula>
    </cfRule>
    <cfRule type="cellIs" dxfId="222" priority="375" stopIfTrue="1" operator="equal">
      <formula>"III"</formula>
    </cfRule>
    <cfRule type="cellIs" dxfId="221" priority="376" stopIfTrue="1" operator="equal">
      <formula>"II"</formula>
    </cfRule>
    <cfRule type="cellIs" dxfId="220" priority="377" stopIfTrue="1" operator="equal">
      <formula>"I"</formula>
    </cfRule>
  </conditionalFormatting>
  <conditionalFormatting sqref="U71:U81">
    <cfRule type="cellIs" dxfId="219" priority="372" stopIfTrue="1" operator="equal">
      <formula>"No Aceptable"</formula>
    </cfRule>
    <cfRule type="cellIs" dxfId="218" priority="373" stopIfTrue="1" operator="equal">
      <formula>"Aceptable"</formula>
    </cfRule>
  </conditionalFormatting>
  <conditionalFormatting sqref="U71:U81">
    <cfRule type="cellIs" dxfId="217" priority="371" stopIfTrue="1" operator="equal">
      <formula>"No Aceptable o Aceptable Con Control Especifico"</formula>
    </cfRule>
  </conditionalFormatting>
  <conditionalFormatting sqref="U71:U81">
    <cfRule type="containsText" dxfId="216" priority="370" stopIfTrue="1" operator="containsText" text="Mejorable">
      <formula>NOT(ISERROR(SEARCH("Mejorable",U71)))</formula>
    </cfRule>
  </conditionalFormatting>
  <conditionalFormatting sqref="P16">
    <cfRule type="cellIs" priority="540" stopIfTrue="1" operator="equal">
      <formula>"10, 25, 50, 100"</formula>
    </cfRule>
  </conditionalFormatting>
  <conditionalFormatting sqref="T84">
    <cfRule type="cellIs" dxfId="215" priority="392" stopIfTrue="1" operator="equal">
      <formula>"IV"</formula>
    </cfRule>
    <cfRule type="cellIs" dxfId="214" priority="393" stopIfTrue="1" operator="equal">
      <formula>"III"</formula>
    </cfRule>
    <cfRule type="cellIs" dxfId="213" priority="394" stopIfTrue="1" operator="equal">
      <formula>"II"</formula>
    </cfRule>
    <cfRule type="cellIs" dxfId="212" priority="395" stopIfTrue="1" operator="equal">
      <formula>"I"</formula>
    </cfRule>
  </conditionalFormatting>
  <conditionalFormatting sqref="U84">
    <cfRule type="cellIs" dxfId="211" priority="390" stopIfTrue="1" operator="equal">
      <formula>"No Aceptable"</formula>
    </cfRule>
    <cfRule type="cellIs" dxfId="210" priority="391" stopIfTrue="1" operator="equal">
      <formula>"Aceptable"</formula>
    </cfRule>
  </conditionalFormatting>
  <conditionalFormatting sqref="U84">
    <cfRule type="cellIs" dxfId="209" priority="389" stopIfTrue="1" operator="equal">
      <formula>"No Aceptable o Aceptable Con Control Especifico"</formula>
    </cfRule>
  </conditionalFormatting>
  <conditionalFormatting sqref="U84">
    <cfRule type="containsText" dxfId="208" priority="388" stopIfTrue="1" operator="containsText" text="Mejorable">
      <formula>NOT(ISERROR(SEARCH("Mejorable",U84)))</formula>
    </cfRule>
  </conditionalFormatting>
  <conditionalFormatting sqref="P71:P72">
    <cfRule type="cellIs" priority="351" stopIfTrue="1" operator="equal">
      <formula>"10, 25, 50, 100"</formula>
    </cfRule>
  </conditionalFormatting>
  <conditionalFormatting sqref="T65:T66">
    <cfRule type="cellIs" dxfId="207" priority="455" stopIfTrue="1" operator="equal">
      <formula>"IV"</formula>
    </cfRule>
    <cfRule type="cellIs" dxfId="206" priority="456" stopIfTrue="1" operator="equal">
      <formula>"III"</formula>
    </cfRule>
    <cfRule type="cellIs" dxfId="205" priority="457" stopIfTrue="1" operator="equal">
      <formula>"II"</formula>
    </cfRule>
    <cfRule type="cellIs" dxfId="204" priority="458" stopIfTrue="1" operator="equal">
      <formula>"I"</formula>
    </cfRule>
  </conditionalFormatting>
  <conditionalFormatting sqref="U65:U66">
    <cfRule type="cellIs" dxfId="203" priority="453" stopIfTrue="1" operator="equal">
      <formula>"No Aceptable"</formula>
    </cfRule>
    <cfRule type="cellIs" dxfId="202" priority="454" stopIfTrue="1" operator="equal">
      <formula>"Aceptable"</formula>
    </cfRule>
  </conditionalFormatting>
  <conditionalFormatting sqref="U65:U66">
    <cfRule type="cellIs" dxfId="201" priority="452" stopIfTrue="1" operator="equal">
      <formula>"No Aceptable o Aceptable Con Control Especifico"</formula>
    </cfRule>
  </conditionalFormatting>
  <conditionalFormatting sqref="U65:U66">
    <cfRule type="containsText" dxfId="200" priority="451" stopIfTrue="1" operator="containsText" text="Mejorable">
      <formula>NOT(ISERROR(SEARCH("Mejorable",U65)))</formula>
    </cfRule>
  </conditionalFormatting>
  <conditionalFormatting sqref="T51:T64">
    <cfRule type="cellIs" dxfId="199" priority="446" stopIfTrue="1" operator="equal">
      <formula>"IV"</formula>
    </cfRule>
    <cfRule type="cellIs" dxfId="198" priority="447" stopIfTrue="1" operator="equal">
      <formula>"III"</formula>
    </cfRule>
    <cfRule type="cellIs" dxfId="197" priority="448" stopIfTrue="1" operator="equal">
      <formula>"II"</formula>
    </cfRule>
    <cfRule type="cellIs" dxfId="196" priority="449" stopIfTrue="1" operator="equal">
      <formula>"I"</formula>
    </cfRule>
  </conditionalFormatting>
  <conditionalFormatting sqref="U51:U64">
    <cfRule type="cellIs" dxfId="195" priority="444" stopIfTrue="1" operator="equal">
      <formula>"No Aceptable"</formula>
    </cfRule>
    <cfRule type="cellIs" dxfId="194" priority="445" stopIfTrue="1" operator="equal">
      <formula>"Aceptable"</formula>
    </cfRule>
  </conditionalFormatting>
  <conditionalFormatting sqref="U51:U64">
    <cfRule type="cellIs" dxfId="193" priority="443" stopIfTrue="1" operator="equal">
      <formula>"No Aceptable o Aceptable Con Control Especifico"</formula>
    </cfRule>
  </conditionalFormatting>
  <conditionalFormatting sqref="U51:U64">
    <cfRule type="containsText" dxfId="192" priority="442" stopIfTrue="1" operator="containsText" text="Mejorable">
      <formula>NOT(ISERROR(SEARCH("Mejorable",U51)))</formula>
    </cfRule>
  </conditionalFormatting>
  <conditionalFormatting sqref="P58:P64">
    <cfRule type="cellIs" priority="450" stopIfTrue="1" operator="equal">
      <formula>"10, 25, 50, 100"</formula>
    </cfRule>
  </conditionalFormatting>
  <conditionalFormatting sqref="P30">
    <cfRule type="cellIs" priority="441" stopIfTrue="1" operator="equal">
      <formula>"10, 25, 50, 100"</formula>
    </cfRule>
  </conditionalFormatting>
  <conditionalFormatting sqref="T68:T69">
    <cfRule type="cellIs" dxfId="191" priority="356" stopIfTrue="1" operator="equal">
      <formula>"IV"</formula>
    </cfRule>
    <cfRule type="cellIs" dxfId="190" priority="357" stopIfTrue="1" operator="equal">
      <formula>"III"</formula>
    </cfRule>
    <cfRule type="cellIs" dxfId="189" priority="358" stopIfTrue="1" operator="equal">
      <formula>"II"</formula>
    </cfRule>
    <cfRule type="cellIs" dxfId="188" priority="359" stopIfTrue="1" operator="equal">
      <formula>"I"</formula>
    </cfRule>
  </conditionalFormatting>
  <conditionalFormatting sqref="U68:U69">
    <cfRule type="cellIs" dxfId="187" priority="354" stopIfTrue="1" operator="equal">
      <formula>"No Aceptable"</formula>
    </cfRule>
    <cfRule type="cellIs" dxfId="186" priority="355" stopIfTrue="1" operator="equal">
      <formula>"Aceptable"</formula>
    </cfRule>
  </conditionalFormatting>
  <conditionalFormatting sqref="U68:U69">
    <cfRule type="cellIs" dxfId="185" priority="353" stopIfTrue="1" operator="equal">
      <formula>"No Aceptable o Aceptable Con Control Especifico"</formula>
    </cfRule>
  </conditionalFormatting>
  <conditionalFormatting sqref="U68:U69">
    <cfRule type="containsText" dxfId="184" priority="352" stopIfTrue="1" operator="containsText" text="Mejorable">
      <formula>NOT(ISERROR(SEARCH("Mejorable",U68)))</formula>
    </cfRule>
  </conditionalFormatting>
  <conditionalFormatting sqref="P14:P15">
    <cfRule type="cellIs" priority="558" stopIfTrue="1" operator="equal">
      <formula>"10, 25, 50, 100"</formula>
    </cfRule>
  </conditionalFormatting>
  <conditionalFormatting sqref="P70">
    <cfRule type="cellIs" priority="369" stopIfTrue="1" operator="equal">
      <formula>"10, 25, 50, 100"</formula>
    </cfRule>
  </conditionalFormatting>
  <conditionalFormatting sqref="T70">
    <cfRule type="cellIs" dxfId="183" priority="365" stopIfTrue="1" operator="equal">
      <formula>"IV"</formula>
    </cfRule>
    <cfRule type="cellIs" dxfId="182" priority="366" stopIfTrue="1" operator="equal">
      <formula>"III"</formula>
    </cfRule>
    <cfRule type="cellIs" dxfId="181" priority="367" stopIfTrue="1" operator="equal">
      <formula>"II"</formula>
    </cfRule>
    <cfRule type="cellIs" dxfId="180" priority="368" stopIfTrue="1" operator="equal">
      <formula>"I"</formula>
    </cfRule>
  </conditionalFormatting>
  <conditionalFormatting sqref="U70">
    <cfRule type="cellIs" dxfId="179" priority="363" stopIfTrue="1" operator="equal">
      <formula>"No Aceptable"</formula>
    </cfRule>
    <cfRule type="cellIs" dxfId="178" priority="364" stopIfTrue="1" operator="equal">
      <formula>"Aceptable"</formula>
    </cfRule>
  </conditionalFormatting>
  <conditionalFormatting sqref="U70">
    <cfRule type="cellIs" dxfId="177" priority="362" stopIfTrue="1" operator="equal">
      <formula>"No Aceptable o Aceptable Con Control Especifico"</formula>
    </cfRule>
  </conditionalFormatting>
  <conditionalFormatting sqref="U70">
    <cfRule type="containsText" dxfId="176" priority="361" stopIfTrue="1" operator="containsText" text="Mejorable">
      <formula>NOT(ISERROR(SEARCH("Mejorable",U70)))</formula>
    </cfRule>
  </conditionalFormatting>
  <conditionalFormatting sqref="P67">
    <cfRule type="cellIs" priority="468" stopIfTrue="1" operator="equal">
      <formula>"10, 25, 50, 100"</formula>
    </cfRule>
  </conditionalFormatting>
  <conditionalFormatting sqref="T67">
    <cfRule type="cellIs" dxfId="175" priority="464" stopIfTrue="1" operator="equal">
      <formula>"IV"</formula>
    </cfRule>
    <cfRule type="cellIs" dxfId="174" priority="465" stopIfTrue="1" operator="equal">
      <formula>"III"</formula>
    </cfRule>
    <cfRule type="cellIs" dxfId="173" priority="466" stopIfTrue="1" operator="equal">
      <formula>"II"</formula>
    </cfRule>
    <cfRule type="cellIs" dxfId="172" priority="467" stopIfTrue="1" operator="equal">
      <formula>"I"</formula>
    </cfRule>
  </conditionalFormatting>
  <conditionalFormatting sqref="U67">
    <cfRule type="cellIs" dxfId="171" priority="462" stopIfTrue="1" operator="equal">
      <formula>"No Aceptable"</formula>
    </cfRule>
    <cfRule type="cellIs" dxfId="170" priority="463" stopIfTrue="1" operator="equal">
      <formula>"Aceptable"</formula>
    </cfRule>
  </conditionalFormatting>
  <conditionalFormatting sqref="U67">
    <cfRule type="cellIs" dxfId="169" priority="461" stopIfTrue="1" operator="equal">
      <formula>"No Aceptable o Aceptable Con Control Especifico"</formula>
    </cfRule>
  </conditionalFormatting>
  <conditionalFormatting sqref="U67">
    <cfRule type="containsText" dxfId="168" priority="460" stopIfTrue="1" operator="containsText" text="Mejorable">
      <formula>NOT(ISERROR(SEARCH("Mejorable",U67)))</formula>
    </cfRule>
  </conditionalFormatting>
  <conditionalFormatting sqref="P48:P49">
    <cfRule type="cellIs" priority="243" stopIfTrue="1" operator="equal">
      <formula>"10, 25, 50, 100"</formula>
    </cfRule>
  </conditionalFormatting>
  <conditionalFormatting sqref="T48:T49">
    <cfRule type="cellIs" dxfId="167" priority="239" stopIfTrue="1" operator="equal">
      <formula>"IV"</formula>
    </cfRule>
    <cfRule type="cellIs" dxfId="166" priority="240" stopIfTrue="1" operator="equal">
      <formula>"III"</formula>
    </cfRule>
    <cfRule type="cellIs" dxfId="165" priority="241" stopIfTrue="1" operator="equal">
      <formula>"II"</formula>
    </cfRule>
    <cfRule type="cellIs" dxfId="164" priority="242" stopIfTrue="1" operator="equal">
      <formula>"I"</formula>
    </cfRule>
  </conditionalFormatting>
  <conditionalFormatting sqref="U48:U49">
    <cfRule type="cellIs" dxfId="163" priority="237" stopIfTrue="1" operator="equal">
      <formula>"No Aceptable"</formula>
    </cfRule>
    <cfRule type="cellIs" dxfId="162" priority="238" stopIfTrue="1" operator="equal">
      <formula>"Aceptable"</formula>
    </cfRule>
  </conditionalFormatting>
  <conditionalFormatting sqref="U48:U49">
    <cfRule type="cellIs" dxfId="161" priority="236" stopIfTrue="1" operator="equal">
      <formula>"No Aceptable o Aceptable Con Control Especifico"</formula>
    </cfRule>
  </conditionalFormatting>
  <conditionalFormatting sqref="U48:U49">
    <cfRule type="containsText" dxfId="160" priority="235" stopIfTrue="1" operator="containsText" text="Mejorable">
      <formula>NOT(ISERROR(SEARCH("Mejorable",U48)))</formula>
    </cfRule>
  </conditionalFormatting>
  <conditionalFormatting sqref="P74">
    <cfRule type="cellIs" priority="342" stopIfTrue="1" operator="equal">
      <formula>"10, 25, 50, 100"</formula>
    </cfRule>
  </conditionalFormatting>
  <conditionalFormatting sqref="P73">
    <cfRule type="cellIs" priority="333" stopIfTrue="1" operator="equal">
      <formula>"10, 25, 50, 100"</formula>
    </cfRule>
  </conditionalFormatting>
  <conditionalFormatting sqref="P68:P69">
    <cfRule type="cellIs" priority="360" stopIfTrue="1" operator="equal">
      <formula>"10, 25, 50, 100"</formula>
    </cfRule>
  </conditionalFormatting>
  <conditionalFormatting sqref="P37:P38">
    <cfRule type="cellIs" priority="207" stopIfTrue="1" operator="equal">
      <formula>"10, 25, 50, 100"</formula>
    </cfRule>
  </conditionalFormatting>
  <conditionalFormatting sqref="T85:T86">
    <cfRule type="cellIs" dxfId="159" priority="284" stopIfTrue="1" operator="equal">
      <formula>"IV"</formula>
    </cfRule>
    <cfRule type="cellIs" dxfId="158" priority="285" stopIfTrue="1" operator="equal">
      <formula>"III"</formula>
    </cfRule>
    <cfRule type="cellIs" dxfId="157" priority="286" stopIfTrue="1" operator="equal">
      <formula>"II"</formula>
    </cfRule>
    <cfRule type="cellIs" dxfId="156" priority="287" stopIfTrue="1" operator="equal">
      <formula>"I"</formula>
    </cfRule>
  </conditionalFormatting>
  <conditionalFormatting sqref="U85:U86">
    <cfRule type="cellIs" dxfId="155" priority="282" stopIfTrue="1" operator="equal">
      <formula>"No Aceptable"</formula>
    </cfRule>
    <cfRule type="cellIs" dxfId="154" priority="283" stopIfTrue="1" operator="equal">
      <formula>"Aceptable"</formula>
    </cfRule>
  </conditionalFormatting>
  <conditionalFormatting sqref="U85:U86">
    <cfRule type="cellIs" dxfId="153" priority="281" stopIfTrue="1" operator="equal">
      <formula>"No Aceptable o Aceptable Con Control Especifico"</formula>
    </cfRule>
  </conditionalFormatting>
  <conditionalFormatting sqref="U85:U86">
    <cfRule type="containsText" dxfId="152" priority="280" stopIfTrue="1" operator="containsText" text="Mejorable">
      <formula>NOT(ISERROR(SEARCH("Mejorable",U85)))</formula>
    </cfRule>
  </conditionalFormatting>
  <conditionalFormatting sqref="P57">
    <cfRule type="cellIs" priority="414" stopIfTrue="1" operator="equal">
      <formula>"10, 25, 50, 100"</formula>
    </cfRule>
  </conditionalFormatting>
  <conditionalFormatting sqref="P90">
    <cfRule type="cellIs" priority="261" stopIfTrue="1" operator="equal">
      <formula>"10, 25, 50, 100"</formula>
    </cfRule>
  </conditionalFormatting>
  <conditionalFormatting sqref="T90">
    <cfRule type="cellIs" dxfId="151" priority="257" stopIfTrue="1" operator="equal">
      <formula>"IV"</formula>
    </cfRule>
    <cfRule type="cellIs" dxfId="150" priority="258" stopIfTrue="1" operator="equal">
      <formula>"III"</formula>
    </cfRule>
    <cfRule type="cellIs" dxfId="149" priority="259" stopIfTrue="1" operator="equal">
      <formula>"II"</formula>
    </cfRule>
    <cfRule type="cellIs" dxfId="148" priority="260" stopIfTrue="1" operator="equal">
      <formula>"I"</formula>
    </cfRule>
  </conditionalFormatting>
  <conditionalFormatting sqref="U90">
    <cfRule type="cellIs" dxfId="147" priority="255" stopIfTrue="1" operator="equal">
      <formula>"No Aceptable"</formula>
    </cfRule>
    <cfRule type="cellIs" dxfId="146" priority="256" stopIfTrue="1" operator="equal">
      <formula>"Aceptable"</formula>
    </cfRule>
  </conditionalFormatting>
  <conditionalFormatting sqref="U90">
    <cfRule type="cellIs" dxfId="145" priority="254" stopIfTrue="1" operator="equal">
      <formula>"No Aceptable o Aceptable Con Control Especifico"</formula>
    </cfRule>
  </conditionalFormatting>
  <conditionalFormatting sqref="U90">
    <cfRule type="containsText" dxfId="144" priority="253" stopIfTrue="1" operator="containsText" text="Mejorable">
      <formula>NOT(ISERROR(SEARCH("Mejorable",U90)))</formula>
    </cfRule>
  </conditionalFormatting>
  <conditionalFormatting sqref="T88:T89">
    <cfRule type="cellIs" dxfId="143" priority="275" stopIfTrue="1" operator="equal">
      <formula>"IV"</formula>
    </cfRule>
    <cfRule type="cellIs" dxfId="142" priority="276" stopIfTrue="1" operator="equal">
      <formula>"III"</formula>
    </cfRule>
    <cfRule type="cellIs" dxfId="141" priority="277" stopIfTrue="1" operator="equal">
      <formula>"II"</formula>
    </cfRule>
    <cfRule type="cellIs" dxfId="140" priority="278" stopIfTrue="1" operator="equal">
      <formula>"I"</formula>
    </cfRule>
  </conditionalFormatting>
  <conditionalFormatting sqref="U88:U89">
    <cfRule type="cellIs" dxfId="139" priority="273" stopIfTrue="1" operator="equal">
      <formula>"No Aceptable"</formula>
    </cfRule>
    <cfRule type="cellIs" dxfId="138" priority="274" stopIfTrue="1" operator="equal">
      <formula>"Aceptable"</formula>
    </cfRule>
  </conditionalFormatting>
  <conditionalFormatting sqref="U88:U89">
    <cfRule type="cellIs" dxfId="137" priority="272" stopIfTrue="1" operator="equal">
      <formula>"No Aceptable o Aceptable Con Control Especifico"</formula>
    </cfRule>
  </conditionalFormatting>
  <conditionalFormatting sqref="U88:U89">
    <cfRule type="containsText" dxfId="136" priority="271" stopIfTrue="1" operator="containsText" text="Mejorable">
      <formula>NOT(ISERROR(SEARCH("Mejorable",U88)))</formula>
    </cfRule>
  </conditionalFormatting>
  <conditionalFormatting sqref="T34:T35">
    <cfRule type="cellIs" dxfId="135" priority="212" stopIfTrue="1" operator="equal">
      <formula>"IV"</formula>
    </cfRule>
    <cfRule type="cellIs" dxfId="134" priority="213" stopIfTrue="1" operator="equal">
      <formula>"III"</formula>
    </cfRule>
    <cfRule type="cellIs" dxfId="133" priority="214" stopIfTrue="1" operator="equal">
      <formula>"II"</formula>
    </cfRule>
    <cfRule type="cellIs" dxfId="132" priority="215" stopIfTrue="1" operator="equal">
      <formula>"I"</formula>
    </cfRule>
  </conditionalFormatting>
  <conditionalFormatting sqref="U34:U35">
    <cfRule type="cellIs" dxfId="131" priority="210" stopIfTrue="1" operator="equal">
      <formula>"No Aceptable"</formula>
    </cfRule>
    <cfRule type="cellIs" dxfId="130" priority="211" stopIfTrue="1" operator="equal">
      <formula>"Aceptable"</formula>
    </cfRule>
  </conditionalFormatting>
  <conditionalFormatting sqref="U34:U35">
    <cfRule type="cellIs" dxfId="129" priority="209" stopIfTrue="1" operator="equal">
      <formula>"No Aceptable o Aceptable Con Control Especifico"</formula>
    </cfRule>
  </conditionalFormatting>
  <conditionalFormatting sqref="U34:U35">
    <cfRule type="containsText" dxfId="128" priority="208" stopIfTrue="1" operator="containsText" text="Mejorable">
      <formula>NOT(ISERROR(SEARCH("Mejorable",U34)))</formula>
    </cfRule>
  </conditionalFormatting>
  <conditionalFormatting sqref="P34:P35">
    <cfRule type="cellIs" priority="216" stopIfTrue="1" operator="equal">
      <formula>"10, 25, 50, 100"</formula>
    </cfRule>
  </conditionalFormatting>
  <conditionalFormatting sqref="P88:P89">
    <cfRule type="cellIs" priority="279" stopIfTrue="1" operator="equal">
      <formula>"10, 25, 50, 100"</formula>
    </cfRule>
  </conditionalFormatting>
  <conditionalFormatting sqref="P75:P81">
    <cfRule type="cellIs" priority="378" stopIfTrue="1" operator="equal">
      <formula>"10, 25, 50, 100"</formula>
    </cfRule>
  </conditionalFormatting>
  <conditionalFormatting sqref="T41:T47">
    <cfRule type="cellIs" dxfId="127" priority="230" stopIfTrue="1" operator="equal">
      <formula>"IV"</formula>
    </cfRule>
    <cfRule type="cellIs" dxfId="126" priority="231" stopIfTrue="1" operator="equal">
      <formula>"III"</formula>
    </cfRule>
    <cfRule type="cellIs" dxfId="125" priority="232" stopIfTrue="1" operator="equal">
      <formula>"II"</formula>
    </cfRule>
    <cfRule type="cellIs" dxfId="124" priority="233" stopIfTrue="1" operator="equal">
      <formula>"I"</formula>
    </cfRule>
  </conditionalFormatting>
  <conditionalFormatting sqref="U41:U47">
    <cfRule type="cellIs" dxfId="123" priority="228" stopIfTrue="1" operator="equal">
      <formula>"No Aceptable"</formula>
    </cfRule>
    <cfRule type="cellIs" dxfId="122" priority="229" stopIfTrue="1" operator="equal">
      <formula>"Aceptable"</formula>
    </cfRule>
  </conditionalFormatting>
  <conditionalFormatting sqref="U41:U47">
    <cfRule type="cellIs" dxfId="121" priority="227" stopIfTrue="1" operator="equal">
      <formula>"No Aceptable o Aceptable Con Control Especifico"</formula>
    </cfRule>
  </conditionalFormatting>
  <conditionalFormatting sqref="U41:U47">
    <cfRule type="containsText" dxfId="120" priority="226" stopIfTrue="1" operator="containsText" text="Mejorable">
      <formula>NOT(ISERROR(SEARCH("Mejorable",U41)))</formula>
    </cfRule>
  </conditionalFormatting>
  <conditionalFormatting sqref="T36">
    <cfRule type="cellIs" dxfId="119" priority="221" stopIfTrue="1" operator="equal">
      <formula>"IV"</formula>
    </cfRule>
    <cfRule type="cellIs" dxfId="118" priority="222" stopIfTrue="1" operator="equal">
      <formula>"III"</formula>
    </cfRule>
    <cfRule type="cellIs" dxfId="117" priority="223" stopIfTrue="1" operator="equal">
      <formula>"II"</formula>
    </cfRule>
    <cfRule type="cellIs" dxfId="116" priority="224" stopIfTrue="1" operator="equal">
      <formula>"I"</formula>
    </cfRule>
  </conditionalFormatting>
  <conditionalFormatting sqref="U36">
    <cfRule type="cellIs" dxfId="115" priority="219" stopIfTrue="1" operator="equal">
      <formula>"No Aceptable"</formula>
    </cfRule>
    <cfRule type="cellIs" dxfId="114" priority="220" stopIfTrue="1" operator="equal">
      <formula>"Aceptable"</formula>
    </cfRule>
  </conditionalFormatting>
  <conditionalFormatting sqref="U36">
    <cfRule type="cellIs" dxfId="113" priority="218" stopIfTrue="1" operator="equal">
      <formula>"No Aceptable o Aceptable Con Control Especifico"</formula>
    </cfRule>
  </conditionalFormatting>
  <conditionalFormatting sqref="U36">
    <cfRule type="containsText" dxfId="112" priority="217" stopIfTrue="1" operator="containsText" text="Mejorable">
      <formula>NOT(ISERROR(SEARCH("Mejorable",U36)))</formula>
    </cfRule>
  </conditionalFormatting>
  <conditionalFormatting sqref="P36">
    <cfRule type="cellIs" priority="225" stopIfTrue="1" operator="equal">
      <formula>"10, 25, 50, 100"</formula>
    </cfRule>
  </conditionalFormatting>
  <conditionalFormatting sqref="P50">
    <cfRule type="cellIs" priority="252" stopIfTrue="1" operator="equal">
      <formula>"10, 25, 50, 100"</formula>
    </cfRule>
  </conditionalFormatting>
  <conditionalFormatting sqref="T50">
    <cfRule type="cellIs" dxfId="111" priority="248" stopIfTrue="1" operator="equal">
      <formula>"IV"</formula>
    </cfRule>
    <cfRule type="cellIs" dxfId="110" priority="249" stopIfTrue="1" operator="equal">
      <formula>"III"</formula>
    </cfRule>
    <cfRule type="cellIs" dxfId="109" priority="250" stopIfTrue="1" operator="equal">
      <formula>"II"</formula>
    </cfRule>
    <cfRule type="cellIs" dxfId="108" priority="251" stopIfTrue="1" operator="equal">
      <formula>"I"</formula>
    </cfRule>
  </conditionalFormatting>
  <conditionalFormatting sqref="U50">
    <cfRule type="cellIs" dxfId="107" priority="246" stopIfTrue="1" operator="equal">
      <formula>"No Aceptable"</formula>
    </cfRule>
    <cfRule type="cellIs" dxfId="106" priority="247" stopIfTrue="1" operator="equal">
      <formula>"Aceptable"</formula>
    </cfRule>
  </conditionalFormatting>
  <conditionalFormatting sqref="U50">
    <cfRule type="cellIs" dxfId="105" priority="245" stopIfTrue="1" operator="equal">
      <formula>"No Aceptable o Aceptable Con Control Especifico"</formula>
    </cfRule>
  </conditionalFormatting>
  <conditionalFormatting sqref="U50">
    <cfRule type="containsText" dxfId="104" priority="244" stopIfTrue="1" operator="containsText" text="Mejorable">
      <formula>NOT(ISERROR(SEARCH("Mejorable",U50)))</formula>
    </cfRule>
  </conditionalFormatting>
  <conditionalFormatting sqref="P40">
    <cfRule type="cellIs" priority="198" stopIfTrue="1" operator="equal">
      <formula>"10, 25, 50, 100"</formula>
    </cfRule>
  </conditionalFormatting>
  <conditionalFormatting sqref="P39">
    <cfRule type="cellIs" priority="189" stopIfTrue="1" operator="equal">
      <formula>"10, 25, 50, 100"</formula>
    </cfRule>
  </conditionalFormatting>
  <conditionalFormatting sqref="T39">
    <cfRule type="cellIs" dxfId="103" priority="185" stopIfTrue="1" operator="equal">
      <formula>"IV"</formula>
    </cfRule>
    <cfRule type="cellIs" dxfId="102" priority="186" stopIfTrue="1" operator="equal">
      <formula>"III"</formula>
    </cfRule>
    <cfRule type="cellIs" dxfId="101" priority="187" stopIfTrue="1" operator="equal">
      <formula>"II"</formula>
    </cfRule>
    <cfRule type="cellIs" dxfId="100" priority="188" stopIfTrue="1" operator="equal">
      <formula>"I"</formula>
    </cfRule>
  </conditionalFormatting>
  <conditionalFormatting sqref="U39">
    <cfRule type="cellIs" dxfId="99" priority="183" stopIfTrue="1" operator="equal">
      <formula>"No Aceptable"</formula>
    </cfRule>
    <cfRule type="cellIs" dxfId="98" priority="184" stopIfTrue="1" operator="equal">
      <formula>"Aceptable"</formula>
    </cfRule>
  </conditionalFormatting>
  <conditionalFormatting sqref="U39">
    <cfRule type="cellIs" dxfId="97" priority="182" stopIfTrue="1" operator="equal">
      <formula>"No Aceptable o Aceptable Con Control Especifico"</formula>
    </cfRule>
  </conditionalFormatting>
  <conditionalFormatting sqref="U39">
    <cfRule type="containsText" dxfId="96" priority="181" stopIfTrue="1" operator="containsText" text="Mejorable">
      <formula>NOT(ISERROR(SEARCH("Mejorable",U39)))</formula>
    </cfRule>
  </conditionalFormatting>
  <conditionalFormatting sqref="P51:P52">
    <cfRule type="cellIs" priority="171" stopIfTrue="1" operator="equal">
      <formula>"10, 25, 50, 100"</formula>
    </cfRule>
  </conditionalFormatting>
  <conditionalFormatting sqref="P92:P98">
    <cfRule type="cellIs" priority="306" stopIfTrue="1" operator="equal">
      <formula>"10, 25, 50, 100"</formula>
    </cfRule>
  </conditionalFormatting>
  <conditionalFormatting sqref="P87">
    <cfRule type="cellIs" priority="297" stopIfTrue="1" operator="equal">
      <formula>"10, 25, 50, 100"</formula>
    </cfRule>
  </conditionalFormatting>
  <conditionalFormatting sqref="T87">
    <cfRule type="cellIs" dxfId="95" priority="293" stopIfTrue="1" operator="equal">
      <formula>"IV"</formula>
    </cfRule>
    <cfRule type="cellIs" dxfId="94" priority="294" stopIfTrue="1" operator="equal">
      <formula>"III"</formula>
    </cfRule>
    <cfRule type="cellIs" dxfId="93" priority="295" stopIfTrue="1" operator="equal">
      <formula>"II"</formula>
    </cfRule>
    <cfRule type="cellIs" dxfId="92" priority="296" stopIfTrue="1" operator="equal">
      <formula>"I"</formula>
    </cfRule>
  </conditionalFormatting>
  <conditionalFormatting sqref="U87">
    <cfRule type="cellIs" dxfId="91" priority="291" stopIfTrue="1" operator="equal">
      <formula>"No Aceptable"</formula>
    </cfRule>
    <cfRule type="cellIs" dxfId="90" priority="292" stopIfTrue="1" operator="equal">
      <formula>"Aceptable"</formula>
    </cfRule>
  </conditionalFormatting>
  <conditionalFormatting sqref="U87">
    <cfRule type="cellIs" dxfId="89" priority="290" stopIfTrue="1" operator="equal">
      <formula>"No Aceptable o Aceptable Con Control Especifico"</formula>
    </cfRule>
  </conditionalFormatting>
  <conditionalFormatting sqref="U87">
    <cfRule type="containsText" dxfId="88" priority="289" stopIfTrue="1" operator="containsText" text="Mejorable">
      <formula>NOT(ISERROR(SEARCH("Mejorable",U87)))</formula>
    </cfRule>
  </conditionalFormatting>
  <conditionalFormatting sqref="P85:P86">
    <cfRule type="cellIs" priority="288" stopIfTrue="1" operator="equal">
      <formula>"10, 25, 50, 100"</formula>
    </cfRule>
  </conditionalFormatting>
  <conditionalFormatting sqref="P91">
    <cfRule type="cellIs" priority="270" stopIfTrue="1" operator="equal">
      <formula>"10, 25, 50, 100"</formula>
    </cfRule>
  </conditionalFormatting>
  <conditionalFormatting sqref="T37:T38">
    <cfRule type="cellIs" dxfId="87" priority="203" stopIfTrue="1" operator="equal">
      <formula>"IV"</formula>
    </cfRule>
    <cfRule type="cellIs" dxfId="86" priority="204" stopIfTrue="1" operator="equal">
      <formula>"III"</formula>
    </cfRule>
    <cfRule type="cellIs" dxfId="85" priority="205" stopIfTrue="1" operator="equal">
      <formula>"II"</formula>
    </cfRule>
    <cfRule type="cellIs" dxfId="84" priority="206" stopIfTrue="1" operator="equal">
      <formula>"I"</formula>
    </cfRule>
  </conditionalFormatting>
  <conditionalFormatting sqref="U37:U38">
    <cfRule type="cellIs" dxfId="83" priority="201" stopIfTrue="1" operator="equal">
      <formula>"No Aceptable"</formula>
    </cfRule>
    <cfRule type="cellIs" dxfId="82" priority="202" stopIfTrue="1" operator="equal">
      <formula>"Aceptable"</formula>
    </cfRule>
  </conditionalFormatting>
  <conditionalFormatting sqref="U37:U38">
    <cfRule type="cellIs" dxfId="81" priority="200" stopIfTrue="1" operator="equal">
      <formula>"No Aceptable o Aceptable Con Control Especifico"</formula>
    </cfRule>
  </conditionalFormatting>
  <conditionalFormatting sqref="U37:U38">
    <cfRule type="containsText" dxfId="80" priority="199" stopIfTrue="1" operator="containsText" text="Mejorable">
      <formula>NOT(ISERROR(SEARCH("Mejorable",U37)))</formula>
    </cfRule>
  </conditionalFormatting>
  <conditionalFormatting sqref="T40">
    <cfRule type="cellIs" dxfId="79" priority="194" stopIfTrue="1" operator="equal">
      <formula>"IV"</formula>
    </cfRule>
    <cfRule type="cellIs" dxfId="78" priority="195" stopIfTrue="1" operator="equal">
      <formula>"III"</formula>
    </cfRule>
    <cfRule type="cellIs" dxfId="77" priority="196" stopIfTrue="1" operator="equal">
      <formula>"II"</formula>
    </cfRule>
    <cfRule type="cellIs" dxfId="76" priority="197" stopIfTrue="1" operator="equal">
      <formula>"I"</formula>
    </cfRule>
  </conditionalFormatting>
  <conditionalFormatting sqref="U40">
    <cfRule type="cellIs" dxfId="75" priority="192" stopIfTrue="1" operator="equal">
      <formula>"No Aceptable"</formula>
    </cfRule>
    <cfRule type="cellIs" dxfId="74" priority="193" stopIfTrue="1" operator="equal">
      <formula>"Aceptable"</formula>
    </cfRule>
  </conditionalFormatting>
  <conditionalFormatting sqref="U40">
    <cfRule type="cellIs" dxfId="73" priority="191" stopIfTrue="1" operator="equal">
      <formula>"No Aceptable o Aceptable Con Control Especifico"</formula>
    </cfRule>
  </conditionalFormatting>
  <conditionalFormatting sqref="U40">
    <cfRule type="containsText" dxfId="72" priority="190" stopIfTrue="1" operator="containsText" text="Mejorable">
      <formula>NOT(ISERROR(SEARCH("Mejorable",U40)))</formula>
    </cfRule>
  </conditionalFormatting>
  <conditionalFormatting sqref="P53">
    <cfRule type="cellIs" priority="180" stopIfTrue="1" operator="equal">
      <formula>"10, 25, 50, 100"</formula>
    </cfRule>
  </conditionalFormatting>
  <conditionalFormatting sqref="T111:T118">
    <cfRule type="cellIs" dxfId="71" priority="113" stopIfTrue="1" operator="equal">
      <formula>"IV"</formula>
    </cfRule>
    <cfRule type="cellIs" dxfId="70" priority="114" stopIfTrue="1" operator="equal">
      <formula>"III"</formula>
    </cfRule>
    <cfRule type="cellIs" dxfId="69" priority="115" stopIfTrue="1" operator="equal">
      <formula>"II"</formula>
    </cfRule>
    <cfRule type="cellIs" dxfId="68" priority="116" stopIfTrue="1" operator="equal">
      <formula>"I"</formula>
    </cfRule>
  </conditionalFormatting>
  <conditionalFormatting sqref="U111:U118">
    <cfRule type="cellIs" dxfId="67" priority="111" stopIfTrue="1" operator="equal">
      <formula>"No Aceptable"</formula>
    </cfRule>
    <cfRule type="cellIs" dxfId="66" priority="112" stopIfTrue="1" operator="equal">
      <formula>"Aceptable"</formula>
    </cfRule>
  </conditionalFormatting>
  <conditionalFormatting sqref="U111:U118">
    <cfRule type="cellIs" dxfId="65" priority="110" stopIfTrue="1" operator="equal">
      <formula>"No Aceptable o Aceptable Con Control Especifico"</formula>
    </cfRule>
  </conditionalFormatting>
  <conditionalFormatting sqref="U111:U118">
    <cfRule type="containsText" dxfId="64" priority="109" stopIfTrue="1" operator="containsText" text="Mejorable">
      <formula>NOT(ISERROR(SEARCH("Mejorable",U111)))</formula>
    </cfRule>
  </conditionalFormatting>
  <conditionalFormatting sqref="P54:P55">
    <cfRule type="cellIs" priority="162" stopIfTrue="1" operator="equal">
      <formula>"10, 25, 50, 100"</formula>
    </cfRule>
  </conditionalFormatting>
  <conditionalFormatting sqref="P56">
    <cfRule type="cellIs" priority="153" stopIfTrue="1" operator="equal">
      <formula>"10, 25, 50, 100"</formula>
    </cfRule>
  </conditionalFormatting>
  <conditionalFormatting sqref="P41:P47">
    <cfRule type="cellIs" priority="234" stopIfTrue="1" operator="equal">
      <formula>"10, 25, 50, 100"</formula>
    </cfRule>
  </conditionalFormatting>
  <conditionalFormatting sqref="T102:T103">
    <cfRule type="cellIs" dxfId="63" priority="50" stopIfTrue="1" operator="equal">
      <formula>"IV"</formula>
    </cfRule>
    <cfRule type="cellIs" dxfId="62" priority="51" stopIfTrue="1" operator="equal">
      <formula>"III"</formula>
    </cfRule>
    <cfRule type="cellIs" dxfId="61" priority="52" stopIfTrue="1" operator="equal">
      <formula>"II"</formula>
    </cfRule>
    <cfRule type="cellIs" dxfId="60" priority="53" stopIfTrue="1" operator="equal">
      <formula>"I"</formula>
    </cfRule>
  </conditionalFormatting>
  <conditionalFormatting sqref="U102:U103">
    <cfRule type="cellIs" dxfId="59" priority="48" stopIfTrue="1" operator="equal">
      <formula>"No Aceptable"</formula>
    </cfRule>
    <cfRule type="cellIs" dxfId="58" priority="49" stopIfTrue="1" operator="equal">
      <formula>"Aceptable"</formula>
    </cfRule>
  </conditionalFormatting>
  <conditionalFormatting sqref="U102:U103">
    <cfRule type="cellIs" dxfId="57" priority="47" stopIfTrue="1" operator="equal">
      <formula>"No Aceptable o Aceptable Con Control Especifico"</formula>
    </cfRule>
  </conditionalFormatting>
  <conditionalFormatting sqref="U102:U103">
    <cfRule type="containsText" dxfId="56" priority="46" stopIfTrue="1" operator="containsText" text="Mejorable">
      <formula>NOT(ISERROR(SEARCH("Mejorable",U102)))</formula>
    </cfRule>
  </conditionalFormatting>
  <conditionalFormatting sqref="T104">
    <cfRule type="cellIs" dxfId="55" priority="59" stopIfTrue="1" operator="equal">
      <formula>"IV"</formula>
    </cfRule>
    <cfRule type="cellIs" dxfId="54" priority="60" stopIfTrue="1" operator="equal">
      <formula>"III"</formula>
    </cfRule>
    <cfRule type="cellIs" dxfId="53" priority="61" stopIfTrue="1" operator="equal">
      <formula>"II"</formula>
    </cfRule>
    <cfRule type="cellIs" dxfId="52" priority="62" stopIfTrue="1" operator="equal">
      <formula>"I"</formula>
    </cfRule>
  </conditionalFormatting>
  <conditionalFormatting sqref="U104">
    <cfRule type="cellIs" dxfId="51" priority="57" stopIfTrue="1" operator="equal">
      <formula>"No Aceptable"</formula>
    </cfRule>
    <cfRule type="cellIs" dxfId="50" priority="58" stopIfTrue="1" operator="equal">
      <formula>"Aceptable"</formula>
    </cfRule>
  </conditionalFormatting>
  <conditionalFormatting sqref="U104">
    <cfRule type="cellIs" dxfId="49" priority="56" stopIfTrue="1" operator="equal">
      <formula>"No Aceptable o Aceptable Con Control Especifico"</formula>
    </cfRule>
  </conditionalFormatting>
  <conditionalFormatting sqref="U104">
    <cfRule type="containsText" dxfId="48" priority="55" stopIfTrue="1" operator="containsText" text="Mejorable">
      <formula>NOT(ISERROR(SEARCH("Mejorable",U104)))</formula>
    </cfRule>
  </conditionalFormatting>
  <conditionalFormatting sqref="P105:P106">
    <cfRule type="cellIs" priority="27" stopIfTrue="1" operator="equal">
      <formula>"10, 25, 50, 100"</formula>
    </cfRule>
  </conditionalFormatting>
  <conditionalFormatting sqref="T105:T106">
    <cfRule type="cellIs" dxfId="47" priority="23" stopIfTrue="1" operator="equal">
      <formula>"IV"</formula>
    </cfRule>
    <cfRule type="cellIs" dxfId="46" priority="24" stopIfTrue="1" operator="equal">
      <formula>"III"</formula>
    </cfRule>
    <cfRule type="cellIs" dxfId="45" priority="25" stopIfTrue="1" operator="equal">
      <formula>"II"</formula>
    </cfRule>
    <cfRule type="cellIs" dxfId="44" priority="26" stopIfTrue="1" operator="equal">
      <formula>"I"</formula>
    </cfRule>
  </conditionalFormatting>
  <conditionalFormatting sqref="U105:U106">
    <cfRule type="cellIs" dxfId="43" priority="21" stopIfTrue="1" operator="equal">
      <formula>"No Aceptable"</formula>
    </cfRule>
    <cfRule type="cellIs" dxfId="42" priority="22" stopIfTrue="1" operator="equal">
      <formula>"Aceptable"</formula>
    </cfRule>
  </conditionalFormatting>
  <conditionalFormatting sqref="U105:U106">
    <cfRule type="cellIs" dxfId="41" priority="20" stopIfTrue="1" operator="equal">
      <formula>"No Aceptable o Aceptable Con Control Especifico"</formula>
    </cfRule>
  </conditionalFormatting>
  <conditionalFormatting sqref="U105:U106">
    <cfRule type="containsText" dxfId="40" priority="19" stopIfTrue="1" operator="containsText" text="Mejorable">
      <formula>NOT(ISERROR(SEARCH("Mejorable",U105)))</formula>
    </cfRule>
  </conditionalFormatting>
  <conditionalFormatting sqref="P108:P109">
    <cfRule type="cellIs" priority="18" stopIfTrue="1" operator="equal">
      <formula>"10, 25, 50, 100"</formula>
    </cfRule>
  </conditionalFormatting>
  <conditionalFormatting sqref="T108:T109">
    <cfRule type="cellIs" dxfId="39" priority="14" stopIfTrue="1" operator="equal">
      <formula>"IV"</formula>
    </cfRule>
    <cfRule type="cellIs" dxfId="38" priority="15" stopIfTrue="1" operator="equal">
      <formula>"III"</formula>
    </cfRule>
    <cfRule type="cellIs" dxfId="37" priority="16" stopIfTrue="1" operator="equal">
      <formula>"II"</formula>
    </cfRule>
    <cfRule type="cellIs" dxfId="36" priority="17" stopIfTrue="1" operator="equal">
      <formula>"I"</formula>
    </cfRule>
  </conditionalFormatting>
  <conditionalFormatting sqref="U108:U109">
    <cfRule type="cellIs" dxfId="35" priority="12" stopIfTrue="1" operator="equal">
      <formula>"No Aceptable"</formula>
    </cfRule>
    <cfRule type="cellIs" dxfId="34" priority="13" stopIfTrue="1" operator="equal">
      <formula>"Aceptable"</formula>
    </cfRule>
  </conditionalFormatting>
  <conditionalFormatting sqref="U108:U109">
    <cfRule type="cellIs" dxfId="33" priority="11" stopIfTrue="1" operator="equal">
      <formula>"No Aceptable o Aceptable Con Control Especifico"</formula>
    </cfRule>
  </conditionalFormatting>
  <conditionalFormatting sqref="U108:U109">
    <cfRule type="containsText" dxfId="32" priority="10" stopIfTrue="1" operator="containsText" text="Mejorable">
      <formula>NOT(ISERROR(SEARCH("Mejorable",U108)))</formula>
    </cfRule>
  </conditionalFormatting>
  <conditionalFormatting sqref="P102:P103">
    <cfRule type="cellIs" priority="54" stopIfTrue="1" operator="equal">
      <formula>"10, 25, 50, 100"</formula>
    </cfRule>
  </conditionalFormatting>
  <conditionalFormatting sqref="P101">
    <cfRule type="cellIs" priority="45" stopIfTrue="1" operator="equal">
      <formula>"10, 25, 50, 100"</formula>
    </cfRule>
  </conditionalFormatting>
  <conditionalFormatting sqref="T101">
    <cfRule type="cellIs" dxfId="31" priority="41" stopIfTrue="1" operator="equal">
      <formula>"IV"</formula>
    </cfRule>
    <cfRule type="cellIs" dxfId="30" priority="42" stopIfTrue="1" operator="equal">
      <formula>"III"</formula>
    </cfRule>
    <cfRule type="cellIs" dxfId="29" priority="43" stopIfTrue="1" operator="equal">
      <formula>"II"</formula>
    </cfRule>
    <cfRule type="cellIs" dxfId="28" priority="44" stopIfTrue="1" operator="equal">
      <formula>"I"</formula>
    </cfRule>
  </conditionalFormatting>
  <conditionalFormatting sqref="U101">
    <cfRule type="cellIs" dxfId="27" priority="39" stopIfTrue="1" operator="equal">
      <formula>"No Aceptable"</formula>
    </cfRule>
    <cfRule type="cellIs" dxfId="26" priority="40" stopIfTrue="1" operator="equal">
      <formula>"Aceptable"</formula>
    </cfRule>
  </conditionalFormatting>
  <conditionalFormatting sqref="U101">
    <cfRule type="cellIs" dxfId="25" priority="38" stopIfTrue="1" operator="equal">
      <formula>"No Aceptable o Aceptable Con Control Especifico"</formula>
    </cfRule>
  </conditionalFormatting>
  <conditionalFormatting sqref="U101">
    <cfRule type="containsText" dxfId="24" priority="37" stopIfTrue="1" operator="containsText" text="Mejorable">
      <formula>NOT(ISERROR(SEARCH("Mejorable",U101)))</formula>
    </cfRule>
  </conditionalFormatting>
  <conditionalFormatting sqref="P107">
    <cfRule type="cellIs" priority="36" stopIfTrue="1" operator="equal">
      <formula>"10, 25, 50, 100"</formula>
    </cfRule>
  </conditionalFormatting>
  <conditionalFormatting sqref="T107">
    <cfRule type="cellIs" dxfId="23" priority="32" stopIfTrue="1" operator="equal">
      <formula>"IV"</formula>
    </cfRule>
    <cfRule type="cellIs" dxfId="22" priority="33" stopIfTrue="1" operator="equal">
      <formula>"III"</formula>
    </cfRule>
    <cfRule type="cellIs" dxfId="21" priority="34" stopIfTrue="1" operator="equal">
      <formula>"II"</formula>
    </cfRule>
    <cfRule type="cellIs" dxfId="20" priority="35" stopIfTrue="1" operator="equal">
      <formula>"I"</formula>
    </cfRule>
  </conditionalFormatting>
  <conditionalFormatting sqref="U107">
    <cfRule type="cellIs" dxfId="19" priority="30" stopIfTrue="1" operator="equal">
      <formula>"No Aceptable"</formula>
    </cfRule>
    <cfRule type="cellIs" dxfId="18" priority="31" stopIfTrue="1" operator="equal">
      <formula>"Aceptable"</formula>
    </cfRule>
  </conditionalFormatting>
  <conditionalFormatting sqref="U107">
    <cfRule type="cellIs" dxfId="17" priority="29" stopIfTrue="1" operator="equal">
      <formula>"No Aceptable o Aceptable Con Control Especifico"</formula>
    </cfRule>
  </conditionalFormatting>
  <conditionalFormatting sqref="U107">
    <cfRule type="containsText" dxfId="16" priority="28" stopIfTrue="1" operator="containsText" text="Mejorable">
      <formula>NOT(ISERROR(SEARCH("Mejorable",U107)))</formula>
    </cfRule>
  </conditionalFormatting>
  <conditionalFormatting sqref="P104">
    <cfRule type="cellIs" priority="63" stopIfTrue="1" operator="equal">
      <formula>"10, 25, 50, 100"</formula>
    </cfRule>
  </conditionalFormatting>
  <conditionalFormatting sqref="P110">
    <cfRule type="cellIs" priority="9" stopIfTrue="1" operator="equal">
      <formula>"10, 25, 50, 100"</formula>
    </cfRule>
  </conditionalFormatting>
  <conditionalFormatting sqref="T110">
    <cfRule type="cellIs" dxfId="15" priority="5" stopIfTrue="1" operator="equal">
      <formula>"IV"</formula>
    </cfRule>
    <cfRule type="cellIs" dxfId="14" priority="6" stopIfTrue="1" operator="equal">
      <formula>"III"</formula>
    </cfRule>
    <cfRule type="cellIs" dxfId="13" priority="7" stopIfTrue="1" operator="equal">
      <formula>"II"</formula>
    </cfRule>
    <cfRule type="cellIs" dxfId="12" priority="8" stopIfTrue="1" operator="equal">
      <formula>"I"</formula>
    </cfRule>
  </conditionalFormatting>
  <conditionalFormatting sqref="U110">
    <cfRule type="cellIs" dxfId="11" priority="3" stopIfTrue="1" operator="equal">
      <formula>"No Aceptable"</formula>
    </cfRule>
    <cfRule type="cellIs" dxfId="10" priority="4" stopIfTrue="1" operator="equal">
      <formula>"Aceptable"</formula>
    </cfRule>
  </conditionalFormatting>
  <conditionalFormatting sqref="U110">
    <cfRule type="cellIs" dxfId="9" priority="2" stopIfTrue="1" operator="equal">
      <formula>"No Aceptable o Aceptable Con Control Especifico"</formula>
    </cfRule>
  </conditionalFormatting>
  <conditionalFormatting sqref="U110">
    <cfRule type="containsText" dxfId="8" priority="1" stopIfTrue="1" operator="containsText" text="Mejorable">
      <formula>NOT(ISERROR(SEARCH("Mejorable",U110)))</formula>
    </cfRule>
  </conditionalFormatting>
  <conditionalFormatting sqref="P113">
    <cfRule type="cellIs" priority="81" stopIfTrue="1" operator="equal">
      <formula>"10, 25, 50, 100"</formula>
    </cfRule>
  </conditionalFormatting>
  <conditionalFormatting sqref="P112">
    <cfRule type="cellIs" priority="72" stopIfTrue="1" operator="equal">
      <formula>"10, 25, 50, 100"</formula>
    </cfRule>
  </conditionalFormatting>
  <conditionalFormatting sqref="T91:T100">
    <cfRule type="cellIs" dxfId="7" priority="122" stopIfTrue="1" operator="equal">
      <formula>"IV"</formula>
    </cfRule>
    <cfRule type="cellIs" dxfId="6" priority="123" stopIfTrue="1" operator="equal">
      <formula>"III"</formula>
    </cfRule>
    <cfRule type="cellIs" dxfId="5" priority="124" stopIfTrue="1" operator="equal">
      <formula>"II"</formula>
    </cfRule>
    <cfRule type="cellIs" dxfId="4" priority="125" stopIfTrue="1" operator="equal">
      <formula>"I"</formula>
    </cfRule>
  </conditionalFormatting>
  <conditionalFormatting sqref="U91:U100">
    <cfRule type="cellIs" dxfId="3" priority="120" stopIfTrue="1" operator="equal">
      <formula>"No Aceptable"</formula>
    </cfRule>
    <cfRule type="cellIs" dxfId="2" priority="121" stopIfTrue="1" operator="equal">
      <formula>"Aceptable"</formula>
    </cfRule>
  </conditionalFormatting>
  <conditionalFormatting sqref="U91:U100">
    <cfRule type="cellIs" dxfId="1" priority="119" stopIfTrue="1" operator="equal">
      <formula>"No Aceptable o Aceptable Con Control Especifico"</formula>
    </cfRule>
  </conditionalFormatting>
  <conditionalFormatting sqref="U91:U100">
    <cfRule type="containsText" dxfId="0" priority="118" stopIfTrue="1" operator="containsText" text="Mejorable">
      <formula>NOT(ISERROR(SEARCH("Mejorable",U91)))</formula>
    </cfRule>
  </conditionalFormatting>
  <conditionalFormatting sqref="P111">
    <cfRule type="cellIs" priority="90" stopIfTrue="1" operator="equal">
      <formula>"10, 25, 50, 100"</formula>
    </cfRule>
  </conditionalFormatting>
  <conditionalFormatting sqref="P99:P100">
    <cfRule type="cellIs" priority="126" stopIfTrue="1" operator="equal">
      <formula>"10, 25, 50, 100"</formula>
    </cfRule>
  </conditionalFormatting>
  <conditionalFormatting sqref="P114:P118">
    <cfRule type="cellIs" priority="117" stopIfTrue="1" operator="equal">
      <formula>"10, 25, 50, 100"</formula>
    </cfRule>
  </conditionalFormatting>
  <dataValidations count="2">
    <dataValidation type="whole" allowBlank="1" showInputMessage="1" showErrorMessage="1" prompt="1 Esporadica (EE)_x000a_2 Ocasional (EO)_x000a_3 Frecuente (EF)_x000a_4 continua (EC)" sqref="O11:O118">
      <formula1>1</formula1>
      <formula2>4</formula2>
    </dataValidation>
    <dataValidation type="whole" errorStyle="information" allowBlank="1" showInputMessage="1" showErrorMessage="1" error="Recuerde haber digitado los valores indicados al principio" promptTitle="Valores de entrada" prompt="Digite los valores_x000a_10 Lesiones o enfermedades que no requieren incapacidad_x000a_25 Lesiones o enfermedades que requieren incapacidad_x000a_60  Lesiones o enfermedades graves e irreparables_x000a_100 Muerte_x000a_ si no lo hace podria dañar el documento" sqref="P11:P118">
      <formula1>10</formula1>
      <formula2>100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FUNCIONES!$A$2:$A$82</xm:f>
          </x14:formula1>
          <xm:sqref>E11 E21 E31 E41 E51 E61 E71 E81 E91 E101 E111 E118</xm:sqref>
        </x14:dataValidation>
        <x14:dataValidation type="list" allowBlank="1" showInputMessage="1" showErrorMessage="1">
          <x14:formula1>
            <xm:f>PELIGROS!$A$2:$A$445</xm:f>
          </x14:formula1>
          <xm:sqref>H11:I118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5"/>
  <sheetViews>
    <sheetView topLeftCell="A28" zoomScale="80" zoomScaleNormal="80" workbookViewId="0">
      <selection activeCell="B34" sqref="B34"/>
    </sheetView>
  </sheetViews>
  <sheetFormatPr baseColWidth="10" defaultRowHeight="15" x14ac:dyDescent="0.25"/>
  <cols>
    <col min="1" max="1" width="47.7109375" customWidth="1"/>
    <col min="2" max="2" width="48.140625" customWidth="1"/>
    <col min="3" max="3" width="47.7109375" customWidth="1"/>
    <col min="4" max="4" width="28.28515625" customWidth="1"/>
    <col min="5" max="5" width="31.42578125" customWidth="1"/>
    <col min="6" max="6" width="34.42578125" customWidth="1"/>
    <col min="7" max="7" width="52.7109375" customWidth="1"/>
    <col min="8" max="8" width="35.42578125" customWidth="1"/>
  </cols>
  <sheetData>
    <row r="1" spans="1:7" x14ac:dyDescent="0.25">
      <c r="A1" s="27" t="s">
        <v>88</v>
      </c>
      <c r="B1" s="27" t="s">
        <v>89</v>
      </c>
      <c r="C1" s="27" t="s">
        <v>2</v>
      </c>
      <c r="D1" s="27" t="s">
        <v>90</v>
      </c>
      <c r="E1" s="27" t="s">
        <v>91</v>
      </c>
      <c r="F1" s="27" t="s">
        <v>92</v>
      </c>
      <c r="G1" s="27" t="s">
        <v>93</v>
      </c>
    </row>
    <row r="2" spans="1:7" s="26" customFormat="1" ht="47.25" customHeight="1" x14ac:dyDescent="0.25">
      <c r="A2" s="29" t="s">
        <v>94</v>
      </c>
      <c r="B2" s="29" t="s">
        <v>95</v>
      </c>
      <c r="C2" s="29" t="s">
        <v>96</v>
      </c>
      <c r="D2" s="29" t="s">
        <v>31</v>
      </c>
      <c r="E2" s="29" t="s">
        <v>31</v>
      </c>
      <c r="F2" s="29" t="s">
        <v>97</v>
      </c>
      <c r="G2" s="29" t="s">
        <v>98</v>
      </c>
    </row>
    <row r="3" spans="1:7" s="26" customFormat="1" ht="45" x14ac:dyDescent="0.25">
      <c r="A3" s="29" t="s">
        <v>76</v>
      </c>
      <c r="B3" s="29" t="s">
        <v>99</v>
      </c>
      <c r="C3" s="29" t="s">
        <v>100</v>
      </c>
      <c r="D3" s="29" t="s">
        <v>31</v>
      </c>
      <c r="E3" s="29" t="s">
        <v>31</v>
      </c>
      <c r="F3" s="29" t="s">
        <v>97</v>
      </c>
      <c r="G3" s="29" t="s">
        <v>98</v>
      </c>
    </row>
    <row r="4" spans="1:7" s="26" customFormat="1" ht="45" x14ac:dyDescent="0.25">
      <c r="A4" s="29" t="s">
        <v>101</v>
      </c>
      <c r="B4" s="29" t="s">
        <v>101</v>
      </c>
      <c r="C4" s="29" t="s">
        <v>102</v>
      </c>
      <c r="D4" s="29" t="s">
        <v>31</v>
      </c>
      <c r="E4" s="29" t="s">
        <v>31</v>
      </c>
      <c r="F4" s="29" t="s">
        <v>103</v>
      </c>
      <c r="G4" s="29" t="s">
        <v>98</v>
      </c>
    </row>
    <row r="5" spans="1:7" s="26" customFormat="1" ht="75" x14ac:dyDescent="0.25">
      <c r="A5" s="29" t="s">
        <v>104</v>
      </c>
      <c r="B5" s="29" t="s">
        <v>105</v>
      </c>
      <c r="C5" s="29" t="s">
        <v>106</v>
      </c>
      <c r="D5" s="29" t="s">
        <v>42</v>
      </c>
      <c r="E5" s="29" t="s">
        <v>107</v>
      </c>
      <c r="F5" s="29" t="s">
        <v>108</v>
      </c>
      <c r="G5" s="29" t="s">
        <v>98</v>
      </c>
    </row>
    <row r="6" spans="1:7" s="26" customFormat="1" ht="30" x14ac:dyDescent="0.25">
      <c r="A6" s="29" t="s">
        <v>109</v>
      </c>
      <c r="B6" s="29" t="s">
        <v>104</v>
      </c>
      <c r="C6" s="29" t="s">
        <v>110</v>
      </c>
      <c r="D6" s="29" t="s">
        <v>31</v>
      </c>
      <c r="E6" s="29" t="s">
        <v>111</v>
      </c>
      <c r="F6" s="29" t="s">
        <v>108</v>
      </c>
      <c r="G6" s="29" t="s">
        <v>112</v>
      </c>
    </row>
    <row r="7" spans="1:7" s="26" customFormat="1" ht="75" x14ac:dyDescent="0.25">
      <c r="A7" s="29" t="s">
        <v>113</v>
      </c>
      <c r="B7" s="29" t="s">
        <v>113</v>
      </c>
      <c r="C7" s="29" t="s">
        <v>114</v>
      </c>
      <c r="D7" s="29" t="s">
        <v>42</v>
      </c>
      <c r="E7" s="29" t="s">
        <v>115</v>
      </c>
      <c r="F7" s="29" t="s">
        <v>114</v>
      </c>
      <c r="G7" s="29" t="s">
        <v>98</v>
      </c>
    </row>
    <row r="8" spans="1:7" s="26" customFormat="1" ht="75" x14ac:dyDescent="0.25">
      <c r="A8" s="29" t="s">
        <v>116</v>
      </c>
      <c r="B8" s="29" t="s">
        <v>116</v>
      </c>
      <c r="C8" s="29" t="s">
        <v>117</v>
      </c>
      <c r="D8" s="29" t="s">
        <v>42</v>
      </c>
      <c r="E8" s="29" t="s">
        <v>107</v>
      </c>
      <c r="F8" s="29" t="s">
        <v>108</v>
      </c>
      <c r="G8" s="29" t="s">
        <v>98</v>
      </c>
    </row>
    <row r="9" spans="1:7" s="26" customFormat="1" ht="30" x14ac:dyDescent="0.25">
      <c r="A9" s="29" t="s">
        <v>118</v>
      </c>
      <c r="B9" s="29" t="s">
        <v>116</v>
      </c>
      <c r="C9" s="29" t="s">
        <v>117</v>
      </c>
      <c r="D9" s="29" t="s">
        <v>31</v>
      </c>
      <c r="E9" s="29" t="s">
        <v>111</v>
      </c>
      <c r="F9" s="29" t="s">
        <v>108</v>
      </c>
      <c r="G9" s="29" t="s">
        <v>112</v>
      </c>
    </row>
    <row r="10" spans="1:7" s="26" customFormat="1" x14ac:dyDescent="0.25">
      <c r="A10" s="29" t="s">
        <v>120</v>
      </c>
      <c r="B10" s="29" t="s">
        <v>120</v>
      </c>
      <c r="C10" s="29" t="s">
        <v>121</v>
      </c>
      <c r="D10" s="29" t="s">
        <v>122</v>
      </c>
      <c r="E10" s="29" t="s">
        <v>122</v>
      </c>
      <c r="F10" s="29" t="s">
        <v>122</v>
      </c>
      <c r="G10" s="29" t="s">
        <v>122</v>
      </c>
    </row>
    <row r="11" spans="1:7" s="26" customFormat="1" ht="75" x14ac:dyDescent="0.25">
      <c r="A11" s="29" t="s">
        <v>145</v>
      </c>
      <c r="B11" s="29" t="s">
        <v>146</v>
      </c>
      <c r="C11" s="29" t="s">
        <v>147</v>
      </c>
      <c r="D11" s="29" t="s">
        <v>42</v>
      </c>
      <c r="E11" s="29" t="s">
        <v>31</v>
      </c>
      <c r="F11" s="29" t="s">
        <v>148</v>
      </c>
      <c r="G11" s="29" t="s">
        <v>31</v>
      </c>
    </row>
    <row r="12" spans="1:7" s="26" customFormat="1" ht="75" x14ac:dyDescent="0.25">
      <c r="A12" s="29" t="s">
        <v>149</v>
      </c>
      <c r="B12" s="29" t="s">
        <v>150</v>
      </c>
      <c r="C12" s="29" t="s">
        <v>151</v>
      </c>
      <c r="D12" s="29" t="s">
        <v>42</v>
      </c>
      <c r="E12" s="29" t="s">
        <v>31</v>
      </c>
      <c r="F12" s="29" t="s">
        <v>148</v>
      </c>
      <c r="G12" s="29" t="s">
        <v>31</v>
      </c>
    </row>
    <row r="13" spans="1:7" s="26" customFormat="1" ht="30" x14ac:dyDescent="0.25">
      <c r="A13" s="29" t="s">
        <v>152</v>
      </c>
      <c r="B13" s="29" t="s">
        <v>153</v>
      </c>
      <c r="C13" s="29" t="s">
        <v>154</v>
      </c>
      <c r="D13" s="29" t="s">
        <v>31</v>
      </c>
      <c r="E13" s="29" t="s">
        <v>31</v>
      </c>
      <c r="F13" s="29" t="s">
        <v>148</v>
      </c>
      <c r="G13" s="29" t="s">
        <v>31</v>
      </c>
    </row>
    <row r="14" spans="1:7" s="26" customFormat="1" ht="75" x14ac:dyDescent="0.25">
      <c r="A14" s="29" t="s">
        <v>155</v>
      </c>
      <c r="B14" s="29" t="s">
        <v>156</v>
      </c>
      <c r="C14" s="29" t="s">
        <v>157</v>
      </c>
      <c r="D14" s="29" t="s">
        <v>42</v>
      </c>
      <c r="E14" s="29" t="s">
        <v>31</v>
      </c>
      <c r="F14" s="29" t="s">
        <v>68</v>
      </c>
      <c r="G14" s="29" t="s">
        <v>31</v>
      </c>
    </row>
    <row r="15" spans="1:7" s="26" customFormat="1" ht="75" x14ac:dyDescent="0.25">
      <c r="A15" s="29" t="s">
        <v>64</v>
      </c>
      <c r="B15" s="29" t="s">
        <v>65</v>
      </c>
      <c r="C15" s="29" t="s">
        <v>66</v>
      </c>
      <c r="D15" s="29" t="s">
        <v>42</v>
      </c>
      <c r="E15" s="29" t="s">
        <v>67</v>
      </c>
      <c r="F15" s="29" t="s">
        <v>68</v>
      </c>
      <c r="G15" s="29" t="s">
        <v>31</v>
      </c>
    </row>
    <row r="16" spans="1:7" s="26" customFormat="1" ht="75" x14ac:dyDescent="0.25">
      <c r="A16" s="29" t="s">
        <v>158</v>
      </c>
      <c r="B16" s="29" t="s">
        <v>159</v>
      </c>
      <c r="C16" s="29" t="s">
        <v>160</v>
      </c>
      <c r="D16" s="29" t="s">
        <v>42</v>
      </c>
      <c r="E16" s="29" t="s">
        <v>161</v>
      </c>
      <c r="F16" s="29" t="s">
        <v>162</v>
      </c>
      <c r="G16" s="29" t="s">
        <v>163</v>
      </c>
    </row>
    <row r="17" spans="1:7" s="26" customFormat="1" ht="75" x14ac:dyDescent="0.25">
      <c r="A17" s="29" t="s">
        <v>164</v>
      </c>
      <c r="B17" s="29" t="s">
        <v>165</v>
      </c>
      <c r="C17" s="29" t="s">
        <v>166</v>
      </c>
      <c r="D17" s="29" t="s">
        <v>42</v>
      </c>
      <c r="E17" s="29" t="s">
        <v>29</v>
      </c>
      <c r="F17" s="29" t="s">
        <v>167</v>
      </c>
      <c r="G17" s="29" t="s">
        <v>31</v>
      </c>
    </row>
    <row r="18" spans="1:7" s="26" customFormat="1" ht="75" x14ac:dyDescent="0.25">
      <c r="A18" s="29" t="s">
        <v>168</v>
      </c>
      <c r="B18" s="29" t="s">
        <v>165</v>
      </c>
      <c r="C18" s="29" t="s">
        <v>169</v>
      </c>
      <c r="D18" s="29" t="s">
        <v>42</v>
      </c>
      <c r="E18" s="29" t="s">
        <v>170</v>
      </c>
      <c r="F18" s="29" t="s">
        <v>169</v>
      </c>
      <c r="G18" s="29" t="s">
        <v>31</v>
      </c>
    </row>
    <row r="19" spans="1:7" s="26" customFormat="1" ht="75" x14ac:dyDescent="0.25">
      <c r="A19" s="29" t="s">
        <v>171</v>
      </c>
      <c r="B19" s="29" t="s">
        <v>159</v>
      </c>
      <c r="C19" s="29" t="s">
        <v>172</v>
      </c>
      <c r="D19" s="29" t="s">
        <v>42</v>
      </c>
      <c r="E19" s="29" t="s">
        <v>161</v>
      </c>
      <c r="F19" s="29" t="s">
        <v>173</v>
      </c>
      <c r="G19" s="29" t="s">
        <v>31</v>
      </c>
    </row>
    <row r="20" spans="1:7" s="26" customFormat="1" ht="75" x14ac:dyDescent="0.25">
      <c r="A20" s="29" t="s">
        <v>238</v>
      </c>
      <c r="B20" s="29" t="s">
        <v>239</v>
      </c>
      <c r="C20" s="29" t="s">
        <v>240</v>
      </c>
      <c r="D20" s="29" t="s">
        <v>42</v>
      </c>
      <c r="E20" s="29" t="s">
        <v>241</v>
      </c>
      <c r="F20" s="29" t="s">
        <v>242</v>
      </c>
      <c r="G20" s="29" t="s">
        <v>243</v>
      </c>
    </row>
    <row r="21" spans="1:7" s="26" customFormat="1" ht="75" x14ac:dyDescent="0.25">
      <c r="A21" s="29" t="s">
        <v>244</v>
      </c>
      <c r="B21" s="29" t="s">
        <v>245</v>
      </c>
      <c r="C21" s="29" t="s">
        <v>246</v>
      </c>
      <c r="D21" s="29" t="s">
        <v>42</v>
      </c>
      <c r="E21" s="29" t="s">
        <v>247</v>
      </c>
      <c r="F21" s="29" t="s">
        <v>248</v>
      </c>
      <c r="G21" s="29" t="s">
        <v>249</v>
      </c>
    </row>
    <row r="22" spans="1:7" s="26" customFormat="1" ht="75" x14ac:dyDescent="0.25">
      <c r="A22" s="29" t="s">
        <v>250</v>
      </c>
      <c r="B22" s="29" t="s">
        <v>245</v>
      </c>
      <c r="C22" s="29" t="s">
        <v>251</v>
      </c>
      <c r="D22" s="29" t="s">
        <v>42</v>
      </c>
      <c r="E22" s="29" t="s">
        <v>247</v>
      </c>
      <c r="F22" s="29" t="s">
        <v>62</v>
      </c>
      <c r="G22" s="29" t="s">
        <v>249</v>
      </c>
    </row>
    <row r="23" spans="1:7" s="26" customFormat="1" ht="75" x14ac:dyDescent="0.25">
      <c r="A23" s="29" t="s">
        <v>252</v>
      </c>
      <c r="B23" s="29" t="s">
        <v>253</v>
      </c>
      <c r="C23" s="29" t="s">
        <v>254</v>
      </c>
      <c r="D23" s="29" t="s">
        <v>42</v>
      </c>
      <c r="E23" s="29" t="s">
        <v>255</v>
      </c>
      <c r="F23" s="29" t="s">
        <v>256</v>
      </c>
      <c r="G23" s="29" t="s">
        <v>249</v>
      </c>
    </row>
    <row r="24" spans="1:7" s="26" customFormat="1" ht="75" x14ac:dyDescent="0.25">
      <c r="A24" s="29" t="s">
        <v>257</v>
      </c>
      <c r="B24" s="29" t="s">
        <v>258</v>
      </c>
      <c r="C24" s="29" t="s">
        <v>259</v>
      </c>
      <c r="D24" s="29" t="s">
        <v>42</v>
      </c>
      <c r="E24" s="29" t="s">
        <v>260</v>
      </c>
      <c r="F24" s="29" t="s">
        <v>261</v>
      </c>
      <c r="G24" s="29" t="s">
        <v>262</v>
      </c>
    </row>
    <row r="25" spans="1:7" s="26" customFormat="1" ht="75" x14ac:dyDescent="0.25">
      <c r="A25" s="29" t="s">
        <v>263</v>
      </c>
      <c r="B25" s="29" t="s">
        <v>264</v>
      </c>
      <c r="C25" s="29" t="s">
        <v>265</v>
      </c>
      <c r="D25" s="29" t="s">
        <v>42</v>
      </c>
      <c r="E25" s="29" t="s">
        <v>266</v>
      </c>
      <c r="F25" s="29" t="s">
        <v>256</v>
      </c>
      <c r="G25" s="29" t="s">
        <v>267</v>
      </c>
    </row>
    <row r="26" spans="1:7" s="26" customFormat="1" ht="75" x14ac:dyDescent="0.25">
      <c r="A26" s="29" t="s">
        <v>268</v>
      </c>
      <c r="B26" s="29" t="s">
        <v>269</v>
      </c>
      <c r="C26" s="29" t="s">
        <v>270</v>
      </c>
      <c r="D26" s="29" t="s">
        <v>42</v>
      </c>
      <c r="E26" s="29" t="s">
        <v>266</v>
      </c>
      <c r="F26" s="29" t="s">
        <v>256</v>
      </c>
      <c r="G26" s="29" t="s">
        <v>271</v>
      </c>
    </row>
    <row r="27" spans="1:7" s="26" customFormat="1" ht="30" x14ac:dyDescent="0.25">
      <c r="A27" s="29" t="s">
        <v>69</v>
      </c>
      <c r="B27" s="29" t="s">
        <v>70</v>
      </c>
      <c r="C27" s="29" t="s">
        <v>71</v>
      </c>
      <c r="D27" s="29" t="s">
        <v>31</v>
      </c>
      <c r="E27" s="29" t="s">
        <v>32</v>
      </c>
      <c r="F27" s="29" t="s">
        <v>72</v>
      </c>
      <c r="G27" s="29" t="s">
        <v>31</v>
      </c>
    </row>
    <row r="28" spans="1:7" s="26" customFormat="1" ht="30" x14ac:dyDescent="0.25">
      <c r="A28" s="29" t="s">
        <v>442</v>
      </c>
      <c r="B28" s="29" t="s">
        <v>443</v>
      </c>
      <c r="C28" s="29" t="s">
        <v>444</v>
      </c>
      <c r="D28" s="29" t="s">
        <v>31</v>
      </c>
      <c r="E28" s="29" t="s">
        <v>32</v>
      </c>
      <c r="F28" s="29" t="s">
        <v>72</v>
      </c>
      <c r="G28" s="29" t="s">
        <v>445</v>
      </c>
    </row>
    <row r="29" spans="1:7" s="26" customFormat="1" x14ac:dyDescent="0.25">
      <c r="A29" s="29" t="s">
        <v>73</v>
      </c>
      <c r="B29" s="29" t="s">
        <v>74</v>
      </c>
      <c r="C29" s="29" t="s">
        <v>75</v>
      </c>
      <c r="D29" s="29" t="s">
        <v>31</v>
      </c>
      <c r="E29" s="29" t="s">
        <v>32</v>
      </c>
      <c r="F29" s="29" t="s">
        <v>72</v>
      </c>
      <c r="G29" s="29" t="s">
        <v>31</v>
      </c>
    </row>
    <row r="30" spans="1:7" s="26" customFormat="1" ht="30" x14ac:dyDescent="0.25">
      <c r="A30" s="29" t="s">
        <v>446</v>
      </c>
      <c r="B30" s="29" t="s">
        <v>447</v>
      </c>
      <c r="C30" s="29" t="s">
        <v>448</v>
      </c>
      <c r="D30" s="29" t="s">
        <v>31</v>
      </c>
      <c r="E30" s="29" t="s">
        <v>31</v>
      </c>
      <c r="F30" s="29" t="s">
        <v>72</v>
      </c>
      <c r="G30" s="29" t="s">
        <v>31</v>
      </c>
    </row>
    <row r="31" spans="1:7" s="26" customFormat="1" ht="30" x14ac:dyDescent="0.25">
      <c r="A31" s="29" t="s">
        <v>84</v>
      </c>
      <c r="B31" s="29" t="s">
        <v>85</v>
      </c>
      <c r="C31" s="29" t="s">
        <v>86</v>
      </c>
      <c r="D31" s="29" t="s">
        <v>31</v>
      </c>
      <c r="E31" s="29" t="s">
        <v>32</v>
      </c>
      <c r="F31" s="29" t="s">
        <v>87</v>
      </c>
      <c r="G31" s="29" t="s">
        <v>31</v>
      </c>
    </row>
    <row r="32" spans="1:7" s="26" customFormat="1" ht="30" x14ac:dyDescent="0.25">
      <c r="A32" s="29" t="s">
        <v>449</v>
      </c>
      <c r="B32" s="29" t="s">
        <v>450</v>
      </c>
      <c r="C32" s="29" t="s">
        <v>448</v>
      </c>
      <c r="D32" s="29" t="s">
        <v>31</v>
      </c>
      <c r="E32" s="29" t="s">
        <v>32</v>
      </c>
      <c r="F32" s="29" t="s">
        <v>72</v>
      </c>
      <c r="G32" s="29" t="s">
        <v>31</v>
      </c>
    </row>
    <row r="33" spans="1:7" s="26" customFormat="1" ht="75" x14ac:dyDescent="0.25">
      <c r="A33" s="29" t="s">
        <v>39</v>
      </c>
      <c r="B33" s="29" t="s">
        <v>40</v>
      </c>
      <c r="C33" s="29" t="s">
        <v>41</v>
      </c>
      <c r="D33" s="29" t="s">
        <v>42</v>
      </c>
      <c r="E33" s="29" t="s">
        <v>43</v>
      </c>
      <c r="F33" s="29" t="s">
        <v>44</v>
      </c>
      <c r="G33" s="29" t="s">
        <v>45</v>
      </c>
    </row>
    <row r="34" spans="1:7" s="26" customFormat="1" ht="60" x14ac:dyDescent="0.25">
      <c r="A34" s="29" t="s">
        <v>1175</v>
      </c>
      <c r="B34" s="29" t="s">
        <v>46</v>
      </c>
      <c r="C34" s="29" t="s">
        <v>47</v>
      </c>
      <c r="D34" s="29" t="s">
        <v>31</v>
      </c>
      <c r="E34" s="29" t="s">
        <v>48</v>
      </c>
      <c r="F34" s="29" t="s">
        <v>49</v>
      </c>
      <c r="G34" s="29" t="s">
        <v>45</v>
      </c>
    </row>
    <row r="35" spans="1:7" s="26" customFormat="1" ht="30" x14ac:dyDescent="0.25">
      <c r="A35" s="29" t="s">
        <v>477</v>
      </c>
      <c r="B35" s="29" t="s">
        <v>478</v>
      </c>
      <c r="C35" s="29" t="s">
        <v>47</v>
      </c>
      <c r="D35" s="29" t="s">
        <v>31</v>
      </c>
      <c r="E35" s="29" t="s">
        <v>31</v>
      </c>
      <c r="F35" s="29" t="s">
        <v>479</v>
      </c>
      <c r="G35" s="29" t="s">
        <v>45</v>
      </c>
    </row>
    <row r="36" spans="1:7" s="26" customFormat="1" ht="75" x14ac:dyDescent="0.25">
      <c r="A36" s="29" t="s">
        <v>480</v>
      </c>
      <c r="B36" s="29" t="s">
        <v>481</v>
      </c>
      <c r="C36" s="29" t="s">
        <v>482</v>
      </c>
      <c r="D36" s="29" t="s">
        <v>42</v>
      </c>
      <c r="E36" s="29" t="s">
        <v>43</v>
      </c>
      <c r="F36" s="29" t="s">
        <v>483</v>
      </c>
      <c r="G36" s="29" t="s">
        <v>484</v>
      </c>
    </row>
    <row r="37" spans="1:7" s="26" customFormat="1" ht="75" x14ac:dyDescent="0.25">
      <c r="A37" s="29" t="s">
        <v>1167</v>
      </c>
      <c r="B37" s="29" t="s">
        <v>50</v>
      </c>
      <c r="C37" s="29" t="s">
        <v>51</v>
      </c>
      <c r="D37" s="29" t="s">
        <v>42</v>
      </c>
      <c r="E37" s="29" t="s">
        <v>52</v>
      </c>
      <c r="F37" s="29" t="s">
        <v>53</v>
      </c>
      <c r="G37" s="29" t="s">
        <v>54</v>
      </c>
    </row>
    <row r="38" spans="1:7" s="26" customFormat="1" ht="75" x14ac:dyDescent="0.25">
      <c r="A38" s="29" t="s">
        <v>560</v>
      </c>
      <c r="B38" s="29" t="s">
        <v>561</v>
      </c>
      <c r="C38" s="29" t="s">
        <v>562</v>
      </c>
      <c r="D38" s="29" t="s">
        <v>42</v>
      </c>
      <c r="E38" s="29" t="s">
        <v>563</v>
      </c>
      <c r="F38" s="29" t="s">
        <v>53</v>
      </c>
      <c r="G38" s="29" t="s">
        <v>564</v>
      </c>
    </row>
    <row r="39" spans="1:7" s="26" customFormat="1" ht="75" x14ac:dyDescent="0.25">
      <c r="A39" s="29" t="s">
        <v>565</v>
      </c>
      <c r="B39" s="29" t="s">
        <v>566</v>
      </c>
      <c r="C39" s="29" t="s">
        <v>567</v>
      </c>
      <c r="D39" s="29" t="s">
        <v>42</v>
      </c>
      <c r="E39" s="29" t="s">
        <v>568</v>
      </c>
      <c r="F39" s="29" t="s">
        <v>53</v>
      </c>
      <c r="G39" s="29" t="s">
        <v>569</v>
      </c>
    </row>
    <row r="40" spans="1:7" s="26" customFormat="1" ht="75" x14ac:dyDescent="0.25">
      <c r="A40" s="29" t="s">
        <v>570</v>
      </c>
      <c r="B40" s="29" t="s">
        <v>571</v>
      </c>
      <c r="C40" s="29" t="s">
        <v>572</v>
      </c>
      <c r="D40" s="29" t="s">
        <v>42</v>
      </c>
      <c r="E40" s="29" t="s">
        <v>573</v>
      </c>
      <c r="F40" s="29" t="s">
        <v>53</v>
      </c>
      <c r="G40" s="29" t="s">
        <v>574</v>
      </c>
    </row>
    <row r="41" spans="1:7" s="26" customFormat="1" ht="75" x14ac:dyDescent="0.25">
      <c r="A41" s="29" t="s">
        <v>575</v>
      </c>
      <c r="B41" s="29" t="s">
        <v>561</v>
      </c>
      <c r="C41" s="29" t="s">
        <v>576</v>
      </c>
      <c r="D41" s="29" t="s">
        <v>42</v>
      </c>
      <c r="E41" s="29" t="s">
        <v>577</v>
      </c>
      <c r="F41" s="29" t="s">
        <v>53</v>
      </c>
      <c r="G41" s="29" t="s">
        <v>31</v>
      </c>
    </row>
    <row r="42" spans="1:7" s="26" customFormat="1" ht="75" x14ac:dyDescent="0.25">
      <c r="A42" s="29" t="s">
        <v>578</v>
      </c>
      <c r="B42" s="29" t="s">
        <v>579</v>
      </c>
      <c r="C42" s="29" t="s">
        <v>580</v>
      </c>
      <c r="D42" s="29" t="s">
        <v>42</v>
      </c>
      <c r="E42" s="29" t="s">
        <v>31</v>
      </c>
      <c r="F42" s="29" t="s">
        <v>53</v>
      </c>
      <c r="G42" s="29" t="s">
        <v>581</v>
      </c>
    </row>
    <row r="43" spans="1:7" s="26" customFormat="1" ht="75" x14ac:dyDescent="0.25">
      <c r="A43" s="29" t="s">
        <v>582</v>
      </c>
      <c r="B43" s="29" t="s">
        <v>583</v>
      </c>
      <c r="C43" s="29" t="s">
        <v>584</v>
      </c>
      <c r="D43" s="29" t="s">
        <v>42</v>
      </c>
      <c r="E43" s="29" t="s">
        <v>31</v>
      </c>
      <c r="F43" s="29" t="s">
        <v>53</v>
      </c>
      <c r="G43" s="29" t="s">
        <v>585</v>
      </c>
    </row>
    <row r="44" spans="1:7" s="26" customFormat="1" ht="75" x14ac:dyDescent="0.25">
      <c r="A44" s="29" t="s">
        <v>586</v>
      </c>
      <c r="B44" s="29" t="s">
        <v>587</v>
      </c>
      <c r="C44" s="29" t="s">
        <v>588</v>
      </c>
      <c r="D44" s="29" t="s">
        <v>42</v>
      </c>
      <c r="E44" s="29" t="s">
        <v>31</v>
      </c>
      <c r="F44" s="29" t="s">
        <v>31</v>
      </c>
      <c r="G44" s="29" t="s">
        <v>31</v>
      </c>
    </row>
    <row r="45" spans="1:7" s="26" customFormat="1" ht="75" x14ac:dyDescent="0.25">
      <c r="A45" s="29" t="s">
        <v>589</v>
      </c>
      <c r="B45" s="29" t="s">
        <v>590</v>
      </c>
      <c r="C45" s="29" t="s">
        <v>588</v>
      </c>
      <c r="D45" s="29" t="s">
        <v>42</v>
      </c>
      <c r="E45" s="29" t="s">
        <v>31</v>
      </c>
      <c r="F45" s="29" t="s">
        <v>53</v>
      </c>
      <c r="G45" s="29" t="s">
        <v>585</v>
      </c>
    </row>
    <row r="46" spans="1:7" s="26" customFormat="1" ht="45" x14ac:dyDescent="0.25">
      <c r="A46" s="29" t="s">
        <v>591</v>
      </c>
      <c r="B46" s="29" t="s">
        <v>592</v>
      </c>
      <c r="C46" s="29" t="s">
        <v>593</v>
      </c>
      <c r="D46" s="29" t="s">
        <v>31</v>
      </c>
      <c r="E46" s="29" t="s">
        <v>31</v>
      </c>
      <c r="F46" s="29" t="s">
        <v>594</v>
      </c>
      <c r="G46" s="29" t="s">
        <v>595</v>
      </c>
    </row>
    <row r="47" spans="1:7" s="26" customFormat="1" ht="45" x14ac:dyDescent="0.25">
      <c r="A47" s="29" t="s">
        <v>596</v>
      </c>
      <c r="B47" s="29" t="s">
        <v>597</v>
      </c>
      <c r="C47" s="29" t="s">
        <v>1181</v>
      </c>
      <c r="D47" s="29" t="s">
        <v>31</v>
      </c>
      <c r="E47" s="29" t="s">
        <v>31</v>
      </c>
      <c r="F47" s="29" t="s">
        <v>598</v>
      </c>
      <c r="G47" s="29" t="s">
        <v>595</v>
      </c>
    </row>
    <row r="48" spans="1:7" s="26" customFormat="1" ht="75" x14ac:dyDescent="0.25">
      <c r="A48" s="40" t="s">
        <v>1168</v>
      </c>
      <c r="B48" s="40" t="s">
        <v>1182</v>
      </c>
      <c r="C48" s="40" t="s">
        <v>1183</v>
      </c>
      <c r="D48" s="40" t="s">
        <v>42</v>
      </c>
      <c r="E48" s="40" t="s">
        <v>602</v>
      </c>
      <c r="F48" s="40" t="s">
        <v>1169</v>
      </c>
      <c r="G48" s="40" t="s">
        <v>1184</v>
      </c>
    </row>
    <row r="49" spans="1:9" s="26" customFormat="1" ht="75" x14ac:dyDescent="0.25">
      <c r="A49" s="29" t="s">
        <v>599</v>
      </c>
      <c r="B49" s="29" t="s">
        <v>600</v>
      </c>
      <c r="C49" s="29" t="s">
        <v>601</v>
      </c>
      <c r="D49" s="29" t="s">
        <v>42</v>
      </c>
      <c r="E49" s="29" t="s">
        <v>602</v>
      </c>
      <c r="F49" s="29" t="s">
        <v>603</v>
      </c>
      <c r="G49" s="29" t="s">
        <v>1185</v>
      </c>
    </row>
    <row r="50" spans="1:9" s="26" customFormat="1" ht="75" x14ac:dyDescent="0.25">
      <c r="A50" s="29" t="s">
        <v>604</v>
      </c>
      <c r="B50" s="29" t="s">
        <v>605</v>
      </c>
      <c r="C50" s="29" t="s">
        <v>606</v>
      </c>
      <c r="D50" s="29" t="s">
        <v>42</v>
      </c>
      <c r="E50" s="29" t="s">
        <v>602</v>
      </c>
      <c r="F50" s="29" t="s">
        <v>607</v>
      </c>
      <c r="G50" s="29" t="s">
        <v>1186</v>
      </c>
    </row>
    <row r="51" spans="1:9" s="26" customFormat="1" ht="75" x14ac:dyDescent="0.25">
      <c r="A51" s="29" t="s">
        <v>55</v>
      </c>
      <c r="B51" s="29" t="s">
        <v>56</v>
      </c>
      <c r="C51" s="29" t="s">
        <v>57</v>
      </c>
      <c r="D51" s="29" t="s">
        <v>42</v>
      </c>
      <c r="E51" s="29" t="s">
        <v>1187</v>
      </c>
      <c r="F51" s="29" t="s">
        <v>58</v>
      </c>
      <c r="G51" s="29" t="s">
        <v>31</v>
      </c>
    </row>
    <row r="52" spans="1:9" s="26" customFormat="1" ht="75" x14ac:dyDescent="0.25">
      <c r="A52" s="29" t="s">
        <v>314</v>
      </c>
      <c r="B52" s="29" t="s">
        <v>608</v>
      </c>
      <c r="C52" s="29" t="s">
        <v>609</v>
      </c>
      <c r="D52" s="29" t="s">
        <v>42</v>
      </c>
      <c r="E52" s="29" t="s">
        <v>610</v>
      </c>
      <c r="F52" s="29" t="s">
        <v>53</v>
      </c>
      <c r="G52" s="29" t="s">
        <v>1188</v>
      </c>
    </row>
    <row r="53" spans="1:9" s="26" customFormat="1" ht="45" x14ac:dyDescent="0.25">
      <c r="A53" s="29" t="s">
        <v>611</v>
      </c>
      <c r="B53" s="29" t="s">
        <v>612</v>
      </c>
      <c r="C53" s="29" t="s">
        <v>613</v>
      </c>
      <c r="D53" s="29" t="s">
        <v>31</v>
      </c>
      <c r="E53" s="29" t="s">
        <v>31</v>
      </c>
      <c r="F53" s="29" t="s">
        <v>53</v>
      </c>
      <c r="G53" s="29" t="s">
        <v>31</v>
      </c>
    </row>
    <row r="54" spans="1:9" s="26" customFormat="1" ht="75" x14ac:dyDescent="0.25">
      <c r="A54" s="29" t="s">
        <v>614</v>
      </c>
      <c r="B54" s="29" t="s">
        <v>615</v>
      </c>
      <c r="C54" s="29" t="s">
        <v>616</v>
      </c>
      <c r="D54" s="29" t="s">
        <v>42</v>
      </c>
      <c r="E54" s="29" t="s">
        <v>617</v>
      </c>
      <c r="F54" s="29" t="s">
        <v>62</v>
      </c>
      <c r="G54" s="29" t="s">
        <v>618</v>
      </c>
    </row>
    <row r="55" spans="1:9" s="26" customFormat="1" ht="75" x14ac:dyDescent="0.25">
      <c r="A55" s="29" t="s">
        <v>82</v>
      </c>
      <c r="B55" s="29" t="s">
        <v>34</v>
      </c>
      <c r="C55" s="29" t="s">
        <v>83</v>
      </c>
      <c r="D55" s="29" t="s">
        <v>42</v>
      </c>
      <c r="E55" s="29" t="s">
        <v>61</v>
      </c>
      <c r="F55" s="29" t="s">
        <v>62</v>
      </c>
      <c r="G55" s="29" t="s">
        <v>63</v>
      </c>
    </row>
    <row r="56" spans="1:9" s="26" customFormat="1" ht="75" x14ac:dyDescent="0.25">
      <c r="A56" s="29" t="s">
        <v>619</v>
      </c>
      <c r="B56" s="29" t="s">
        <v>34</v>
      </c>
      <c r="C56" s="29" t="s">
        <v>83</v>
      </c>
      <c r="D56" s="29" t="s">
        <v>42</v>
      </c>
      <c r="E56" s="29" t="s">
        <v>61</v>
      </c>
      <c r="F56" s="29" t="s">
        <v>62</v>
      </c>
      <c r="G56" s="29" t="s">
        <v>63</v>
      </c>
    </row>
    <row r="57" spans="1:9" s="26" customFormat="1" ht="75" x14ac:dyDescent="0.25">
      <c r="A57" s="29" t="s">
        <v>620</v>
      </c>
      <c r="B57" s="29" t="s">
        <v>34</v>
      </c>
      <c r="C57" s="29" t="s">
        <v>83</v>
      </c>
      <c r="D57" s="29" t="s">
        <v>42</v>
      </c>
      <c r="E57" s="29" t="s">
        <v>61</v>
      </c>
      <c r="F57" s="29" t="s">
        <v>62</v>
      </c>
      <c r="G57" s="29" t="s">
        <v>63</v>
      </c>
    </row>
    <row r="58" spans="1:9" s="26" customFormat="1" ht="75" x14ac:dyDescent="0.25">
      <c r="A58" s="29" t="s">
        <v>621</v>
      </c>
      <c r="B58" s="29" t="s">
        <v>60</v>
      </c>
      <c r="C58" s="29" t="s">
        <v>33</v>
      </c>
      <c r="D58" s="29" t="s">
        <v>42</v>
      </c>
      <c r="E58" s="29" t="s">
        <v>61</v>
      </c>
      <c r="F58" s="29" t="s">
        <v>62</v>
      </c>
      <c r="G58" s="29" t="s">
        <v>63</v>
      </c>
    </row>
    <row r="59" spans="1:9" s="26" customFormat="1" ht="75" x14ac:dyDescent="0.25">
      <c r="A59" s="29" t="s">
        <v>622</v>
      </c>
      <c r="B59" s="29" t="s">
        <v>60</v>
      </c>
      <c r="C59" s="29" t="s">
        <v>33</v>
      </c>
      <c r="D59" s="29" t="s">
        <v>42</v>
      </c>
      <c r="E59" s="29" t="s">
        <v>61</v>
      </c>
      <c r="F59" s="29" t="s">
        <v>62</v>
      </c>
      <c r="G59" s="29" t="s">
        <v>63</v>
      </c>
    </row>
    <row r="60" spans="1:9" s="26" customFormat="1" ht="75" x14ac:dyDescent="0.25">
      <c r="A60" s="29" t="s">
        <v>623</v>
      </c>
      <c r="B60" s="29" t="s">
        <v>34</v>
      </c>
      <c r="C60" s="29" t="s">
        <v>83</v>
      </c>
      <c r="D60" s="29" t="s">
        <v>42</v>
      </c>
      <c r="E60" s="29" t="s">
        <v>61</v>
      </c>
      <c r="F60" s="29" t="s">
        <v>62</v>
      </c>
      <c r="G60" s="29" t="s">
        <v>63</v>
      </c>
    </row>
    <row r="61" spans="1:9" s="26" customFormat="1" ht="75" x14ac:dyDescent="0.25">
      <c r="A61" s="29" t="s">
        <v>59</v>
      </c>
      <c r="B61" s="29" t="s">
        <v>60</v>
      </c>
      <c r="C61" s="29" t="s">
        <v>33</v>
      </c>
      <c r="D61" s="29" t="s">
        <v>42</v>
      </c>
      <c r="E61" s="29" t="s">
        <v>61</v>
      </c>
      <c r="F61" s="29" t="s">
        <v>62</v>
      </c>
      <c r="G61" s="29" t="s">
        <v>63</v>
      </c>
    </row>
    <row r="62" spans="1:9" s="26" customFormat="1" ht="75" x14ac:dyDescent="0.25">
      <c r="A62" s="29" t="s">
        <v>624</v>
      </c>
      <c r="B62" s="29" t="s">
        <v>60</v>
      </c>
      <c r="C62" s="29" t="s">
        <v>33</v>
      </c>
      <c r="D62" s="29" t="s">
        <v>42</v>
      </c>
      <c r="E62" s="29" t="s">
        <v>61</v>
      </c>
      <c r="F62" s="29" t="s">
        <v>62</v>
      </c>
      <c r="G62" s="29" t="s">
        <v>63</v>
      </c>
    </row>
    <row r="63" spans="1:9" s="26" customFormat="1" ht="75" x14ac:dyDescent="0.25">
      <c r="A63" s="29" t="s">
        <v>625</v>
      </c>
      <c r="B63" s="29" t="s">
        <v>60</v>
      </c>
      <c r="C63" s="29" t="s">
        <v>33</v>
      </c>
      <c r="D63" s="29" t="s">
        <v>42</v>
      </c>
      <c r="E63" s="29" t="s">
        <v>61</v>
      </c>
      <c r="F63" s="29" t="s">
        <v>62</v>
      </c>
      <c r="G63" s="29" t="s">
        <v>63</v>
      </c>
    </row>
    <row r="64" spans="1:9" x14ac:dyDescent="0.25">
      <c r="A64" s="28" t="s">
        <v>1189</v>
      </c>
      <c r="B64" s="28" t="s">
        <v>119</v>
      </c>
      <c r="C64" s="28" t="s">
        <v>1190</v>
      </c>
      <c r="D64" s="28" t="s">
        <v>31</v>
      </c>
      <c r="E64" s="28" t="s">
        <v>31</v>
      </c>
      <c r="F64" s="28" t="s">
        <v>31</v>
      </c>
      <c r="G64" s="28" t="s">
        <v>31</v>
      </c>
      <c r="I64" s="26"/>
    </row>
    <row r="65" spans="1:7" x14ac:dyDescent="0.25">
      <c r="A65" s="28" t="s">
        <v>76</v>
      </c>
      <c r="B65" s="28" t="s">
        <v>77</v>
      </c>
      <c r="C65" s="28" t="s">
        <v>78</v>
      </c>
      <c r="D65" s="28" t="s">
        <v>79</v>
      </c>
      <c r="E65" s="28" t="s">
        <v>80</v>
      </c>
      <c r="F65" s="28" t="s">
        <v>81</v>
      </c>
      <c r="G65" s="28" t="s">
        <v>1191</v>
      </c>
    </row>
    <row r="66" spans="1:7" x14ac:dyDescent="0.25">
      <c r="A66" s="28" t="s">
        <v>1192</v>
      </c>
      <c r="B66" s="28" t="s">
        <v>123</v>
      </c>
      <c r="C66" s="28" t="s">
        <v>124</v>
      </c>
      <c r="D66" s="28" t="s">
        <v>125</v>
      </c>
      <c r="E66" s="28" t="s">
        <v>125</v>
      </c>
      <c r="F66" s="28" t="s">
        <v>124</v>
      </c>
      <c r="G66" s="28" t="s">
        <v>125</v>
      </c>
    </row>
    <row r="67" spans="1:7" x14ac:dyDescent="0.25">
      <c r="A67" s="28" t="s">
        <v>1193</v>
      </c>
      <c r="B67" s="28" t="s">
        <v>123</v>
      </c>
      <c r="C67" s="28" t="s">
        <v>126</v>
      </c>
      <c r="D67" s="28" t="s">
        <v>125</v>
      </c>
      <c r="E67" s="28" t="s">
        <v>125</v>
      </c>
      <c r="F67" s="28" t="s">
        <v>126</v>
      </c>
      <c r="G67" s="28" t="s">
        <v>125</v>
      </c>
    </row>
    <row r="68" spans="1:7" x14ac:dyDescent="0.25">
      <c r="A68" s="28" t="s">
        <v>1194</v>
      </c>
      <c r="B68" s="28" t="s">
        <v>123</v>
      </c>
      <c r="C68" s="28" t="s">
        <v>127</v>
      </c>
      <c r="D68" s="28" t="s">
        <v>125</v>
      </c>
      <c r="E68" s="28" t="s">
        <v>125</v>
      </c>
      <c r="F68" s="28" t="s">
        <v>127</v>
      </c>
      <c r="G68" s="28" t="s">
        <v>125</v>
      </c>
    </row>
    <row r="69" spans="1:7" x14ac:dyDescent="0.25">
      <c r="A69" s="28" t="s">
        <v>1195</v>
      </c>
      <c r="B69" s="28" t="s">
        <v>123</v>
      </c>
      <c r="C69" s="28" t="s">
        <v>128</v>
      </c>
      <c r="D69" s="28" t="s">
        <v>125</v>
      </c>
      <c r="E69" s="28" t="s">
        <v>125</v>
      </c>
      <c r="F69" s="28" t="s">
        <v>128</v>
      </c>
      <c r="G69" s="28" t="s">
        <v>125</v>
      </c>
    </row>
    <row r="70" spans="1:7" ht="45" x14ac:dyDescent="0.25">
      <c r="A70" s="28" t="s">
        <v>1196</v>
      </c>
      <c r="B70" s="28" t="s">
        <v>123</v>
      </c>
      <c r="C70" s="28" t="s">
        <v>129</v>
      </c>
      <c r="D70" s="28" t="s">
        <v>125</v>
      </c>
      <c r="E70" s="28" t="s">
        <v>125</v>
      </c>
      <c r="F70" s="28" t="s">
        <v>129</v>
      </c>
      <c r="G70" s="28" t="s">
        <v>125</v>
      </c>
    </row>
    <row r="71" spans="1:7" x14ac:dyDescent="0.25">
      <c r="A71" s="28" t="s">
        <v>1197</v>
      </c>
      <c r="B71" s="28" t="s">
        <v>123</v>
      </c>
      <c r="C71" s="28" t="s">
        <v>130</v>
      </c>
      <c r="D71" s="28" t="s">
        <v>125</v>
      </c>
      <c r="E71" s="28" t="s">
        <v>125</v>
      </c>
      <c r="F71" s="28" t="s">
        <v>130</v>
      </c>
      <c r="G71" s="28" t="s">
        <v>125</v>
      </c>
    </row>
    <row r="72" spans="1:7" x14ac:dyDescent="0.25">
      <c r="A72" s="28" t="s">
        <v>1198</v>
      </c>
      <c r="B72" s="28" t="s">
        <v>123</v>
      </c>
      <c r="C72" s="28" t="s">
        <v>131</v>
      </c>
      <c r="D72" s="28" t="s">
        <v>125</v>
      </c>
      <c r="E72" s="28" t="s">
        <v>125</v>
      </c>
      <c r="F72" s="28" t="s">
        <v>131</v>
      </c>
      <c r="G72" s="28" t="s">
        <v>125</v>
      </c>
    </row>
    <row r="73" spans="1:7" x14ac:dyDescent="0.25">
      <c r="A73" s="28" t="s">
        <v>1199</v>
      </c>
      <c r="B73" s="28" t="s">
        <v>123</v>
      </c>
      <c r="C73" s="28" t="s">
        <v>132</v>
      </c>
      <c r="D73" s="28" t="s">
        <v>125</v>
      </c>
      <c r="E73" s="28" t="s">
        <v>125</v>
      </c>
      <c r="F73" s="28" t="s">
        <v>132</v>
      </c>
      <c r="G73" s="28" t="s">
        <v>125</v>
      </c>
    </row>
    <row r="74" spans="1:7" ht="30" x14ac:dyDescent="0.25">
      <c r="A74" s="28" t="s">
        <v>1200</v>
      </c>
      <c r="B74" s="28" t="s">
        <v>123</v>
      </c>
      <c r="C74" s="28" t="s">
        <v>133</v>
      </c>
      <c r="D74" s="28" t="s">
        <v>125</v>
      </c>
      <c r="E74" s="28" t="s">
        <v>125</v>
      </c>
      <c r="F74" s="28" t="s">
        <v>133</v>
      </c>
      <c r="G74" s="28" t="s">
        <v>125</v>
      </c>
    </row>
    <row r="75" spans="1:7" ht="30" x14ac:dyDescent="0.25">
      <c r="A75" s="28" t="s">
        <v>1201</v>
      </c>
      <c r="B75" s="28" t="s">
        <v>123</v>
      </c>
      <c r="C75" s="28" t="s">
        <v>134</v>
      </c>
      <c r="D75" s="28" t="s">
        <v>125</v>
      </c>
      <c r="E75" s="28" t="s">
        <v>125</v>
      </c>
      <c r="F75" s="28" t="s">
        <v>134</v>
      </c>
      <c r="G75" s="28" t="s">
        <v>125</v>
      </c>
    </row>
    <row r="76" spans="1:7" x14ac:dyDescent="0.25">
      <c r="A76" s="28" t="s">
        <v>626</v>
      </c>
      <c r="B76" s="28" t="s">
        <v>123</v>
      </c>
      <c r="C76" s="28" t="s">
        <v>135</v>
      </c>
      <c r="D76" s="28" t="s">
        <v>125</v>
      </c>
      <c r="E76" s="28" t="s">
        <v>125</v>
      </c>
      <c r="F76" s="28" t="s">
        <v>135</v>
      </c>
      <c r="G76" s="28" t="s">
        <v>125</v>
      </c>
    </row>
    <row r="77" spans="1:7" x14ac:dyDescent="0.25">
      <c r="A77" s="28" t="s">
        <v>627</v>
      </c>
      <c r="B77" s="28" t="s">
        <v>123</v>
      </c>
      <c r="C77" s="28" t="s">
        <v>136</v>
      </c>
      <c r="D77" s="28" t="s">
        <v>125</v>
      </c>
      <c r="E77" s="28" t="s">
        <v>125</v>
      </c>
      <c r="F77" s="28" t="s">
        <v>136</v>
      </c>
      <c r="G77" s="28" t="s">
        <v>125</v>
      </c>
    </row>
    <row r="78" spans="1:7" ht="30" x14ac:dyDescent="0.25">
      <c r="A78" s="28" t="s">
        <v>628</v>
      </c>
      <c r="B78" s="28" t="s">
        <v>123</v>
      </c>
      <c r="C78" s="28" t="s">
        <v>137</v>
      </c>
      <c r="D78" s="28" t="s">
        <v>125</v>
      </c>
      <c r="E78" s="28" t="s">
        <v>125</v>
      </c>
      <c r="F78" s="28" t="s">
        <v>137</v>
      </c>
      <c r="G78" s="28" t="s">
        <v>125</v>
      </c>
    </row>
    <row r="79" spans="1:7" ht="120" x14ac:dyDescent="0.25">
      <c r="A79" s="28" t="s">
        <v>629</v>
      </c>
      <c r="B79" s="28" t="s">
        <v>123</v>
      </c>
      <c r="C79" s="28" t="s">
        <v>138</v>
      </c>
      <c r="D79" s="28" t="s">
        <v>125</v>
      </c>
      <c r="E79" s="28" t="s">
        <v>125</v>
      </c>
      <c r="F79" s="28" t="s">
        <v>138</v>
      </c>
      <c r="G79" s="28" t="s">
        <v>125</v>
      </c>
    </row>
    <row r="80" spans="1:7" ht="45" x14ac:dyDescent="0.25">
      <c r="A80" s="28" t="s">
        <v>630</v>
      </c>
      <c r="B80" s="28" t="s">
        <v>123</v>
      </c>
      <c r="C80" s="28" t="s">
        <v>139</v>
      </c>
      <c r="D80" s="28" t="s">
        <v>125</v>
      </c>
      <c r="E80" s="28" t="s">
        <v>125</v>
      </c>
      <c r="F80" s="28" t="s">
        <v>139</v>
      </c>
      <c r="G80" s="28" t="s">
        <v>125</v>
      </c>
    </row>
    <row r="81" spans="1:7" x14ac:dyDescent="0.25">
      <c r="A81" s="28" t="s">
        <v>631</v>
      </c>
      <c r="B81" s="28" t="s">
        <v>140</v>
      </c>
      <c r="C81" s="28" t="s">
        <v>141</v>
      </c>
      <c r="D81" s="28" t="s">
        <v>125</v>
      </c>
      <c r="E81" s="28" t="s">
        <v>125</v>
      </c>
      <c r="F81" s="28" t="s">
        <v>141</v>
      </c>
      <c r="G81" s="28" t="s">
        <v>125</v>
      </c>
    </row>
    <row r="82" spans="1:7" ht="60" x14ac:dyDescent="0.25">
      <c r="A82" s="28" t="s">
        <v>632</v>
      </c>
      <c r="B82" s="28" t="s">
        <v>140</v>
      </c>
      <c r="C82" s="28" t="s">
        <v>142</v>
      </c>
      <c r="D82" s="28" t="s">
        <v>125</v>
      </c>
      <c r="E82" s="28" t="s">
        <v>125</v>
      </c>
      <c r="F82" s="28" t="s">
        <v>142</v>
      </c>
      <c r="G82" s="28" t="s">
        <v>125</v>
      </c>
    </row>
    <row r="83" spans="1:7" x14ac:dyDescent="0.25">
      <c r="A83" s="28" t="s">
        <v>633</v>
      </c>
      <c r="B83" s="28" t="s">
        <v>140</v>
      </c>
      <c r="C83" s="28" t="s">
        <v>143</v>
      </c>
      <c r="D83" s="28" t="s">
        <v>125</v>
      </c>
      <c r="E83" s="28" t="s">
        <v>125</v>
      </c>
      <c r="F83" s="28" t="s">
        <v>143</v>
      </c>
      <c r="G83" s="28" t="s">
        <v>125</v>
      </c>
    </row>
    <row r="84" spans="1:7" x14ac:dyDescent="0.25">
      <c r="A84" s="28" t="s">
        <v>634</v>
      </c>
      <c r="B84" s="28" t="s">
        <v>140</v>
      </c>
      <c r="C84" s="28" t="s">
        <v>144</v>
      </c>
      <c r="D84" s="28" t="s">
        <v>125</v>
      </c>
      <c r="E84" s="28" t="s">
        <v>125</v>
      </c>
      <c r="F84" s="28" t="s">
        <v>144</v>
      </c>
      <c r="G84" s="28" t="s">
        <v>125</v>
      </c>
    </row>
    <row r="85" spans="1:7" ht="30" x14ac:dyDescent="0.25">
      <c r="A85" s="28" t="s">
        <v>635</v>
      </c>
      <c r="B85" s="28" t="s">
        <v>158</v>
      </c>
      <c r="C85" s="28" t="s">
        <v>174</v>
      </c>
      <c r="D85" s="28" t="s">
        <v>125</v>
      </c>
      <c r="E85" s="28" t="s">
        <v>125</v>
      </c>
      <c r="F85" s="28" t="s">
        <v>174</v>
      </c>
      <c r="G85" s="28" t="s">
        <v>125</v>
      </c>
    </row>
    <row r="86" spans="1:7" ht="75" x14ac:dyDescent="0.25">
      <c r="A86" s="28" t="s">
        <v>636</v>
      </c>
      <c r="B86" s="28" t="s">
        <v>158</v>
      </c>
      <c r="C86" s="28" t="s">
        <v>175</v>
      </c>
      <c r="D86" s="28" t="s">
        <v>125</v>
      </c>
      <c r="E86" s="28" t="s">
        <v>125</v>
      </c>
      <c r="F86" s="28" t="s">
        <v>175</v>
      </c>
      <c r="G86" s="28" t="s">
        <v>125</v>
      </c>
    </row>
    <row r="87" spans="1:7" ht="30" x14ac:dyDescent="0.25">
      <c r="A87" s="28" t="s">
        <v>637</v>
      </c>
      <c r="B87" s="28" t="s">
        <v>158</v>
      </c>
      <c r="C87" s="28" t="s">
        <v>176</v>
      </c>
      <c r="D87" s="28" t="s">
        <v>125</v>
      </c>
      <c r="E87" s="28" t="s">
        <v>125</v>
      </c>
      <c r="F87" s="28" t="s">
        <v>176</v>
      </c>
      <c r="G87" s="28" t="s">
        <v>125</v>
      </c>
    </row>
    <row r="88" spans="1:7" x14ac:dyDescent="0.25">
      <c r="A88" s="28" t="s">
        <v>638</v>
      </c>
      <c r="B88" s="28" t="s">
        <v>171</v>
      </c>
      <c r="C88" s="28" t="s">
        <v>177</v>
      </c>
      <c r="D88" s="28" t="s">
        <v>125</v>
      </c>
      <c r="E88" s="28" t="s">
        <v>177</v>
      </c>
      <c r="F88" s="28" t="s">
        <v>177</v>
      </c>
      <c r="G88" s="28" t="s">
        <v>125</v>
      </c>
    </row>
    <row r="89" spans="1:7" x14ac:dyDescent="0.25">
      <c r="A89" s="28" t="s">
        <v>639</v>
      </c>
      <c r="B89" s="28" t="s">
        <v>171</v>
      </c>
      <c r="C89" s="28" t="s">
        <v>178</v>
      </c>
      <c r="D89" s="28" t="s">
        <v>125</v>
      </c>
      <c r="E89" s="28" t="s">
        <v>178</v>
      </c>
      <c r="F89" s="28" t="s">
        <v>178</v>
      </c>
      <c r="G89" s="28" t="s">
        <v>125</v>
      </c>
    </row>
    <row r="90" spans="1:7" ht="45" x14ac:dyDescent="0.25">
      <c r="A90" s="28" t="s">
        <v>640</v>
      </c>
      <c r="B90" s="28" t="s">
        <v>171</v>
      </c>
      <c r="C90" s="28" t="s">
        <v>179</v>
      </c>
      <c r="D90" s="28" t="s">
        <v>125</v>
      </c>
      <c r="E90" s="28" t="s">
        <v>179</v>
      </c>
      <c r="F90" s="28" t="s">
        <v>179</v>
      </c>
      <c r="G90" s="28" t="s">
        <v>125</v>
      </c>
    </row>
    <row r="91" spans="1:7" x14ac:dyDescent="0.25">
      <c r="A91" s="28" t="s">
        <v>641</v>
      </c>
      <c r="B91" s="28" t="s">
        <v>171</v>
      </c>
      <c r="C91" s="28" t="s">
        <v>180</v>
      </c>
      <c r="D91" s="28" t="s">
        <v>125</v>
      </c>
      <c r="E91" s="28" t="s">
        <v>180</v>
      </c>
      <c r="F91" s="28" t="s">
        <v>180</v>
      </c>
      <c r="G91" s="28" t="s">
        <v>125</v>
      </c>
    </row>
    <row r="92" spans="1:7" ht="30" x14ac:dyDescent="0.25">
      <c r="A92" s="28" t="s">
        <v>642</v>
      </c>
      <c r="B92" s="28" t="s">
        <v>171</v>
      </c>
      <c r="C92" s="28" t="s">
        <v>181</v>
      </c>
      <c r="D92" s="28" t="s">
        <v>125</v>
      </c>
      <c r="E92" s="28" t="s">
        <v>181</v>
      </c>
      <c r="F92" s="28" t="s">
        <v>181</v>
      </c>
      <c r="G92" s="28" t="s">
        <v>125</v>
      </c>
    </row>
    <row r="93" spans="1:7" ht="135" x14ac:dyDescent="0.25">
      <c r="A93" s="28" t="s">
        <v>643</v>
      </c>
      <c r="B93" s="28" t="s">
        <v>171</v>
      </c>
      <c r="C93" s="28" t="s">
        <v>182</v>
      </c>
      <c r="D93" s="28" t="s">
        <v>125</v>
      </c>
      <c r="E93" s="28" t="s">
        <v>182</v>
      </c>
      <c r="F93" s="28" t="s">
        <v>182</v>
      </c>
      <c r="G93" s="28" t="s">
        <v>125</v>
      </c>
    </row>
    <row r="94" spans="1:7" ht="45" x14ac:dyDescent="0.25">
      <c r="A94" s="28" t="s">
        <v>644</v>
      </c>
      <c r="B94" s="28" t="s">
        <v>171</v>
      </c>
      <c r="C94" s="28" t="s">
        <v>183</v>
      </c>
      <c r="D94" s="28" t="s">
        <v>125</v>
      </c>
      <c r="E94" s="28" t="s">
        <v>183</v>
      </c>
      <c r="F94" s="28" t="s">
        <v>183</v>
      </c>
      <c r="G94" s="28" t="s">
        <v>125</v>
      </c>
    </row>
    <row r="95" spans="1:7" ht="30" x14ac:dyDescent="0.25">
      <c r="A95" s="28" t="s">
        <v>645</v>
      </c>
      <c r="B95" s="28" t="s">
        <v>171</v>
      </c>
      <c r="C95" s="28" t="s">
        <v>184</v>
      </c>
      <c r="D95" s="28" t="s">
        <v>125</v>
      </c>
      <c r="E95" s="28" t="s">
        <v>184</v>
      </c>
      <c r="F95" s="28" t="s">
        <v>184</v>
      </c>
      <c r="G95" s="28" t="s">
        <v>125</v>
      </c>
    </row>
    <row r="96" spans="1:7" x14ac:dyDescent="0.25">
      <c r="A96" s="28" t="s">
        <v>646</v>
      </c>
      <c r="B96" s="28" t="s">
        <v>171</v>
      </c>
      <c r="C96" s="28" t="s">
        <v>185</v>
      </c>
      <c r="D96" s="28" t="s">
        <v>125</v>
      </c>
      <c r="E96" s="28" t="s">
        <v>185</v>
      </c>
      <c r="F96" s="28" t="s">
        <v>185</v>
      </c>
      <c r="G96" s="28" t="s">
        <v>125</v>
      </c>
    </row>
    <row r="97" spans="1:7" x14ac:dyDescent="0.25">
      <c r="A97" s="28" t="s">
        <v>647</v>
      </c>
      <c r="B97" s="28" t="s">
        <v>171</v>
      </c>
      <c r="C97" s="28" t="s">
        <v>186</v>
      </c>
      <c r="D97" s="28" t="s">
        <v>125</v>
      </c>
      <c r="E97" s="28" t="s">
        <v>186</v>
      </c>
      <c r="F97" s="28" t="s">
        <v>186</v>
      </c>
      <c r="G97" s="28" t="s">
        <v>125</v>
      </c>
    </row>
    <row r="98" spans="1:7" ht="60" x14ac:dyDescent="0.25">
      <c r="A98" s="28" t="s">
        <v>648</v>
      </c>
      <c r="B98" s="28" t="s">
        <v>171</v>
      </c>
      <c r="C98" s="28" t="s">
        <v>187</v>
      </c>
      <c r="D98" s="28" t="s">
        <v>125</v>
      </c>
      <c r="E98" s="28" t="s">
        <v>187</v>
      </c>
      <c r="F98" s="28" t="s">
        <v>187</v>
      </c>
      <c r="G98" s="28" t="s">
        <v>125</v>
      </c>
    </row>
    <row r="99" spans="1:7" x14ac:dyDescent="0.25">
      <c r="A99" s="28" t="s">
        <v>649</v>
      </c>
      <c r="B99" s="28" t="s">
        <v>188</v>
      </c>
      <c r="C99" s="28" t="s">
        <v>189</v>
      </c>
      <c r="D99" s="28" t="s">
        <v>125</v>
      </c>
      <c r="E99" s="28" t="s">
        <v>125</v>
      </c>
      <c r="F99" s="28" t="s">
        <v>189</v>
      </c>
      <c r="G99" s="28" t="s">
        <v>125</v>
      </c>
    </row>
    <row r="100" spans="1:7" ht="30" x14ac:dyDescent="0.25">
      <c r="A100" s="28" t="s">
        <v>650</v>
      </c>
      <c r="B100" s="28" t="s">
        <v>188</v>
      </c>
      <c r="C100" s="28" t="s">
        <v>190</v>
      </c>
      <c r="D100" s="28" t="s">
        <v>125</v>
      </c>
      <c r="E100" s="28" t="s">
        <v>125</v>
      </c>
      <c r="F100" s="28" t="s">
        <v>190</v>
      </c>
      <c r="G100" s="28" t="s">
        <v>125</v>
      </c>
    </row>
    <row r="101" spans="1:7" x14ac:dyDescent="0.25">
      <c r="A101" s="28" t="s">
        <v>651</v>
      </c>
      <c r="B101" s="28" t="s">
        <v>188</v>
      </c>
      <c r="C101" s="28" t="s">
        <v>191</v>
      </c>
      <c r="D101" s="28" t="s">
        <v>125</v>
      </c>
      <c r="E101" s="28" t="s">
        <v>125</v>
      </c>
      <c r="F101" s="28" t="s">
        <v>191</v>
      </c>
      <c r="G101" s="28" t="s">
        <v>125</v>
      </c>
    </row>
    <row r="102" spans="1:7" x14ac:dyDescent="0.25">
      <c r="A102" s="28" t="s">
        <v>652</v>
      </c>
      <c r="B102" s="28" t="s">
        <v>188</v>
      </c>
      <c r="C102" s="28" t="s">
        <v>192</v>
      </c>
      <c r="D102" s="28" t="s">
        <v>125</v>
      </c>
      <c r="E102" s="28" t="s">
        <v>125</v>
      </c>
      <c r="F102" s="28" t="s">
        <v>192</v>
      </c>
      <c r="G102" s="28" t="s">
        <v>125</v>
      </c>
    </row>
    <row r="103" spans="1:7" x14ac:dyDescent="0.25">
      <c r="A103" s="28" t="s">
        <v>653</v>
      </c>
      <c r="B103" s="28" t="s">
        <v>188</v>
      </c>
      <c r="C103" s="28" t="s">
        <v>193</v>
      </c>
      <c r="D103" s="28" t="s">
        <v>125</v>
      </c>
      <c r="E103" s="28" t="s">
        <v>125</v>
      </c>
      <c r="F103" s="28" t="s">
        <v>193</v>
      </c>
      <c r="G103" s="28" t="s">
        <v>125</v>
      </c>
    </row>
    <row r="104" spans="1:7" ht="30" x14ac:dyDescent="0.25">
      <c r="A104" s="28" t="s">
        <v>654</v>
      </c>
      <c r="B104" s="28" t="s">
        <v>188</v>
      </c>
      <c r="C104" s="28" t="s">
        <v>194</v>
      </c>
      <c r="D104" s="28" t="s">
        <v>125</v>
      </c>
      <c r="E104" s="28" t="s">
        <v>125</v>
      </c>
      <c r="F104" s="28" t="s">
        <v>194</v>
      </c>
      <c r="G104" s="28" t="s">
        <v>125</v>
      </c>
    </row>
    <row r="105" spans="1:7" x14ac:dyDescent="0.25">
      <c r="A105" s="28" t="s">
        <v>655</v>
      </c>
      <c r="B105" s="28" t="s">
        <v>188</v>
      </c>
      <c r="C105" s="28" t="s">
        <v>195</v>
      </c>
      <c r="D105" s="28" t="s">
        <v>125</v>
      </c>
      <c r="E105" s="28" t="s">
        <v>125</v>
      </c>
      <c r="F105" s="28" t="s">
        <v>195</v>
      </c>
      <c r="G105" s="28" t="s">
        <v>125</v>
      </c>
    </row>
    <row r="106" spans="1:7" x14ac:dyDescent="0.25">
      <c r="A106" s="28" t="s">
        <v>656</v>
      </c>
      <c r="B106" s="28" t="s">
        <v>188</v>
      </c>
      <c r="C106" s="28" t="s">
        <v>196</v>
      </c>
      <c r="D106" s="28" t="s">
        <v>125</v>
      </c>
      <c r="E106" s="28" t="s">
        <v>125</v>
      </c>
      <c r="F106" s="28" t="s">
        <v>196</v>
      </c>
      <c r="G106" s="28" t="s">
        <v>125</v>
      </c>
    </row>
    <row r="107" spans="1:7" ht="30" x14ac:dyDescent="0.25">
      <c r="A107" s="28" t="s">
        <v>657</v>
      </c>
      <c r="B107" s="28" t="s">
        <v>188</v>
      </c>
      <c r="C107" s="28" t="s">
        <v>197</v>
      </c>
      <c r="D107" s="28" t="s">
        <v>125</v>
      </c>
      <c r="E107" s="28" t="s">
        <v>125</v>
      </c>
      <c r="F107" s="28" t="s">
        <v>197</v>
      </c>
      <c r="G107" s="28" t="s">
        <v>125</v>
      </c>
    </row>
    <row r="108" spans="1:7" ht="30" x14ac:dyDescent="0.25">
      <c r="A108" s="28" t="s">
        <v>658</v>
      </c>
      <c r="B108" s="28" t="s">
        <v>188</v>
      </c>
      <c r="C108" s="28" t="s">
        <v>198</v>
      </c>
      <c r="D108" s="28" t="s">
        <v>125</v>
      </c>
      <c r="E108" s="28" t="s">
        <v>125</v>
      </c>
      <c r="F108" s="28" t="s">
        <v>198</v>
      </c>
      <c r="G108" s="28" t="s">
        <v>125</v>
      </c>
    </row>
    <row r="109" spans="1:7" ht="30" x14ac:dyDescent="0.25">
      <c r="A109" s="28" t="s">
        <v>659</v>
      </c>
      <c r="B109" s="28" t="s">
        <v>199</v>
      </c>
      <c r="C109" s="28" t="s">
        <v>200</v>
      </c>
      <c r="D109" s="28" t="s">
        <v>125</v>
      </c>
      <c r="E109" s="28" t="s">
        <v>125</v>
      </c>
      <c r="F109" s="28" t="s">
        <v>200</v>
      </c>
      <c r="G109" s="28" t="s">
        <v>125</v>
      </c>
    </row>
    <row r="110" spans="1:7" ht="30" x14ac:dyDescent="0.25">
      <c r="A110" s="28" t="s">
        <v>660</v>
      </c>
      <c r="B110" s="28" t="s">
        <v>199</v>
      </c>
      <c r="C110" s="28" t="s">
        <v>201</v>
      </c>
      <c r="D110" s="28" t="s">
        <v>125</v>
      </c>
      <c r="E110" s="28" t="s">
        <v>125</v>
      </c>
      <c r="F110" s="28" t="s">
        <v>201</v>
      </c>
      <c r="G110" s="28" t="s">
        <v>125</v>
      </c>
    </row>
    <row r="111" spans="1:7" ht="45" x14ac:dyDescent="0.25">
      <c r="A111" s="28" t="s">
        <v>661</v>
      </c>
      <c r="B111" s="28" t="s">
        <v>199</v>
      </c>
      <c r="C111" s="28" t="s">
        <v>202</v>
      </c>
      <c r="D111" s="28" t="s">
        <v>125</v>
      </c>
      <c r="E111" s="28" t="s">
        <v>125</v>
      </c>
      <c r="F111" s="28" t="s">
        <v>202</v>
      </c>
      <c r="G111" s="28" t="s">
        <v>125</v>
      </c>
    </row>
    <row r="112" spans="1:7" x14ac:dyDescent="0.25">
      <c r="A112" s="28" t="s">
        <v>662</v>
      </c>
      <c r="B112" s="28" t="s">
        <v>199</v>
      </c>
      <c r="C112" s="28" t="s">
        <v>203</v>
      </c>
      <c r="D112" s="28" t="s">
        <v>125</v>
      </c>
      <c r="E112" s="28" t="s">
        <v>125</v>
      </c>
      <c r="F112" s="28" t="s">
        <v>203</v>
      </c>
      <c r="G112" s="28" t="s">
        <v>125</v>
      </c>
    </row>
    <row r="113" spans="1:7" x14ac:dyDescent="0.25">
      <c r="A113" s="28" t="s">
        <v>663</v>
      </c>
      <c r="B113" s="28" t="s">
        <v>199</v>
      </c>
      <c r="C113" s="28" t="s">
        <v>204</v>
      </c>
      <c r="D113" s="28" t="s">
        <v>125</v>
      </c>
      <c r="E113" s="28" t="s">
        <v>125</v>
      </c>
      <c r="F113" s="28" t="s">
        <v>204</v>
      </c>
      <c r="G113" s="28" t="s">
        <v>125</v>
      </c>
    </row>
    <row r="114" spans="1:7" x14ac:dyDescent="0.25">
      <c r="A114" s="28" t="s">
        <v>664</v>
      </c>
      <c r="B114" s="28" t="s">
        <v>199</v>
      </c>
      <c r="C114" s="28" t="s">
        <v>205</v>
      </c>
      <c r="D114" s="28" t="s">
        <v>125</v>
      </c>
      <c r="E114" s="28" t="s">
        <v>125</v>
      </c>
      <c r="F114" s="28" t="s">
        <v>205</v>
      </c>
      <c r="G114" s="28" t="s">
        <v>125</v>
      </c>
    </row>
    <row r="115" spans="1:7" ht="30" x14ac:dyDescent="0.25">
      <c r="A115" s="28" t="s">
        <v>665</v>
      </c>
      <c r="B115" s="28" t="s">
        <v>199</v>
      </c>
      <c r="C115" s="28" t="s">
        <v>206</v>
      </c>
      <c r="D115" s="28" t="s">
        <v>125</v>
      </c>
      <c r="E115" s="28" t="s">
        <v>125</v>
      </c>
      <c r="F115" s="28" t="s">
        <v>206</v>
      </c>
      <c r="G115" s="28" t="s">
        <v>125</v>
      </c>
    </row>
    <row r="116" spans="1:7" ht="30" x14ac:dyDescent="0.25">
      <c r="A116" s="28" t="s">
        <v>666</v>
      </c>
      <c r="B116" s="28" t="s">
        <v>199</v>
      </c>
      <c r="C116" s="28" t="s">
        <v>207</v>
      </c>
      <c r="D116" s="28" t="s">
        <v>125</v>
      </c>
      <c r="E116" s="28" t="s">
        <v>125</v>
      </c>
      <c r="F116" s="28" t="s">
        <v>207</v>
      </c>
      <c r="G116" s="28" t="s">
        <v>125</v>
      </c>
    </row>
    <row r="117" spans="1:7" x14ac:dyDescent="0.25">
      <c r="A117" s="28" t="s">
        <v>667</v>
      </c>
      <c r="B117" s="28" t="s">
        <v>199</v>
      </c>
      <c r="C117" s="28" t="s">
        <v>208</v>
      </c>
      <c r="D117" s="28" t="s">
        <v>125</v>
      </c>
      <c r="E117" s="28" t="s">
        <v>125</v>
      </c>
      <c r="F117" s="28" t="s">
        <v>208</v>
      </c>
      <c r="G117" s="28" t="s">
        <v>125</v>
      </c>
    </row>
    <row r="118" spans="1:7" ht="45" x14ac:dyDescent="0.25">
      <c r="A118" s="28" t="s">
        <v>668</v>
      </c>
      <c r="B118" s="28" t="s">
        <v>199</v>
      </c>
      <c r="C118" s="28" t="s">
        <v>209</v>
      </c>
      <c r="D118" s="28" t="s">
        <v>125</v>
      </c>
      <c r="E118" s="28" t="s">
        <v>125</v>
      </c>
      <c r="F118" s="28" t="s">
        <v>209</v>
      </c>
      <c r="G118" s="28" t="s">
        <v>125</v>
      </c>
    </row>
    <row r="119" spans="1:7" ht="30" x14ac:dyDescent="0.25">
      <c r="A119" s="28" t="s">
        <v>669</v>
      </c>
      <c r="B119" s="28" t="s">
        <v>199</v>
      </c>
      <c r="C119" s="28" t="s">
        <v>210</v>
      </c>
      <c r="D119" s="28" t="s">
        <v>125</v>
      </c>
      <c r="E119" s="28" t="s">
        <v>125</v>
      </c>
      <c r="F119" s="28" t="s">
        <v>210</v>
      </c>
      <c r="G119" s="28" t="s">
        <v>125</v>
      </c>
    </row>
    <row r="120" spans="1:7" x14ac:dyDescent="0.25">
      <c r="A120" s="28" t="s">
        <v>670</v>
      </c>
      <c r="B120" s="28" t="s">
        <v>199</v>
      </c>
      <c r="C120" s="28" t="s">
        <v>211</v>
      </c>
      <c r="D120" s="28" t="s">
        <v>125</v>
      </c>
      <c r="E120" s="28" t="s">
        <v>125</v>
      </c>
      <c r="F120" s="28" t="s">
        <v>211</v>
      </c>
      <c r="G120" s="28" t="s">
        <v>125</v>
      </c>
    </row>
    <row r="121" spans="1:7" x14ac:dyDescent="0.25">
      <c r="A121" s="28" t="s">
        <v>671</v>
      </c>
      <c r="B121" s="28" t="s">
        <v>199</v>
      </c>
      <c r="C121" s="28" t="s">
        <v>212</v>
      </c>
      <c r="D121" s="28" t="s">
        <v>125</v>
      </c>
      <c r="E121" s="28" t="s">
        <v>125</v>
      </c>
      <c r="F121" s="28" t="s">
        <v>212</v>
      </c>
      <c r="G121" s="28" t="s">
        <v>125</v>
      </c>
    </row>
    <row r="122" spans="1:7" ht="30" x14ac:dyDescent="0.25">
      <c r="A122" s="28" t="s">
        <v>672</v>
      </c>
      <c r="B122" s="28" t="s">
        <v>199</v>
      </c>
      <c r="C122" s="28" t="s">
        <v>213</v>
      </c>
      <c r="D122" s="28" t="s">
        <v>125</v>
      </c>
      <c r="E122" s="28" t="s">
        <v>125</v>
      </c>
      <c r="F122" s="28" t="s">
        <v>213</v>
      </c>
      <c r="G122" s="28" t="s">
        <v>125</v>
      </c>
    </row>
    <row r="123" spans="1:7" x14ac:dyDescent="0.25">
      <c r="A123" s="28" t="s">
        <v>673</v>
      </c>
      <c r="B123" s="28" t="s">
        <v>199</v>
      </c>
      <c r="C123" s="28" t="s">
        <v>214</v>
      </c>
      <c r="D123" s="28" t="s">
        <v>125</v>
      </c>
      <c r="E123" s="28" t="s">
        <v>125</v>
      </c>
      <c r="F123" s="28" t="s">
        <v>214</v>
      </c>
      <c r="G123" s="28" t="s">
        <v>125</v>
      </c>
    </row>
    <row r="124" spans="1:7" x14ac:dyDescent="0.25">
      <c r="A124" s="28" t="s">
        <v>674</v>
      </c>
      <c r="B124" s="28" t="s">
        <v>199</v>
      </c>
      <c r="C124" s="28" t="s">
        <v>215</v>
      </c>
      <c r="D124" s="28" t="s">
        <v>125</v>
      </c>
      <c r="E124" s="28" t="s">
        <v>125</v>
      </c>
      <c r="F124" s="28" t="s">
        <v>215</v>
      </c>
      <c r="G124" s="28" t="s">
        <v>125</v>
      </c>
    </row>
    <row r="125" spans="1:7" ht="90" x14ac:dyDescent="0.25">
      <c r="A125" s="28" t="s">
        <v>675</v>
      </c>
      <c r="B125" s="28" t="s">
        <v>199</v>
      </c>
      <c r="C125" s="28" t="s">
        <v>216</v>
      </c>
      <c r="D125" s="28" t="s">
        <v>125</v>
      </c>
      <c r="E125" s="28" t="s">
        <v>125</v>
      </c>
      <c r="F125" s="28" t="s">
        <v>216</v>
      </c>
      <c r="G125" s="28" t="s">
        <v>125</v>
      </c>
    </row>
    <row r="126" spans="1:7" ht="60" x14ac:dyDescent="0.25">
      <c r="A126" s="28" t="s">
        <v>676</v>
      </c>
      <c r="B126" s="28" t="s">
        <v>199</v>
      </c>
      <c r="C126" s="28" t="s">
        <v>217</v>
      </c>
      <c r="D126" s="28" t="s">
        <v>125</v>
      </c>
      <c r="E126" s="28" t="s">
        <v>125</v>
      </c>
      <c r="F126" s="28" t="s">
        <v>217</v>
      </c>
      <c r="G126" s="28" t="s">
        <v>125</v>
      </c>
    </row>
    <row r="127" spans="1:7" x14ac:dyDescent="0.25">
      <c r="A127" s="28" t="s">
        <v>677</v>
      </c>
      <c r="B127" s="28" t="s">
        <v>218</v>
      </c>
      <c r="C127" s="28" t="s">
        <v>212</v>
      </c>
      <c r="D127" s="28" t="s">
        <v>125</v>
      </c>
      <c r="E127" s="28" t="s">
        <v>125</v>
      </c>
      <c r="F127" s="28" t="s">
        <v>212</v>
      </c>
      <c r="G127" s="28" t="s">
        <v>125</v>
      </c>
    </row>
    <row r="128" spans="1:7" x14ac:dyDescent="0.25">
      <c r="A128" s="28" t="s">
        <v>678</v>
      </c>
      <c r="B128" s="28" t="s">
        <v>218</v>
      </c>
      <c r="C128" s="28" t="s">
        <v>219</v>
      </c>
      <c r="D128" s="28" t="s">
        <v>125</v>
      </c>
      <c r="E128" s="28" t="s">
        <v>125</v>
      </c>
      <c r="F128" s="28" t="s">
        <v>219</v>
      </c>
      <c r="G128" s="28" t="s">
        <v>125</v>
      </c>
    </row>
    <row r="129" spans="1:7" x14ac:dyDescent="0.25">
      <c r="A129" s="28" t="s">
        <v>679</v>
      </c>
      <c r="B129" s="28" t="s">
        <v>218</v>
      </c>
      <c r="C129" s="28" t="s">
        <v>220</v>
      </c>
      <c r="D129" s="28" t="s">
        <v>125</v>
      </c>
      <c r="E129" s="28" t="s">
        <v>125</v>
      </c>
      <c r="F129" s="28" t="s">
        <v>220</v>
      </c>
      <c r="G129" s="28" t="s">
        <v>125</v>
      </c>
    </row>
    <row r="130" spans="1:7" x14ac:dyDescent="0.25">
      <c r="A130" s="28" t="s">
        <v>680</v>
      </c>
      <c r="B130" s="28" t="s">
        <v>218</v>
      </c>
      <c r="C130" s="28" t="s">
        <v>221</v>
      </c>
      <c r="D130" s="28" t="s">
        <v>125</v>
      </c>
      <c r="E130" s="28" t="s">
        <v>125</v>
      </c>
      <c r="F130" s="28" t="s">
        <v>221</v>
      </c>
      <c r="G130" s="28" t="s">
        <v>125</v>
      </c>
    </row>
    <row r="131" spans="1:7" ht="45" x14ac:dyDescent="0.25">
      <c r="A131" s="28" t="s">
        <v>681</v>
      </c>
      <c r="B131" s="28" t="s">
        <v>218</v>
      </c>
      <c r="C131" s="28" t="s">
        <v>222</v>
      </c>
      <c r="D131" s="28" t="s">
        <v>125</v>
      </c>
      <c r="E131" s="28" t="s">
        <v>125</v>
      </c>
      <c r="F131" s="28" t="s">
        <v>222</v>
      </c>
      <c r="G131" s="28" t="s">
        <v>125</v>
      </c>
    </row>
    <row r="132" spans="1:7" x14ac:dyDescent="0.25">
      <c r="A132" s="28" t="s">
        <v>682</v>
      </c>
      <c r="B132" s="28" t="s">
        <v>218</v>
      </c>
      <c r="C132" s="28" t="s">
        <v>223</v>
      </c>
      <c r="D132" s="28" t="s">
        <v>125</v>
      </c>
      <c r="E132" s="28" t="s">
        <v>125</v>
      </c>
      <c r="F132" s="28" t="s">
        <v>223</v>
      </c>
      <c r="G132" s="28" t="s">
        <v>125</v>
      </c>
    </row>
    <row r="133" spans="1:7" x14ac:dyDescent="0.25">
      <c r="A133" s="28" t="s">
        <v>683</v>
      </c>
      <c r="B133" s="28" t="s">
        <v>218</v>
      </c>
      <c r="C133" s="28" t="s">
        <v>224</v>
      </c>
      <c r="D133" s="28" t="s">
        <v>125</v>
      </c>
      <c r="E133" s="28" t="s">
        <v>125</v>
      </c>
      <c r="F133" s="28" t="s">
        <v>224</v>
      </c>
      <c r="G133" s="28" t="s">
        <v>125</v>
      </c>
    </row>
    <row r="134" spans="1:7" ht="45" x14ac:dyDescent="0.25">
      <c r="A134" s="28" t="s">
        <v>684</v>
      </c>
      <c r="B134" s="28" t="s">
        <v>218</v>
      </c>
      <c r="C134" s="28" t="s">
        <v>225</v>
      </c>
      <c r="D134" s="28" t="s">
        <v>125</v>
      </c>
      <c r="E134" s="28" t="s">
        <v>125</v>
      </c>
      <c r="F134" s="28" t="s">
        <v>225</v>
      </c>
      <c r="G134" s="28" t="s">
        <v>125</v>
      </c>
    </row>
    <row r="135" spans="1:7" ht="45" x14ac:dyDescent="0.25">
      <c r="A135" s="28" t="s">
        <v>685</v>
      </c>
      <c r="B135" s="28" t="s">
        <v>218</v>
      </c>
      <c r="C135" s="28" t="s">
        <v>226</v>
      </c>
      <c r="D135" s="28" t="s">
        <v>125</v>
      </c>
      <c r="E135" s="28" t="s">
        <v>125</v>
      </c>
      <c r="F135" s="28" t="s">
        <v>226</v>
      </c>
      <c r="G135" s="28" t="s">
        <v>125</v>
      </c>
    </row>
    <row r="136" spans="1:7" x14ac:dyDescent="0.25">
      <c r="A136" s="28" t="s">
        <v>686</v>
      </c>
      <c r="B136" s="28" t="s">
        <v>218</v>
      </c>
      <c r="C136" s="28" t="s">
        <v>227</v>
      </c>
      <c r="D136" s="28" t="s">
        <v>125</v>
      </c>
      <c r="E136" s="28" t="s">
        <v>125</v>
      </c>
      <c r="F136" s="28" t="s">
        <v>227</v>
      </c>
      <c r="G136" s="28" t="s">
        <v>125</v>
      </c>
    </row>
    <row r="137" spans="1:7" x14ac:dyDescent="0.25">
      <c r="A137" s="28" t="s">
        <v>687</v>
      </c>
      <c r="B137" s="28" t="s">
        <v>228</v>
      </c>
      <c r="C137" s="28" t="s">
        <v>229</v>
      </c>
      <c r="D137" s="28" t="s">
        <v>125</v>
      </c>
      <c r="E137" s="28" t="s">
        <v>125</v>
      </c>
      <c r="F137" s="28" t="s">
        <v>229</v>
      </c>
      <c r="G137" s="28" t="s">
        <v>125</v>
      </c>
    </row>
    <row r="138" spans="1:7" x14ac:dyDescent="0.25">
      <c r="A138" s="28" t="s">
        <v>688</v>
      </c>
      <c r="B138" s="28" t="s">
        <v>228</v>
      </c>
      <c r="C138" s="28" t="s">
        <v>230</v>
      </c>
      <c r="D138" s="28" t="s">
        <v>125</v>
      </c>
      <c r="E138" s="28" t="s">
        <v>125</v>
      </c>
      <c r="F138" s="28" t="s">
        <v>230</v>
      </c>
      <c r="G138" s="28" t="s">
        <v>125</v>
      </c>
    </row>
    <row r="139" spans="1:7" x14ac:dyDescent="0.25">
      <c r="A139" s="28" t="s">
        <v>689</v>
      </c>
      <c r="B139" s="28" t="s">
        <v>228</v>
      </c>
      <c r="C139" s="28" t="s">
        <v>231</v>
      </c>
      <c r="D139" s="28" t="s">
        <v>125</v>
      </c>
      <c r="E139" s="28" t="s">
        <v>125</v>
      </c>
      <c r="F139" s="28" t="s">
        <v>231</v>
      </c>
      <c r="G139" s="28" t="s">
        <v>125</v>
      </c>
    </row>
    <row r="140" spans="1:7" x14ac:dyDescent="0.25">
      <c r="A140" s="28" t="s">
        <v>690</v>
      </c>
      <c r="B140" s="28" t="s">
        <v>228</v>
      </c>
      <c r="C140" s="28" t="s">
        <v>232</v>
      </c>
      <c r="D140" s="28" t="s">
        <v>125</v>
      </c>
      <c r="E140" s="28" t="s">
        <v>125</v>
      </c>
      <c r="F140" s="28" t="s">
        <v>232</v>
      </c>
      <c r="G140" s="28" t="s">
        <v>125</v>
      </c>
    </row>
    <row r="141" spans="1:7" ht="30" x14ac:dyDescent="0.25">
      <c r="A141" s="28" t="s">
        <v>691</v>
      </c>
      <c r="B141" s="28" t="s">
        <v>228</v>
      </c>
      <c r="C141" s="28" t="s">
        <v>233</v>
      </c>
      <c r="D141" s="28" t="s">
        <v>125</v>
      </c>
      <c r="E141" s="28" t="s">
        <v>125</v>
      </c>
      <c r="F141" s="28" t="s">
        <v>233</v>
      </c>
      <c r="G141" s="28" t="s">
        <v>125</v>
      </c>
    </row>
    <row r="142" spans="1:7" x14ac:dyDescent="0.25">
      <c r="A142" s="28" t="s">
        <v>692</v>
      </c>
      <c r="B142" s="28" t="s">
        <v>228</v>
      </c>
      <c r="C142" s="28" t="s">
        <v>234</v>
      </c>
      <c r="D142" s="28" t="s">
        <v>125</v>
      </c>
      <c r="E142" s="28" t="s">
        <v>125</v>
      </c>
      <c r="F142" s="28" t="s">
        <v>234</v>
      </c>
      <c r="G142" s="28" t="s">
        <v>125</v>
      </c>
    </row>
    <row r="143" spans="1:7" ht="30" x14ac:dyDescent="0.25">
      <c r="A143" s="28" t="s">
        <v>693</v>
      </c>
      <c r="B143" s="28" t="s">
        <v>228</v>
      </c>
      <c r="C143" s="28" t="s">
        <v>235</v>
      </c>
      <c r="D143" s="28" t="s">
        <v>125</v>
      </c>
      <c r="E143" s="28" t="s">
        <v>125</v>
      </c>
      <c r="F143" s="28" t="s">
        <v>235</v>
      </c>
      <c r="G143" s="28" t="s">
        <v>125</v>
      </c>
    </row>
    <row r="144" spans="1:7" x14ac:dyDescent="0.25">
      <c r="A144" s="28" t="s">
        <v>694</v>
      </c>
      <c r="B144" s="28" t="s">
        <v>228</v>
      </c>
      <c r="C144" s="28" t="s">
        <v>236</v>
      </c>
      <c r="D144" s="28" t="s">
        <v>125</v>
      </c>
      <c r="E144" s="28" t="s">
        <v>125</v>
      </c>
      <c r="F144" s="28" t="s">
        <v>236</v>
      </c>
      <c r="G144" s="28" t="s">
        <v>125</v>
      </c>
    </row>
    <row r="145" spans="1:7" ht="30" x14ac:dyDescent="0.25">
      <c r="A145" s="28" t="s">
        <v>695</v>
      </c>
      <c r="B145" s="28" t="s">
        <v>228</v>
      </c>
      <c r="C145" s="28" t="s">
        <v>237</v>
      </c>
      <c r="D145" s="28" t="s">
        <v>125</v>
      </c>
      <c r="E145" s="28" t="s">
        <v>125</v>
      </c>
      <c r="F145" s="28" t="s">
        <v>237</v>
      </c>
      <c r="G145" s="28" t="s">
        <v>125</v>
      </c>
    </row>
    <row r="146" spans="1:7" x14ac:dyDescent="0.25">
      <c r="A146" s="28" t="s">
        <v>696</v>
      </c>
      <c r="B146" s="28" t="s">
        <v>272</v>
      </c>
      <c r="C146" s="28" t="s">
        <v>273</v>
      </c>
      <c r="D146" s="28" t="s">
        <v>125</v>
      </c>
      <c r="E146" s="28" t="s">
        <v>125</v>
      </c>
      <c r="F146" s="28" t="s">
        <v>273</v>
      </c>
      <c r="G146" s="28" t="s">
        <v>125</v>
      </c>
    </row>
    <row r="147" spans="1:7" ht="30" x14ac:dyDescent="0.25">
      <c r="A147" s="28" t="s">
        <v>697</v>
      </c>
      <c r="B147" s="28" t="s">
        <v>272</v>
      </c>
      <c r="C147" s="28" t="s">
        <v>274</v>
      </c>
      <c r="D147" s="28" t="s">
        <v>125</v>
      </c>
      <c r="E147" s="28" t="s">
        <v>125</v>
      </c>
      <c r="F147" s="28" t="s">
        <v>274</v>
      </c>
      <c r="G147" s="28" t="s">
        <v>125</v>
      </c>
    </row>
    <row r="148" spans="1:7" x14ac:dyDescent="0.25">
      <c r="A148" s="28" t="s">
        <v>698</v>
      </c>
      <c r="B148" s="28" t="s">
        <v>272</v>
      </c>
      <c r="C148" s="28" t="s">
        <v>221</v>
      </c>
      <c r="D148" s="28" t="s">
        <v>125</v>
      </c>
      <c r="E148" s="28" t="s">
        <v>125</v>
      </c>
      <c r="F148" s="28" t="s">
        <v>221</v>
      </c>
      <c r="G148" s="28" t="s">
        <v>125</v>
      </c>
    </row>
    <row r="149" spans="1:7" ht="30" x14ac:dyDescent="0.25">
      <c r="A149" s="28" t="s">
        <v>699</v>
      </c>
      <c r="B149" s="28" t="s">
        <v>272</v>
      </c>
      <c r="C149" s="28" t="s">
        <v>275</v>
      </c>
      <c r="D149" s="28" t="s">
        <v>125</v>
      </c>
      <c r="E149" s="28" t="s">
        <v>125</v>
      </c>
      <c r="F149" s="28" t="s">
        <v>275</v>
      </c>
      <c r="G149" s="28" t="s">
        <v>125</v>
      </c>
    </row>
    <row r="150" spans="1:7" x14ac:dyDescent="0.25">
      <c r="A150" s="28" t="s">
        <v>700</v>
      </c>
      <c r="B150" s="28" t="s">
        <v>272</v>
      </c>
      <c r="C150" s="28" t="s">
        <v>276</v>
      </c>
      <c r="D150" s="28" t="s">
        <v>125</v>
      </c>
      <c r="E150" s="28" t="s">
        <v>125</v>
      </c>
      <c r="F150" s="28" t="s">
        <v>276</v>
      </c>
      <c r="G150" s="28" t="s">
        <v>125</v>
      </c>
    </row>
    <row r="151" spans="1:7" x14ac:dyDescent="0.25">
      <c r="A151" s="28" t="s">
        <v>701</v>
      </c>
      <c r="B151" s="28" t="s">
        <v>272</v>
      </c>
      <c r="C151" s="28" t="s">
        <v>277</v>
      </c>
      <c r="D151" s="28" t="s">
        <v>125</v>
      </c>
      <c r="E151" s="28" t="s">
        <v>125</v>
      </c>
      <c r="F151" s="28" t="s">
        <v>277</v>
      </c>
      <c r="G151" s="28" t="s">
        <v>125</v>
      </c>
    </row>
    <row r="152" spans="1:7" x14ac:dyDescent="0.25">
      <c r="A152" s="28" t="s">
        <v>702</v>
      </c>
      <c r="B152" s="28" t="s">
        <v>272</v>
      </c>
      <c r="C152" s="28" t="s">
        <v>278</v>
      </c>
      <c r="D152" s="28" t="s">
        <v>125</v>
      </c>
      <c r="E152" s="28" t="s">
        <v>125</v>
      </c>
      <c r="F152" s="28" t="s">
        <v>278</v>
      </c>
      <c r="G152" s="28" t="s">
        <v>125</v>
      </c>
    </row>
    <row r="153" spans="1:7" x14ac:dyDescent="0.25">
      <c r="A153" s="28" t="s">
        <v>703</v>
      </c>
      <c r="B153" s="28" t="s">
        <v>272</v>
      </c>
      <c r="C153" s="28" t="s">
        <v>279</v>
      </c>
      <c r="D153" s="28" t="s">
        <v>125</v>
      </c>
      <c r="E153" s="28" t="s">
        <v>125</v>
      </c>
      <c r="F153" s="28" t="s">
        <v>279</v>
      </c>
      <c r="G153" s="28" t="s">
        <v>125</v>
      </c>
    </row>
    <row r="154" spans="1:7" x14ac:dyDescent="0.25">
      <c r="A154" s="28" t="s">
        <v>704</v>
      </c>
      <c r="B154" s="28" t="s">
        <v>272</v>
      </c>
      <c r="C154" s="28" t="s">
        <v>280</v>
      </c>
      <c r="D154" s="28" t="s">
        <v>125</v>
      </c>
      <c r="E154" s="28" t="s">
        <v>125</v>
      </c>
      <c r="F154" s="28" t="s">
        <v>280</v>
      </c>
      <c r="G154" s="28" t="s">
        <v>125</v>
      </c>
    </row>
    <row r="155" spans="1:7" ht="30" x14ac:dyDescent="0.25">
      <c r="A155" s="28" t="s">
        <v>705</v>
      </c>
      <c r="B155" s="28" t="s">
        <v>272</v>
      </c>
      <c r="C155" s="28" t="s">
        <v>281</v>
      </c>
      <c r="D155" s="28" t="s">
        <v>125</v>
      </c>
      <c r="E155" s="28" t="s">
        <v>125</v>
      </c>
      <c r="F155" s="28" t="s">
        <v>281</v>
      </c>
      <c r="G155" s="28" t="s">
        <v>125</v>
      </c>
    </row>
    <row r="156" spans="1:7" ht="45" x14ac:dyDescent="0.25">
      <c r="A156" s="28" t="s">
        <v>706</v>
      </c>
      <c r="B156" s="28" t="s">
        <v>272</v>
      </c>
      <c r="C156" s="28" t="s">
        <v>282</v>
      </c>
      <c r="D156" s="28" t="s">
        <v>125</v>
      </c>
      <c r="E156" s="28" t="s">
        <v>125</v>
      </c>
      <c r="F156" s="28" t="s">
        <v>282</v>
      </c>
      <c r="G156" s="28" t="s">
        <v>125</v>
      </c>
    </row>
    <row r="157" spans="1:7" x14ac:dyDescent="0.25">
      <c r="A157" s="28" t="s">
        <v>707</v>
      </c>
      <c r="B157" s="28" t="s">
        <v>272</v>
      </c>
      <c r="C157" s="28" t="s">
        <v>283</v>
      </c>
      <c r="D157" s="28" t="s">
        <v>125</v>
      </c>
      <c r="E157" s="28" t="s">
        <v>125</v>
      </c>
      <c r="F157" s="28" t="s">
        <v>283</v>
      </c>
      <c r="G157" s="28" t="s">
        <v>125</v>
      </c>
    </row>
    <row r="158" spans="1:7" x14ac:dyDescent="0.25">
      <c r="A158" s="28" t="s">
        <v>708</v>
      </c>
      <c r="B158" s="28" t="s">
        <v>272</v>
      </c>
      <c r="C158" s="28" t="s">
        <v>284</v>
      </c>
      <c r="D158" s="28" t="s">
        <v>125</v>
      </c>
      <c r="E158" s="28" t="s">
        <v>125</v>
      </c>
      <c r="F158" s="28" t="s">
        <v>284</v>
      </c>
      <c r="G158" s="28" t="s">
        <v>125</v>
      </c>
    </row>
    <row r="159" spans="1:7" ht="30" x14ac:dyDescent="0.25">
      <c r="A159" s="28" t="s">
        <v>709</v>
      </c>
      <c r="B159" s="28" t="s">
        <v>272</v>
      </c>
      <c r="C159" s="28" t="s">
        <v>285</v>
      </c>
      <c r="D159" s="28" t="s">
        <v>125</v>
      </c>
      <c r="E159" s="28" t="s">
        <v>125</v>
      </c>
      <c r="F159" s="28" t="s">
        <v>285</v>
      </c>
      <c r="G159" s="28" t="s">
        <v>125</v>
      </c>
    </row>
    <row r="160" spans="1:7" ht="30" x14ac:dyDescent="0.25">
      <c r="A160" s="28" t="s">
        <v>710</v>
      </c>
      <c r="B160" s="28" t="s">
        <v>272</v>
      </c>
      <c r="C160" s="28" t="s">
        <v>286</v>
      </c>
      <c r="D160" s="28" t="s">
        <v>125</v>
      </c>
      <c r="E160" s="28" t="s">
        <v>125</v>
      </c>
      <c r="F160" s="28" t="s">
        <v>286</v>
      </c>
      <c r="G160" s="28" t="s">
        <v>125</v>
      </c>
    </row>
    <row r="161" spans="1:7" ht="30" x14ac:dyDescent="0.25">
      <c r="A161" s="28" t="s">
        <v>711</v>
      </c>
      <c r="B161" s="28" t="s">
        <v>272</v>
      </c>
      <c r="C161" s="28" t="s">
        <v>287</v>
      </c>
      <c r="D161" s="28" t="s">
        <v>125</v>
      </c>
      <c r="E161" s="28" t="s">
        <v>125</v>
      </c>
      <c r="F161" s="28" t="s">
        <v>287</v>
      </c>
      <c r="G161" s="28" t="s">
        <v>125</v>
      </c>
    </row>
    <row r="162" spans="1:7" ht="30" x14ac:dyDescent="0.25">
      <c r="A162" s="28" t="s">
        <v>712</v>
      </c>
      <c r="B162" s="28" t="s">
        <v>272</v>
      </c>
      <c r="C162" s="28" t="s">
        <v>288</v>
      </c>
      <c r="D162" s="28" t="s">
        <v>125</v>
      </c>
      <c r="E162" s="28" t="s">
        <v>125</v>
      </c>
      <c r="F162" s="28" t="s">
        <v>288</v>
      </c>
      <c r="G162" s="28" t="s">
        <v>125</v>
      </c>
    </row>
    <row r="163" spans="1:7" x14ac:dyDescent="0.25">
      <c r="A163" s="28" t="s">
        <v>713</v>
      </c>
      <c r="B163" s="28" t="s">
        <v>272</v>
      </c>
      <c r="C163" s="28" t="s">
        <v>289</v>
      </c>
      <c r="D163" s="28" t="s">
        <v>125</v>
      </c>
      <c r="E163" s="28" t="s">
        <v>125</v>
      </c>
      <c r="F163" s="28" t="s">
        <v>289</v>
      </c>
      <c r="G163" s="28" t="s">
        <v>125</v>
      </c>
    </row>
    <row r="164" spans="1:7" ht="30" x14ac:dyDescent="0.25">
      <c r="A164" s="28" t="s">
        <v>714</v>
      </c>
      <c r="B164" s="28" t="s">
        <v>272</v>
      </c>
      <c r="C164" s="28" t="s">
        <v>290</v>
      </c>
      <c r="D164" s="28" t="s">
        <v>125</v>
      </c>
      <c r="E164" s="28" t="s">
        <v>125</v>
      </c>
      <c r="F164" s="28" t="s">
        <v>290</v>
      </c>
      <c r="G164" s="28" t="s">
        <v>125</v>
      </c>
    </row>
    <row r="165" spans="1:7" x14ac:dyDescent="0.25">
      <c r="A165" s="28" t="s">
        <v>715</v>
      </c>
      <c r="B165" s="28" t="s">
        <v>272</v>
      </c>
      <c r="C165" s="28" t="s">
        <v>291</v>
      </c>
      <c r="D165" s="28" t="s">
        <v>125</v>
      </c>
      <c r="E165" s="28" t="s">
        <v>125</v>
      </c>
      <c r="F165" s="28" t="s">
        <v>291</v>
      </c>
      <c r="G165" s="28" t="s">
        <v>125</v>
      </c>
    </row>
    <row r="166" spans="1:7" x14ac:dyDescent="0.25">
      <c r="A166" s="28" t="s">
        <v>716</v>
      </c>
      <c r="B166" s="28" t="s">
        <v>272</v>
      </c>
      <c r="C166" s="28" t="s">
        <v>292</v>
      </c>
      <c r="D166" s="28" t="s">
        <v>125</v>
      </c>
      <c r="E166" s="28" t="s">
        <v>125</v>
      </c>
      <c r="F166" s="28" t="s">
        <v>292</v>
      </c>
      <c r="G166" s="28" t="s">
        <v>125</v>
      </c>
    </row>
    <row r="167" spans="1:7" ht="30" x14ac:dyDescent="0.25">
      <c r="A167" s="28" t="s">
        <v>717</v>
      </c>
      <c r="B167" s="28" t="s">
        <v>272</v>
      </c>
      <c r="C167" s="28" t="s">
        <v>293</v>
      </c>
      <c r="D167" s="28" t="s">
        <v>125</v>
      </c>
      <c r="E167" s="28" t="s">
        <v>125</v>
      </c>
      <c r="F167" s="28" t="s">
        <v>293</v>
      </c>
      <c r="G167" s="28" t="s">
        <v>125</v>
      </c>
    </row>
    <row r="168" spans="1:7" x14ac:dyDescent="0.25">
      <c r="A168" s="28" t="s">
        <v>718</v>
      </c>
      <c r="B168" s="28" t="s">
        <v>272</v>
      </c>
      <c r="C168" s="28" t="s">
        <v>294</v>
      </c>
      <c r="D168" s="28" t="s">
        <v>125</v>
      </c>
      <c r="E168" s="28" t="s">
        <v>125</v>
      </c>
      <c r="F168" s="28" t="s">
        <v>294</v>
      </c>
      <c r="G168" s="28" t="s">
        <v>125</v>
      </c>
    </row>
    <row r="169" spans="1:7" x14ac:dyDescent="0.25">
      <c r="A169" s="28" t="s">
        <v>719</v>
      </c>
      <c r="B169" s="28" t="s">
        <v>295</v>
      </c>
      <c r="C169" s="28" t="s">
        <v>296</v>
      </c>
      <c r="D169" s="28" t="s">
        <v>125</v>
      </c>
      <c r="E169" s="28" t="s">
        <v>125</v>
      </c>
      <c r="F169" s="28" t="s">
        <v>296</v>
      </c>
      <c r="G169" s="28" t="s">
        <v>125</v>
      </c>
    </row>
    <row r="170" spans="1:7" x14ac:dyDescent="0.25">
      <c r="A170" s="28" t="s">
        <v>720</v>
      </c>
      <c r="B170" s="28" t="s">
        <v>295</v>
      </c>
      <c r="C170" s="28" t="s">
        <v>297</v>
      </c>
      <c r="D170" s="28" t="s">
        <v>125</v>
      </c>
      <c r="E170" s="28" t="s">
        <v>125</v>
      </c>
      <c r="F170" s="28" t="s">
        <v>297</v>
      </c>
      <c r="G170" s="28" t="s">
        <v>125</v>
      </c>
    </row>
    <row r="171" spans="1:7" ht="30" x14ac:dyDescent="0.25">
      <c r="A171" s="28" t="s">
        <v>721</v>
      </c>
      <c r="B171" s="28" t="s">
        <v>295</v>
      </c>
      <c r="C171" s="28" t="s">
        <v>201</v>
      </c>
      <c r="D171" s="28" t="s">
        <v>125</v>
      </c>
      <c r="E171" s="28" t="s">
        <v>125</v>
      </c>
      <c r="F171" s="28" t="s">
        <v>201</v>
      </c>
      <c r="G171" s="28" t="s">
        <v>125</v>
      </c>
    </row>
    <row r="172" spans="1:7" x14ac:dyDescent="0.25">
      <c r="A172" s="28" t="s">
        <v>722</v>
      </c>
      <c r="B172" s="28" t="s">
        <v>295</v>
      </c>
      <c r="C172" s="28" t="s">
        <v>298</v>
      </c>
      <c r="D172" s="28" t="s">
        <v>125</v>
      </c>
      <c r="E172" s="28" t="s">
        <v>125</v>
      </c>
      <c r="F172" s="28" t="s">
        <v>298</v>
      </c>
      <c r="G172" s="28" t="s">
        <v>125</v>
      </c>
    </row>
    <row r="173" spans="1:7" x14ac:dyDescent="0.25">
      <c r="A173" s="28" t="s">
        <v>723</v>
      </c>
      <c r="B173" s="28" t="s">
        <v>295</v>
      </c>
      <c r="C173" s="28" t="s">
        <v>299</v>
      </c>
      <c r="D173" s="28" t="s">
        <v>125</v>
      </c>
      <c r="E173" s="28" t="s">
        <v>125</v>
      </c>
      <c r="F173" s="28" t="s">
        <v>299</v>
      </c>
      <c r="G173" s="28" t="s">
        <v>125</v>
      </c>
    </row>
    <row r="174" spans="1:7" x14ac:dyDescent="0.25">
      <c r="A174" s="28" t="s">
        <v>724</v>
      </c>
      <c r="B174" s="28" t="s">
        <v>295</v>
      </c>
      <c r="C174" s="28" t="s">
        <v>300</v>
      </c>
      <c r="D174" s="28" t="s">
        <v>125</v>
      </c>
      <c r="E174" s="28" t="s">
        <v>125</v>
      </c>
      <c r="F174" s="28" t="s">
        <v>300</v>
      </c>
      <c r="G174" s="28" t="s">
        <v>125</v>
      </c>
    </row>
    <row r="175" spans="1:7" x14ac:dyDescent="0.25">
      <c r="A175" s="28" t="s">
        <v>725</v>
      </c>
      <c r="B175" s="28" t="s">
        <v>295</v>
      </c>
      <c r="C175" s="28" t="s">
        <v>301</v>
      </c>
      <c r="D175" s="28" t="s">
        <v>125</v>
      </c>
      <c r="E175" s="28" t="s">
        <v>125</v>
      </c>
      <c r="F175" s="28" t="s">
        <v>301</v>
      </c>
      <c r="G175" s="28" t="s">
        <v>125</v>
      </c>
    </row>
    <row r="176" spans="1:7" x14ac:dyDescent="0.25">
      <c r="A176" s="28" t="s">
        <v>726</v>
      </c>
      <c r="B176" s="28" t="s">
        <v>295</v>
      </c>
      <c r="C176" s="28" t="s">
        <v>302</v>
      </c>
      <c r="D176" s="28" t="s">
        <v>125</v>
      </c>
      <c r="E176" s="28" t="s">
        <v>125</v>
      </c>
      <c r="F176" s="28" t="s">
        <v>302</v>
      </c>
      <c r="G176" s="28" t="s">
        <v>125</v>
      </c>
    </row>
    <row r="177" spans="1:7" x14ac:dyDescent="0.25">
      <c r="A177" s="28" t="s">
        <v>727</v>
      </c>
      <c r="B177" s="28" t="s">
        <v>295</v>
      </c>
      <c r="C177" s="28" t="s">
        <v>303</v>
      </c>
      <c r="D177" s="28" t="s">
        <v>125</v>
      </c>
      <c r="E177" s="28" t="s">
        <v>125</v>
      </c>
      <c r="F177" s="28" t="s">
        <v>303</v>
      </c>
      <c r="G177" s="28" t="s">
        <v>125</v>
      </c>
    </row>
    <row r="178" spans="1:7" x14ac:dyDescent="0.25">
      <c r="A178" s="28" t="s">
        <v>728</v>
      </c>
      <c r="B178" s="28" t="s">
        <v>304</v>
      </c>
      <c r="C178" s="28" t="s">
        <v>204</v>
      </c>
      <c r="D178" s="28" t="s">
        <v>125</v>
      </c>
      <c r="E178" s="28" t="s">
        <v>125</v>
      </c>
      <c r="F178" s="28" t="s">
        <v>204</v>
      </c>
      <c r="G178" s="28" t="s">
        <v>125</v>
      </c>
    </row>
    <row r="179" spans="1:7" x14ac:dyDescent="0.25">
      <c r="A179" s="28" t="s">
        <v>729</v>
      </c>
      <c r="B179" s="28" t="s">
        <v>304</v>
      </c>
      <c r="C179" s="28" t="s">
        <v>305</v>
      </c>
      <c r="D179" s="28" t="s">
        <v>125</v>
      </c>
      <c r="E179" s="28" t="s">
        <v>125</v>
      </c>
      <c r="F179" s="28" t="s">
        <v>305</v>
      </c>
      <c r="G179" s="28" t="s">
        <v>125</v>
      </c>
    </row>
    <row r="180" spans="1:7" x14ac:dyDescent="0.25">
      <c r="A180" s="28" t="s">
        <v>730</v>
      </c>
      <c r="B180" s="28" t="s">
        <v>304</v>
      </c>
      <c r="C180" s="28" t="s">
        <v>306</v>
      </c>
      <c r="D180" s="28" t="s">
        <v>125</v>
      </c>
      <c r="E180" s="28" t="s">
        <v>125</v>
      </c>
      <c r="F180" s="28" t="s">
        <v>306</v>
      </c>
      <c r="G180" s="28" t="s">
        <v>125</v>
      </c>
    </row>
    <row r="181" spans="1:7" x14ac:dyDescent="0.25">
      <c r="A181" s="28" t="s">
        <v>731</v>
      </c>
      <c r="B181" s="28" t="s">
        <v>304</v>
      </c>
      <c r="C181" s="28" t="s">
        <v>307</v>
      </c>
      <c r="D181" s="28" t="s">
        <v>125</v>
      </c>
      <c r="E181" s="28" t="s">
        <v>125</v>
      </c>
      <c r="F181" s="28" t="s">
        <v>307</v>
      </c>
      <c r="G181" s="28" t="s">
        <v>125</v>
      </c>
    </row>
    <row r="182" spans="1:7" ht="30" x14ac:dyDescent="0.25">
      <c r="A182" s="28" t="s">
        <v>732</v>
      </c>
      <c r="B182" s="28" t="s">
        <v>304</v>
      </c>
      <c r="C182" s="28" t="s">
        <v>308</v>
      </c>
      <c r="D182" s="28" t="s">
        <v>125</v>
      </c>
      <c r="E182" s="28" t="s">
        <v>125</v>
      </c>
      <c r="F182" s="28" t="s">
        <v>308</v>
      </c>
      <c r="G182" s="28" t="s">
        <v>125</v>
      </c>
    </row>
    <row r="183" spans="1:7" x14ac:dyDescent="0.25">
      <c r="A183" s="28" t="s">
        <v>733</v>
      </c>
      <c r="B183" s="28" t="s">
        <v>304</v>
      </c>
      <c r="C183" s="28" t="s">
        <v>309</v>
      </c>
      <c r="D183" s="28" t="s">
        <v>125</v>
      </c>
      <c r="E183" s="28" t="s">
        <v>125</v>
      </c>
      <c r="F183" s="28" t="s">
        <v>309</v>
      </c>
      <c r="G183" s="28" t="s">
        <v>125</v>
      </c>
    </row>
    <row r="184" spans="1:7" ht="90" x14ac:dyDescent="0.25">
      <c r="A184" s="28" t="s">
        <v>734</v>
      </c>
      <c r="B184" s="28" t="s">
        <v>304</v>
      </c>
      <c r="C184" s="28" t="s">
        <v>310</v>
      </c>
      <c r="D184" s="28" t="s">
        <v>125</v>
      </c>
      <c r="E184" s="28" t="s">
        <v>125</v>
      </c>
      <c r="F184" s="28" t="s">
        <v>310</v>
      </c>
      <c r="G184" s="28" t="s">
        <v>125</v>
      </c>
    </row>
    <row r="185" spans="1:7" ht="60" x14ac:dyDescent="0.25">
      <c r="A185" s="28" t="s">
        <v>735</v>
      </c>
      <c r="B185" s="28" t="s">
        <v>304</v>
      </c>
      <c r="C185" s="28" t="s">
        <v>311</v>
      </c>
      <c r="D185" s="28" t="s">
        <v>125</v>
      </c>
      <c r="E185" s="28" t="s">
        <v>125</v>
      </c>
      <c r="F185" s="28" t="s">
        <v>311</v>
      </c>
      <c r="G185" s="28" t="s">
        <v>125</v>
      </c>
    </row>
    <row r="186" spans="1:7" ht="45" x14ac:dyDescent="0.25">
      <c r="A186" s="28" t="s">
        <v>736</v>
      </c>
      <c r="B186" s="28" t="s">
        <v>304</v>
      </c>
      <c r="C186" s="28" t="s">
        <v>312</v>
      </c>
      <c r="D186" s="28" t="s">
        <v>125</v>
      </c>
      <c r="E186" s="28" t="s">
        <v>125</v>
      </c>
      <c r="F186" s="28" t="s">
        <v>312</v>
      </c>
      <c r="G186" s="28" t="s">
        <v>125</v>
      </c>
    </row>
    <row r="187" spans="1:7" x14ac:dyDescent="0.25">
      <c r="A187" s="28" t="s">
        <v>737</v>
      </c>
      <c r="B187" s="28" t="s">
        <v>304</v>
      </c>
      <c r="C187" s="28" t="s">
        <v>313</v>
      </c>
      <c r="D187" s="28" t="s">
        <v>125</v>
      </c>
      <c r="E187" s="28" t="s">
        <v>125</v>
      </c>
      <c r="F187" s="28" t="s">
        <v>313</v>
      </c>
      <c r="G187" s="28" t="s">
        <v>125</v>
      </c>
    </row>
    <row r="188" spans="1:7" x14ac:dyDescent="0.25">
      <c r="A188" s="28" t="s">
        <v>738</v>
      </c>
      <c r="B188" s="28" t="s">
        <v>304</v>
      </c>
      <c r="C188" s="28" t="s">
        <v>314</v>
      </c>
      <c r="D188" s="28" t="s">
        <v>125</v>
      </c>
      <c r="E188" s="28" t="s">
        <v>125</v>
      </c>
      <c r="F188" s="28" t="s">
        <v>314</v>
      </c>
      <c r="G188" s="28" t="s">
        <v>125</v>
      </c>
    </row>
    <row r="189" spans="1:7" x14ac:dyDescent="0.25">
      <c r="A189" s="28" t="s">
        <v>739</v>
      </c>
      <c r="B189" s="28" t="s">
        <v>304</v>
      </c>
      <c r="C189" s="28" t="s">
        <v>315</v>
      </c>
      <c r="D189" s="28" t="s">
        <v>125</v>
      </c>
      <c r="E189" s="28" t="s">
        <v>125</v>
      </c>
      <c r="F189" s="28" t="s">
        <v>315</v>
      </c>
      <c r="G189" s="28" t="s">
        <v>125</v>
      </c>
    </row>
    <row r="190" spans="1:7" x14ac:dyDescent="0.25">
      <c r="A190" s="28" t="s">
        <v>740</v>
      </c>
      <c r="B190" s="28" t="s">
        <v>304</v>
      </c>
      <c r="C190" s="28" t="s">
        <v>316</v>
      </c>
      <c r="D190" s="28" t="s">
        <v>125</v>
      </c>
      <c r="E190" s="28" t="s">
        <v>125</v>
      </c>
      <c r="F190" s="28" t="s">
        <v>316</v>
      </c>
      <c r="G190" s="28" t="s">
        <v>125</v>
      </c>
    </row>
    <row r="191" spans="1:7" ht="45" x14ac:dyDescent="0.25">
      <c r="A191" s="28" t="s">
        <v>741</v>
      </c>
      <c r="B191" s="28" t="s">
        <v>304</v>
      </c>
      <c r="C191" s="28" t="s">
        <v>317</v>
      </c>
      <c r="D191" s="28" t="s">
        <v>125</v>
      </c>
      <c r="E191" s="28" t="s">
        <v>125</v>
      </c>
      <c r="F191" s="28" t="s">
        <v>317</v>
      </c>
      <c r="G191" s="28" t="s">
        <v>125</v>
      </c>
    </row>
    <row r="192" spans="1:7" ht="45" x14ac:dyDescent="0.25">
      <c r="A192" s="28" t="s">
        <v>742</v>
      </c>
      <c r="B192" s="28" t="s">
        <v>318</v>
      </c>
      <c r="C192" s="28" t="s">
        <v>319</v>
      </c>
      <c r="D192" s="28" t="s">
        <v>125</v>
      </c>
      <c r="E192" s="28" t="s">
        <v>125</v>
      </c>
      <c r="F192" s="28" t="s">
        <v>319</v>
      </c>
      <c r="G192" s="28" t="s">
        <v>125</v>
      </c>
    </row>
    <row r="193" spans="1:7" x14ac:dyDescent="0.25">
      <c r="A193" s="28" t="s">
        <v>743</v>
      </c>
      <c r="B193" s="28" t="s">
        <v>318</v>
      </c>
      <c r="C193" s="28" t="s">
        <v>212</v>
      </c>
      <c r="D193" s="28" t="s">
        <v>125</v>
      </c>
      <c r="E193" s="28" t="s">
        <v>125</v>
      </c>
      <c r="F193" s="28" t="s">
        <v>212</v>
      </c>
      <c r="G193" s="28" t="s">
        <v>125</v>
      </c>
    </row>
    <row r="194" spans="1:7" x14ac:dyDescent="0.25">
      <c r="A194" s="28" t="s">
        <v>744</v>
      </c>
      <c r="B194" s="28" t="s">
        <v>318</v>
      </c>
      <c r="C194" s="28" t="s">
        <v>320</v>
      </c>
      <c r="D194" s="28" t="s">
        <v>125</v>
      </c>
      <c r="E194" s="28" t="s">
        <v>125</v>
      </c>
      <c r="F194" s="28" t="s">
        <v>320</v>
      </c>
      <c r="G194" s="28" t="s">
        <v>125</v>
      </c>
    </row>
    <row r="195" spans="1:7" x14ac:dyDescent="0.25">
      <c r="A195" s="28" t="s">
        <v>745</v>
      </c>
      <c r="B195" s="28" t="s">
        <v>318</v>
      </c>
      <c r="C195" s="28" t="s">
        <v>321</v>
      </c>
      <c r="D195" s="28" t="s">
        <v>125</v>
      </c>
      <c r="E195" s="28" t="s">
        <v>125</v>
      </c>
      <c r="F195" s="28" t="s">
        <v>321</v>
      </c>
      <c r="G195" s="28" t="s">
        <v>125</v>
      </c>
    </row>
    <row r="196" spans="1:7" x14ac:dyDescent="0.25">
      <c r="A196" s="28" t="s">
        <v>746</v>
      </c>
      <c r="B196" s="28" t="s">
        <v>318</v>
      </c>
      <c r="C196" s="28" t="s">
        <v>322</v>
      </c>
      <c r="D196" s="28" t="s">
        <v>125</v>
      </c>
      <c r="E196" s="28" t="s">
        <v>125</v>
      </c>
      <c r="F196" s="28" t="s">
        <v>322</v>
      </c>
      <c r="G196" s="28" t="s">
        <v>125</v>
      </c>
    </row>
    <row r="197" spans="1:7" x14ac:dyDescent="0.25">
      <c r="A197" s="28" t="s">
        <v>747</v>
      </c>
      <c r="B197" s="28" t="s">
        <v>318</v>
      </c>
      <c r="C197" s="28" t="s">
        <v>323</v>
      </c>
      <c r="D197" s="28" t="s">
        <v>125</v>
      </c>
      <c r="E197" s="28" t="s">
        <v>125</v>
      </c>
      <c r="F197" s="28" t="s">
        <v>323</v>
      </c>
      <c r="G197" s="28" t="s">
        <v>125</v>
      </c>
    </row>
    <row r="198" spans="1:7" x14ac:dyDescent="0.25">
      <c r="A198" s="28" t="s">
        <v>748</v>
      </c>
      <c r="B198" s="28" t="s">
        <v>318</v>
      </c>
      <c r="C198" s="28" t="s">
        <v>315</v>
      </c>
      <c r="D198" s="28" t="s">
        <v>125</v>
      </c>
      <c r="E198" s="28" t="s">
        <v>125</v>
      </c>
      <c r="F198" s="28" t="s">
        <v>315</v>
      </c>
      <c r="G198" s="28" t="s">
        <v>125</v>
      </c>
    </row>
    <row r="199" spans="1:7" x14ac:dyDescent="0.25">
      <c r="A199" s="28" t="s">
        <v>749</v>
      </c>
      <c r="B199" s="28" t="s">
        <v>318</v>
      </c>
      <c r="C199" s="28" t="s">
        <v>316</v>
      </c>
      <c r="D199" s="28" t="s">
        <v>125</v>
      </c>
      <c r="E199" s="28" t="s">
        <v>125</v>
      </c>
      <c r="F199" s="28" t="s">
        <v>316</v>
      </c>
      <c r="G199" s="28" t="s">
        <v>125</v>
      </c>
    </row>
    <row r="200" spans="1:7" x14ac:dyDescent="0.25">
      <c r="A200" s="28" t="s">
        <v>750</v>
      </c>
      <c r="B200" s="28" t="s">
        <v>324</v>
      </c>
      <c r="C200" s="28" t="s">
        <v>325</v>
      </c>
      <c r="D200" s="28" t="s">
        <v>125</v>
      </c>
      <c r="E200" s="28" t="s">
        <v>125</v>
      </c>
      <c r="F200" s="28" t="s">
        <v>325</v>
      </c>
      <c r="G200" s="28" t="s">
        <v>125</v>
      </c>
    </row>
    <row r="201" spans="1:7" x14ac:dyDescent="0.25">
      <c r="A201" s="28" t="s">
        <v>751</v>
      </c>
      <c r="B201" s="28" t="s">
        <v>324</v>
      </c>
      <c r="C201" s="28" t="s">
        <v>326</v>
      </c>
      <c r="D201" s="28" t="s">
        <v>125</v>
      </c>
      <c r="E201" s="28" t="s">
        <v>125</v>
      </c>
      <c r="F201" s="28" t="s">
        <v>326</v>
      </c>
      <c r="G201" s="28" t="s">
        <v>125</v>
      </c>
    </row>
    <row r="202" spans="1:7" x14ac:dyDescent="0.25">
      <c r="A202" s="28" t="s">
        <v>752</v>
      </c>
      <c r="B202" s="28" t="s">
        <v>324</v>
      </c>
      <c r="C202" s="28" t="s">
        <v>327</v>
      </c>
      <c r="D202" s="28" t="s">
        <v>125</v>
      </c>
      <c r="E202" s="28" t="s">
        <v>125</v>
      </c>
      <c r="F202" s="28" t="s">
        <v>327</v>
      </c>
      <c r="G202" s="28" t="s">
        <v>125</v>
      </c>
    </row>
    <row r="203" spans="1:7" x14ac:dyDescent="0.25">
      <c r="A203" s="28" t="s">
        <v>753</v>
      </c>
      <c r="B203" s="28" t="s">
        <v>324</v>
      </c>
      <c r="C203" s="28" t="s">
        <v>328</v>
      </c>
      <c r="D203" s="28" t="s">
        <v>125</v>
      </c>
      <c r="E203" s="28" t="s">
        <v>125</v>
      </c>
      <c r="F203" s="28" t="s">
        <v>328</v>
      </c>
      <c r="G203" s="28" t="s">
        <v>125</v>
      </c>
    </row>
    <row r="204" spans="1:7" x14ac:dyDescent="0.25">
      <c r="A204" s="28" t="s">
        <v>754</v>
      </c>
      <c r="B204" s="28" t="s">
        <v>324</v>
      </c>
      <c r="C204" s="28" t="s">
        <v>329</v>
      </c>
      <c r="D204" s="28" t="s">
        <v>125</v>
      </c>
      <c r="E204" s="28" t="s">
        <v>125</v>
      </c>
      <c r="F204" s="28" t="s">
        <v>329</v>
      </c>
      <c r="G204" s="28" t="s">
        <v>125</v>
      </c>
    </row>
    <row r="205" spans="1:7" x14ac:dyDescent="0.25">
      <c r="A205" s="28" t="s">
        <v>755</v>
      </c>
      <c r="B205" s="28" t="s">
        <v>324</v>
      </c>
      <c r="C205" s="28" t="s">
        <v>330</v>
      </c>
      <c r="D205" s="28" t="s">
        <v>125</v>
      </c>
      <c r="E205" s="28" t="s">
        <v>125</v>
      </c>
      <c r="F205" s="28" t="s">
        <v>330</v>
      </c>
      <c r="G205" s="28" t="s">
        <v>125</v>
      </c>
    </row>
    <row r="206" spans="1:7" x14ac:dyDescent="0.25">
      <c r="A206" s="28" t="s">
        <v>756</v>
      </c>
      <c r="B206" s="28" t="s">
        <v>324</v>
      </c>
      <c r="C206" s="28" t="s">
        <v>331</v>
      </c>
      <c r="D206" s="28" t="s">
        <v>125</v>
      </c>
      <c r="E206" s="28" t="s">
        <v>125</v>
      </c>
      <c r="F206" s="28" t="s">
        <v>331</v>
      </c>
      <c r="G206" s="28" t="s">
        <v>125</v>
      </c>
    </row>
    <row r="207" spans="1:7" ht="30" x14ac:dyDescent="0.25">
      <c r="A207" s="28" t="s">
        <v>757</v>
      </c>
      <c r="B207" s="28" t="s">
        <v>324</v>
      </c>
      <c r="C207" s="28" t="s">
        <v>332</v>
      </c>
      <c r="D207" s="28" t="s">
        <v>125</v>
      </c>
      <c r="E207" s="28" t="s">
        <v>125</v>
      </c>
      <c r="F207" s="28" t="s">
        <v>332</v>
      </c>
      <c r="G207" s="28" t="s">
        <v>125</v>
      </c>
    </row>
    <row r="208" spans="1:7" ht="45" x14ac:dyDescent="0.25">
      <c r="A208" s="28" t="s">
        <v>758</v>
      </c>
      <c r="B208" s="28" t="s">
        <v>324</v>
      </c>
      <c r="C208" s="28" t="s">
        <v>333</v>
      </c>
      <c r="D208" s="28" t="s">
        <v>125</v>
      </c>
      <c r="E208" s="28" t="s">
        <v>125</v>
      </c>
      <c r="F208" s="28" t="s">
        <v>333</v>
      </c>
      <c r="G208" s="28" t="s">
        <v>125</v>
      </c>
    </row>
    <row r="209" spans="1:7" x14ac:dyDescent="0.25">
      <c r="A209" s="28" t="s">
        <v>759</v>
      </c>
      <c r="B209" s="28" t="s">
        <v>324</v>
      </c>
      <c r="C209" s="28" t="s">
        <v>283</v>
      </c>
      <c r="D209" s="28" t="s">
        <v>125</v>
      </c>
      <c r="E209" s="28" t="s">
        <v>125</v>
      </c>
      <c r="F209" s="28" t="s">
        <v>283</v>
      </c>
      <c r="G209" s="28" t="s">
        <v>125</v>
      </c>
    </row>
    <row r="210" spans="1:7" x14ac:dyDescent="0.25">
      <c r="A210" s="28" t="s">
        <v>760</v>
      </c>
      <c r="B210" s="28" t="s">
        <v>324</v>
      </c>
      <c r="C210" s="28" t="s">
        <v>315</v>
      </c>
      <c r="D210" s="28" t="s">
        <v>125</v>
      </c>
      <c r="E210" s="28" t="s">
        <v>125</v>
      </c>
      <c r="F210" s="28" t="s">
        <v>315</v>
      </c>
      <c r="G210" s="28" t="s">
        <v>125</v>
      </c>
    </row>
    <row r="211" spans="1:7" x14ac:dyDescent="0.25">
      <c r="A211" s="28" t="s">
        <v>761</v>
      </c>
      <c r="B211" s="28" t="s">
        <v>324</v>
      </c>
      <c r="C211" s="28" t="s">
        <v>334</v>
      </c>
      <c r="D211" s="28" t="s">
        <v>125</v>
      </c>
      <c r="E211" s="28" t="s">
        <v>125</v>
      </c>
      <c r="F211" s="28" t="s">
        <v>334</v>
      </c>
      <c r="G211" s="28" t="s">
        <v>125</v>
      </c>
    </row>
    <row r="212" spans="1:7" ht="30" x14ac:dyDescent="0.25">
      <c r="A212" s="28" t="s">
        <v>762</v>
      </c>
      <c r="B212" s="28" t="s">
        <v>335</v>
      </c>
      <c r="C212" s="28" t="s">
        <v>201</v>
      </c>
      <c r="D212" s="28" t="s">
        <v>125</v>
      </c>
      <c r="E212" s="28" t="s">
        <v>125</v>
      </c>
      <c r="F212" s="28" t="s">
        <v>201</v>
      </c>
      <c r="G212" s="28" t="s">
        <v>125</v>
      </c>
    </row>
    <row r="213" spans="1:7" x14ac:dyDescent="0.25">
      <c r="A213" s="28" t="s">
        <v>763</v>
      </c>
      <c r="B213" s="28" t="s">
        <v>335</v>
      </c>
      <c r="C213" s="28" t="s">
        <v>336</v>
      </c>
      <c r="D213" s="28" t="s">
        <v>125</v>
      </c>
      <c r="E213" s="28" t="s">
        <v>125</v>
      </c>
      <c r="F213" s="28" t="s">
        <v>336</v>
      </c>
      <c r="G213" s="28" t="s">
        <v>125</v>
      </c>
    </row>
    <row r="214" spans="1:7" ht="45" x14ac:dyDescent="0.25">
      <c r="A214" s="28" t="s">
        <v>764</v>
      </c>
      <c r="B214" s="28" t="s">
        <v>335</v>
      </c>
      <c r="C214" s="28" t="s">
        <v>337</v>
      </c>
      <c r="D214" s="28" t="s">
        <v>125</v>
      </c>
      <c r="E214" s="28" t="s">
        <v>125</v>
      </c>
      <c r="F214" s="28" t="s">
        <v>337</v>
      </c>
      <c r="G214" s="28" t="s">
        <v>125</v>
      </c>
    </row>
    <row r="215" spans="1:7" x14ac:dyDescent="0.25">
      <c r="A215" s="28" t="s">
        <v>765</v>
      </c>
      <c r="B215" s="28" t="s">
        <v>335</v>
      </c>
      <c r="C215" s="28" t="s">
        <v>338</v>
      </c>
      <c r="D215" s="28" t="s">
        <v>125</v>
      </c>
      <c r="E215" s="28" t="s">
        <v>125</v>
      </c>
      <c r="F215" s="28" t="s">
        <v>338</v>
      </c>
      <c r="G215" s="28" t="s">
        <v>125</v>
      </c>
    </row>
    <row r="216" spans="1:7" ht="30" x14ac:dyDescent="0.25">
      <c r="A216" s="28" t="s">
        <v>766</v>
      </c>
      <c r="B216" s="28" t="s">
        <v>335</v>
      </c>
      <c r="C216" s="28" t="s">
        <v>332</v>
      </c>
      <c r="D216" s="28" t="s">
        <v>125</v>
      </c>
      <c r="E216" s="28" t="s">
        <v>125</v>
      </c>
      <c r="F216" s="28" t="s">
        <v>332</v>
      </c>
      <c r="G216" s="28" t="s">
        <v>125</v>
      </c>
    </row>
    <row r="217" spans="1:7" x14ac:dyDescent="0.25">
      <c r="A217" s="28" t="s">
        <v>767</v>
      </c>
      <c r="B217" s="28" t="s">
        <v>335</v>
      </c>
      <c r="C217" s="28" t="s">
        <v>339</v>
      </c>
      <c r="D217" s="28" t="s">
        <v>125</v>
      </c>
      <c r="E217" s="28" t="s">
        <v>125</v>
      </c>
      <c r="F217" s="28" t="s">
        <v>339</v>
      </c>
      <c r="G217" s="28" t="s">
        <v>125</v>
      </c>
    </row>
    <row r="218" spans="1:7" x14ac:dyDescent="0.25">
      <c r="A218" s="28" t="s">
        <v>768</v>
      </c>
      <c r="B218" s="28" t="s">
        <v>335</v>
      </c>
      <c r="C218" s="28" t="s">
        <v>340</v>
      </c>
      <c r="D218" s="28" t="s">
        <v>125</v>
      </c>
      <c r="E218" s="28" t="s">
        <v>125</v>
      </c>
      <c r="F218" s="28" t="s">
        <v>340</v>
      </c>
      <c r="G218" s="28" t="s">
        <v>125</v>
      </c>
    </row>
    <row r="219" spans="1:7" ht="30" x14ac:dyDescent="0.25">
      <c r="A219" s="28" t="s">
        <v>769</v>
      </c>
      <c r="B219" s="28" t="s">
        <v>335</v>
      </c>
      <c r="C219" s="28" t="s">
        <v>341</v>
      </c>
      <c r="D219" s="28" t="s">
        <v>125</v>
      </c>
      <c r="E219" s="28" t="s">
        <v>125</v>
      </c>
      <c r="F219" s="28" t="s">
        <v>341</v>
      </c>
      <c r="G219" s="28" t="s">
        <v>125</v>
      </c>
    </row>
    <row r="220" spans="1:7" x14ac:dyDescent="0.25">
      <c r="A220" s="28" t="s">
        <v>770</v>
      </c>
      <c r="B220" s="28" t="s">
        <v>335</v>
      </c>
      <c r="C220" s="28" t="s">
        <v>342</v>
      </c>
      <c r="D220" s="28" t="s">
        <v>125</v>
      </c>
      <c r="E220" s="28" t="s">
        <v>125</v>
      </c>
      <c r="F220" s="28" t="s">
        <v>342</v>
      </c>
      <c r="G220" s="28" t="s">
        <v>125</v>
      </c>
    </row>
    <row r="221" spans="1:7" ht="45" x14ac:dyDescent="0.25">
      <c r="A221" s="28" t="s">
        <v>771</v>
      </c>
      <c r="B221" s="28" t="s">
        <v>335</v>
      </c>
      <c r="C221" s="28" t="s">
        <v>343</v>
      </c>
      <c r="D221" s="28" t="s">
        <v>125</v>
      </c>
      <c r="E221" s="28" t="s">
        <v>125</v>
      </c>
      <c r="F221" s="28" t="s">
        <v>343</v>
      </c>
      <c r="G221" s="28" t="s">
        <v>125</v>
      </c>
    </row>
    <row r="222" spans="1:7" x14ac:dyDescent="0.25">
      <c r="A222" s="28" t="s">
        <v>772</v>
      </c>
      <c r="B222" s="28" t="s">
        <v>335</v>
      </c>
      <c r="C222" s="28" t="s">
        <v>344</v>
      </c>
      <c r="D222" s="28" t="s">
        <v>125</v>
      </c>
      <c r="E222" s="28" t="s">
        <v>125</v>
      </c>
      <c r="F222" s="28" t="s">
        <v>344</v>
      </c>
      <c r="G222" s="28" t="s">
        <v>125</v>
      </c>
    </row>
    <row r="223" spans="1:7" x14ac:dyDescent="0.25">
      <c r="A223" s="28" t="s">
        <v>773</v>
      </c>
      <c r="B223" s="28" t="s">
        <v>335</v>
      </c>
      <c r="C223" s="28" t="s">
        <v>316</v>
      </c>
      <c r="D223" s="28" t="s">
        <v>125</v>
      </c>
      <c r="E223" s="28" t="s">
        <v>125</v>
      </c>
      <c r="F223" s="28" t="s">
        <v>316</v>
      </c>
      <c r="G223" s="28" t="s">
        <v>125</v>
      </c>
    </row>
    <row r="224" spans="1:7" x14ac:dyDescent="0.25">
      <c r="A224" s="28" t="s">
        <v>774</v>
      </c>
      <c r="B224" s="28" t="s">
        <v>335</v>
      </c>
      <c r="C224" s="28" t="s">
        <v>345</v>
      </c>
      <c r="D224" s="28" t="s">
        <v>125</v>
      </c>
      <c r="E224" s="28" t="s">
        <v>125</v>
      </c>
      <c r="F224" s="28" t="s">
        <v>345</v>
      </c>
      <c r="G224" s="28" t="s">
        <v>125</v>
      </c>
    </row>
    <row r="225" spans="1:7" x14ac:dyDescent="0.25">
      <c r="A225" s="28" t="s">
        <v>775</v>
      </c>
      <c r="B225" s="28" t="s">
        <v>346</v>
      </c>
      <c r="C225" s="28" t="s">
        <v>141</v>
      </c>
      <c r="D225" s="28" t="s">
        <v>125</v>
      </c>
      <c r="E225" s="28" t="s">
        <v>125</v>
      </c>
      <c r="F225" s="28" t="s">
        <v>141</v>
      </c>
      <c r="G225" s="28" t="s">
        <v>125</v>
      </c>
    </row>
    <row r="226" spans="1:7" x14ac:dyDescent="0.25">
      <c r="A226" s="28" t="s">
        <v>776</v>
      </c>
      <c r="B226" s="28" t="s">
        <v>346</v>
      </c>
      <c r="C226" s="28" t="s">
        <v>143</v>
      </c>
      <c r="D226" s="28" t="s">
        <v>125</v>
      </c>
      <c r="E226" s="28" t="s">
        <v>125</v>
      </c>
      <c r="F226" s="28" t="s">
        <v>143</v>
      </c>
      <c r="G226" s="28" t="s">
        <v>125</v>
      </c>
    </row>
    <row r="227" spans="1:7" x14ac:dyDescent="0.25">
      <c r="A227" s="28" t="s">
        <v>777</v>
      </c>
      <c r="B227" s="28" t="s">
        <v>346</v>
      </c>
      <c r="C227" s="28" t="s">
        <v>347</v>
      </c>
      <c r="D227" s="28" t="s">
        <v>125</v>
      </c>
      <c r="E227" s="28" t="s">
        <v>125</v>
      </c>
      <c r="F227" s="28" t="s">
        <v>347</v>
      </c>
      <c r="G227" s="28" t="s">
        <v>125</v>
      </c>
    </row>
    <row r="228" spans="1:7" x14ac:dyDescent="0.25">
      <c r="A228" s="28" t="s">
        <v>778</v>
      </c>
      <c r="B228" s="28" t="s">
        <v>348</v>
      </c>
      <c r="C228" s="28" t="s">
        <v>349</v>
      </c>
      <c r="D228" s="28" t="s">
        <v>125</v>
      </c>
      <c r="E228" s="28" t="s">
        <v>125</v>
      </c>
      <c r="F228" s="28" t="s">
        <v>349</v>
      </c>
      <c r="G228" s="28" t="s">
        <v>125</v>
      </c>
    </row>
    <row r="229" spans="1:7" x14ac:dyDescent="0.25">
      <c r="A229" s="28" t="s">
        <v>779</v>
      </c>
      <c r="B229" s="28" t="s">
        <v>348</v>
      </c>
      <c r="C229" s="28" t="s">
        <v>350</v>
      </c>
      <c r="D229" s="28" t="s">
        <v>125</v>
      </c>
      <c r="E229" s="28" t="s">
        <v>125</v>
      </c>
      <c r="F229" s="28" t="s">
        <v>350</v>
      </c>
      <c r="G229" s="28" t="s">
        <v>125</v>
      </c>
    </row>
    <row r="230" spans="1:7" x14ac:dyDescent="0.25">
      <c r="A230" s="28" t="s">
        <v>780</v>
      </c>
      <c r="B230" s="28" t="s">
        <v>348</v>
      </c>
      <c r="C230" s="28" t="s">
        <v>322</v>
      </c>
      <c r="D230" s="28" t="s">
        <v>125</v>
      </c>
      <c r="E230" s="28" t="s">
        <v>125</v>
      </c>
      <c r="F230" s="28" t="s">
        <v>322</v>
      </c>
      <c r="G230" s="28" t="s">
        <v>125</v>
      </c>
    </row>
    <row r="231" spans="1:7" ht="30" x14ac:dyDescent="0.25">
      <c r="A231" s="28" t="s">
        <v>781</v>
      </c>
      <c r="B231" s="28" t="s">
        <v>348</v>
      </c>
      <c r="C231" s="28" t="s">
        <v>332</v>
      </c>
      <c r="D231" s="28" t="s">
        <v>125</v>
      </c>
      <c r="E231" s="28" t="s">
        <v>125</v>
      </c>
      <c r="F231" s="28" t="s">
        <v>332</v>
      </c>
      <c r="G231" s="28" t="s">
        <v>125</v>
      </c>
    </row>
    <row r="232" spans="1:7" ht="45" x14ac:dyDescent="0.25">
      <c r="A232" s="28" t="s">
        <v>782</v>
      </c>
      <c r="B232" s="28" t="s">
        <v>348</v>
      </c>
      <c r="C232" s="28" t="s">
        <v>351</v>
      </c>
      <c r="D232" s="28" t="s">
        <v>125</v>
      </c>
      <c r="E232" s="28" t="s">
        <v>125</v>
      </c>
      <c r="F232" s="28" t="s">
        <v>351</v>
      </c>
      <c r="G232" s="28" t="s">
        <v>125</v>
      </c>
    </row>
    <row r="233" spans="1:7" x14ac:dyDescent="0.25">
      <c r="A233" s="28" t="s">
        <v>783</v>
      </c>
      <c r="B233" s="28" t="s">
        <v>348</v>
      </c>
      <c r="C233" s="28" t="s">
        <v>316</v>
      </c>
      <c r="D233" s="28" t="s">
        <v>125</v>
      </c>
      <c r="E233" s="28" t="s">
        <v>125</v>
      </c>
      <c r="F233" s="28" t="s">
        <v>316</v>
      </c>
      <c r="G233" s="28" t="s">
        <v>125</v>
      </c>
    </row>
    <row r="234" spans="1:7" x14ac:dyDescent="0.25">
      <c r="A234" s="28" t="s">
        <v>784</v>
      </c>
      <c r="B234" s="28" t="s">
        <v>352</v>
      </c>
      <c r="C234" s="28" t="s">
        <v>353</v>
      </c>
      <c r="D234" s="28" t="s">
        <v>125</v>
      </c>
      <c r="E234" s="28" t="s">
        <v>125</v>
      </c>
      <c r="F234" s="28" t="s">
        <v>353</v>
      </c>
      <c r="G234" s="28" t="s">
        <v>125</v>
      </c>
    </row>
    <row r="235" spans="1:7" x14ac:dyDescent="0.25">
      <c r="A235" s="28" t="s">
        <v>785</v>
      </c>
      <c r="B235" s="28" t="s">
        <v>352</v>
      </c>
      <c r="C235" s="28" t="s">
        <v>141</v>
      </c>
      <c r="D235" s="28" t="s">
        <v>125</v>
      </c>
      <c r="E235" s="28" t="s">
        <v>125</v>
      </c>
      <c r="F235" s="28" t="s">
        <v>141</v>
      </c>
      <c r="G235" s="28" t="s">
        <v>125</v>
      </c>
    </row>
    <row r="236" spans="1:7" x14ac:dyDescent="0.25">
      <c r="A236" s="28" t="s">
        <v>786</v>
      </c>
      <c r="B236" s="28" t="s">
        <v>352</v>
      </c>
      <c r="C236" s="28" t="s">
        <v>349</v>
      </c>
      <c r="D236" s="28" t="s">
        <v>125</v>
      </c>
      <c r="E236" s="28" t="s">
        <v>125</v>
      </c>
      <c r="F236" s="28" t="s">
        <v>349</v>
      </c>
      <c r="G236" s="28" t="s">
        <v>125</v>
      </c>
    </row>
    <row r="237" spans="1:7" x14ac:dyDescent="0.25">
      <c r="A237" s="28" t="s">
        <v>787</v>
      </c>
      <c r="B237" s="28" t="s">
        <v>352</v>
      </c>
      <c r="C237" s="28" t="s">
        <v>354</v>
      </c>
      <c r="D237" s="28" t="s">
        <v>125</v>
      </c>
      <c r="E237" s="28" t="s">
        <v>125</v>
      </c>
      <c r="F237" s="28" t="s">
        <v>354</v>
      </c>
      <c r="G237" s="28" t="s">
        <v>125</v>
      </c>
    </row>
    <row r="238" spans="1:7" x14ac:dyDescent="0.25">
      <c r="A238" s="28" t="s">
        <v>788</v>
      </c>
      <c r="B238" s="28" t="s">
        <v>352</v>
      </c>
      <c r="C238" s="28" t="s">
        <v>143</v>
      </c>
      <c r="D238" s="28" t="s">
        <v>125</v>
      </c>
      <c r="E238" s="28" t="s">
        <v>125</v>
      </c>
      <c r="F238" s="28" t="s">
        <v>143</v>
      </c>
      <c r="G238" s="28" t="s">
        <v>125</v>
      </c>
    </row>
    <row r="239" spans="1:7" x14ac:dyDescent="0.25">
      <c r="A239" s="28" t="s">
        <v>789</v>
      </c>
      <c r="B239" s="28" t="s">
        <v>352</v>
      </c>
      <c r="C239" s="28" t="s">
        <v>355</v>
      </c>
      <c r="D239" s="28" t="s">
        <v>125</v>
      </c>
      <c r="E239" s="28" t="s">
        <v>125</v>
      </c>
      <c r="F239" s="28" t="s">
        <v>355</v>
      </c>
      <c r="G239" s="28" t="s">
        <v>125</v>
      </c>
    </row>
    <row r="240" spans="1:7" x14ac:dyDescent="0.25">
      <c r="A240" s="28" t="s">
        <v>790</v>
      </c>
      <c r="B240" s="28" t="s">
        <v>352</v>
      </c>
      <c r="C240" s="28" t="s">
        <v>356</v>
      </c>
      <c r="D240" s="28" t="s">
        <v>125</v>
      </c>
      <c r="E240" s="28" t="s">
        <v>125</v>
      </c>
      <c r="F240" s="28" t="s">
        <v>356</v>
      </c>
      <c r="G240" s="28" t="s">
        <v>125</v>
      </c>
    </row>
    <row r="241" spans="1:7" x14ac:dyDescent="0.25">
      <c r="A241" s="28" t="s">
        <v>791</v>
      </c>
      <c r="B241" s="28" t="s">
        <v>352</v>
      </c>
      <c r="C241" s="28" t="s">
        <v>357</v>
      </c>
      <c r="D241" s="28" t="s">
        <v>125</v>
      </c>
      <c r="E241" s="28" t="s">
        <v>125</v>
      </c>
      <c r="F241" s="28" t="s">
        <v>357</v>
      </c>
      <c r="G241" s="28" t="s">
        <v>125</v>
      </c>
    </row>
    <row r="242" spans="1:7" x14ac:dyDescent="0.25">
      <c r="A242" s="28" t="s">
        <v>792</v>
      </c>
      <c r="B242" s="28" t="s">
        <v>352</v>
      </c>
      <c r="C242" s="28" t="s">
        <v>358</v>
      </c>
      <c r="D242" s="28" t="s">
        <v>125</v>
      </c>
      <c r="E242" s="28" t="s">
        <v>125</v>
      </c>
      <c r="F242" s="28" t="s">
        <v>358</v>
      </c>
      <c r="G242" s="28" t="s">
        <v>125</v>
      </c>
    </row>
    <row r="243" spans="1:7" x14ac:dyDescent="0.25">
      <c r="A243" s="28" t="s">
        <v>793</v>
      </c>
      <c r="B243" s="28" t="s">
        <v>359</v>
      </c>
      <c r="C243" s="28" t="s">
        <v>360</v>
      </c>
      <c r="D243" s="28" t="s">
        <v>125</v>
      </c>
      <c r="E243" s="28" t="s">
        <v>125</v>
      </c>
      <c r="F243" s="28" t="s">
        <v>360</v>
      </c>
      <c r="G243" s="28" t="s">
        <v>125</v>
      </c>
    </row>
    <row r="244" spans="1:7" x14ac:dyDescent="0.25">
      <c r="A244" s="28" t="s">
        <v>794</v>
      </c>
      <c r="B244" s="28" t="s">
        <v>359</v>
      </c>
      <c r="C244" s="28" t="s">
        <v>356</v>
      </c>
      <c r="D244" s="28" t="s">
        <v>125</v>
      </c>
      <c r="E244" s="28" t="s">
        <v>125</v>
      </c>
      <c r="F244" s="28" t="s">
        <v>356</v>
      </c>
      <c r="G244" s="28" t="s">
        <v>125</v>
      </c>
    </row>
    <row r="245" spans="1:7" x14ac:dyDescent="0.25">
      <c r="A245" s="28" t="s">
        <v>795</v>
      </c>
      <c r="B245" s="28" t="s">
        <v>359</v>
      </c>
      <c r="C245" s="28" t="s">
        <v>361</v>
      </c>
      <c r="D245" s="28" t="s">
        <v>125</v>
      </c>
      <c r="E245" s="28" t="s">
        <v>125</v>
      </c>
      <c r="F245" s="28" t="s">
        <v>361</v>
      </c>
      <c r="G245" s="28" t="s">
        <v>125</v>
      </c>
    </row>
    <row r="246" spans="1:7" x14ac:dyDescent="0.25">
      <c r="A246" s="28" t="s">
        <v>796</v>
      </c>
      <c r="B246" s="28" t="s">
        <v>359</v>
      </c>
      <c r="C246" s="28" t="s">
        <v>185</v>
      </c>
      <c r="D246" s="28" t="s">
        <v>125</v>
      </c>
      <c r="E246" s="28" t="s">
        <v>125</v>
      </c>
      <c r="F246" s="28" t="s">
        <v>185</v>
      </c>
      <c r="G246" s="28" t="s">
        <v>125</v>
      </c>
    </row>
    <row r="247" spans="1:7" x14ac:dyDescent="0.25">
      <c r="A247" s="28" t="s">
        <v>797</v>
      </c>
      <c r="B247" s="28" t="s">
        <v>359</v>
      </c>
      <c r="C247" s="28" t="s">
        <v>362</v>
      </c>
      <c r="D247" s="28" t="s">
        <v>125</v>
      </c>
      <c r="E247" s="28" t="s">
        <v>125</v>
      </c>
      <c r="F247" s="28" t="s">
        <v>362</v>
      </c>
      <c r="G247" s="28" t="s">
        <v>125</v>
      </c>
    </row>
    <row r="248" spans="1:7" x14ac:dyDescent="0.25">
      <c r="A248" s="28" t="s">
        <v>798</v>
      </c>
      <c r="B248" s="28" t="s">
        <v>363</v>
      </c>
      <c r="C248" s="28" t="s">
        <v>364</v>
      </c>
      <c r="D248" s="28" t="s">
        <v>125</v>
      </c>
      <c r="E248" s="28" t="s">
        <v>125</v>
      </c>
      <c r="F248" s="28" t="s">
        <v>364</v>
      </c>
      <c r="G248" s="28" t="s">
        <v>125</v>
      </c>
    </row>
    <row r="249" spans="1:7" x14ac:dyDescent="0.25">
      <c r="A249" s="28" t="s">
        <v>799</v>
      </c>
      <c r="B249" s="28" t="s">
        <v>363</v>
      </c>
      <c r="C249" s="28" t="s">
        <v>353</v>
      </c>
      <c r="D249" s="28" t="s">
        <v>125</v>
      </c>
      <c r="E249" s="28" t="s">
        <v>125</v>
      </c>
      <c r="F249" s="28" t="s">
        <v>353</v>
      </c>
      <c r="G249" s="28" t="s">
        <v>125</v>
      </c>
    </row>
    <row r="250" spans="1:7" x14ac:dyDescent="0.25">
      <c r="A250" s="28" t="s">
        <v>800</v>
      </c>
      <c r="B250" s="28" t="s">
        <v>363</v>
      </c>
      <c r="C250" s="28" t="s">
        <v>365</v>
      </c>
      <c r="D250" s="28" t="s">
        <v>125</v>
      </c>
      <c r="E250" s="28" t="s">
        <v>125</v>
      </c>
      <c r="F250" s="28" t="s">
        <v>365</v>
      </c>
      <c r="G250" s="28" t="s">
        <v>125</v>
      </c>
    </row>
    <row r="251" spans="1:7" x14ac:dyDescent="0.25">
      <c r="A251" s="28" t="s">
        <v>801</v>
      </c>
      <c r="B251" s="28" t="s">
        <v>363</v>
      </c>
      <c r="C251" s="28" t="s">
        <v>366</v>
      </c>
      <c r="D251" s="28" t="s">
        <v>125</v>
      </c>
      <c r="E251" s="28" t="s">
        <v>125</v>
      </c>
      <c r="F251" s="28" t="s">
        <v>366</v>
      </c>
      <c r="G251" s="28" t="s">
        <v>125</v>
      </c>
    </row>
    <row r="252" spans="1:7" x14ac:dyDescent="0.25">
      <c r="A252" s="28" t="s">
        <v>802</v>
      </c>
      <c r="B252" s="28" t="s">
        <v>363</v>
      </c>
      <c r="C252" s="28" t="s">
        <v>367</v>
      </c>
      <c r="D252" s="28" t="s">
        <v>125</v>
      </c>
      <c r="E252" s="28" t="s">
        <v>125</v>
      </c>
      <c r="F252" s="28" t="s">
        <v>367</v>
      </c>
      <c r="G252" s="28" t="s">
        <v>125</v>
      </c>
    </row>
    <row r="253" spans="1:7" x14ac:dyDescent="0.25">
      <c r="A253" s="28" t="s">
        <v>803</v>
      </c>
      <c r="B253" s="28" t="s">
        <v>363</v>
      </c>
      <c r="C253" s="28" t="s">
        <v>368</v>
      </c>
      <c r="D253" s="28" t="s">
        <v>125</v>
      </c>
      <c r="E253" s="28" t="s">
        <v>125</v>
      </c>
      <c r="F253" s="28" t="s">
        <v>368</v>
      </c>
      <c r="G253" s="28" t="s">
        <v>125</v>
      </c>
    </row>
    <row r="254" spans="1:7" x14ac:dyDescent="0.25">
      <c r="A254" s="28" t="s">
        <v>804</v>
      </c>
      <c r="B254" s="28" t="s">
        <v>363</v>
      </c>
      <c r="C254" s="28" t="s">
        <v>369</v>
      </c>
      <c r="D254" s="28" t="s">
        <v>125</v>
      </c>
      <c r="E254" s="28" t="s">
        <v>125</v>
      </c>
      <c r="F254" s="28" t="s">
        <v>369</v>
      </c>
      <c r="G254" s="28" t="s">
        <v>125</v>
      </c>
    </row>
    <row r="255" spans="1:7" x14ac:dyDescent="0.25">
      <c r="A255" s="28" t="s">
        <v>805</v>
      </c>
      <c r="B255" s="28" t="s">
        <v>363</v>
      </c>
      <c r="C255" s="28" t="s">
        <v>370</v>
      </c>
      <c r="D255" s="28" t="s">
        <v>125</v>
      </c>
      <c r="E255" s="28" t="s">
        <v>125</v>
      </c>
      <c r="F255" s="28" t="s">
        <v>370</v>
      </c>
      <c r="G255" s="28" t="s">
        <v>125</v>
      </c>
    </row>
    <row r="256" spans="1:7" x14ac:dyDescent="0.25">
      <c r="A256" s="28" t="s">
        <v>806</v>
      </c>
      <c r="B256" s="28" t="s">
        <v>363</v>
      </c>
      <c r="C256" s="28" t="s">
        <v>371</v>
      </c>
      <c r="D256" s="28" t="s">
        <v>125</v>
      </c>
      <c r="E256" s="28" t="s">
        <v>125</v>
      </c>
      <c r="F256" s="28" t="s">
        <v>371</v>
      </c>
      <c r="G256" s="28" t="s">
        <v>125</v>
      </c>
    </row>
    <row r="257" spans="1:7" x14ac:dyDescent="0.25">
      <c r="A257" s="28" t="s">
        <v>807</v>
      </c>
      <c r="B257" s="28" t="s">
        <v>363</v>
      </c>
      <c r="C257" s="28" t="s">
        <v>372</v>
      </c>
      <c r="D257" s="28" t="s">
        <v>125</v>
      </c>
      <c r="E257" s="28" t="s">
        <v>125</v>
      </c>
      <c r="F257" s="28" t="s">
        <v>372</v>
      </c>
      <c r="G257" s="28" t="s">
        <v>125</v>
      </c>
    </row>
    <row r="258" spans="1:7" ht="30" x14ac:dyDescent="0.25">
      <c r="A258" s="28" t="s">
        <v>808</v>
      </c>
      <c r="B258" s="28" t="s">
        <v>363</v>
      </c>
      <c r="C258" s="28" t="s">
        <v>373</v>
      </c>
      <c r="D258" s="28" t="s">
        <v>125</v>
      </c>
      <c r="E258" s="28" t="s">
        <v>125</v>
      </c>
      <c r="F258" s="28" t="s">
        <v>373</v>
      </c>
      <c r="G258" s="28" t="s">
        <v>125</v>
      </c>
    </row>
    <row r="259" spans="1:7" x14ac:dyDescent="0.25">
      <c r="A259" s="28" t="s">
        <v>809</v>
      </c>
      <c r="B259" s="28" t="s">
        <v>363</v>
      </c>
      <c r="C259" s="28" t="s">
        <v>374</v>
      </c>
      <c r="D259" s="28" t="s">
        <v>125</v>
      </c>
      <c r="E259" s="28" t="s">
        <v>125</v>
      </c>
      <c r="F259" s="28" t="s">
        <v>374</v>
      </c>
      <c r="G259" s="28" t="s">
        <v>125</v>
      </c>
    </row>
    <row r="260" spans="1:7" ht="30" x14ac:dyDescent="0.25">
      <c r="A260" s="28" t="s">
        <v>810</v>
      </c>
      <c r="B260" s="28" t="s">
        <v>363</v>
      </c>
      <c r="C260" s="28" t="s">
        <v>375</v>
      </c>
      <c r="D260" s="28" t="s">
        <v>125</v>
      </c>
      <c r="E260" s="28" t="s">
        <v>125</v>
      </c>
      <c r="F260" s="28" t="s">
        <v>375</v>
      </c>
      <c r="G260" s="28" t="s">
        <v>125</v>
      </c>
    </row>
    <row r="261" spans="1:7" x14ac:dyDescent="0.25">
      <c r="A261" s="28" t="s">
        <v>811</v>
      </c>
      <c r="B261" s="28" t="s">
        <v>363</v>
      </c>
      <c r="C261" s="28" t="s">
        <v>376</v>
      </c>
      <c r="D261" s="28" t="s">
        <v>125</v>
      </c>
      <c r="E261" s="28" t="s">
        <v>125</v>
      </c>
      <c r="F261" s="28" t="s">
        <v>376</v>
      </c>
      <c r="G261" s="28" t="s">
        <v>125</v>
      </c>
    </row>
    <row r="262" spans="1:7" x14ac:dyDescent="0.25">
      <c r="A262" s="28" t="s">
        <v>812</v>
      </c>
      <c r="B262" s="28" t="s">
        <v>363</v>
      </c>
      <c r="C262" s="28" t="s">
        <v>212</v>
      </c>
      <c r="D262" s="28" t="s">
        <v>125</v>
      </c>
      <c r="E262" s="28" t="s">
        <v>125</v>
      </c>
      <c r="F262" s="28" t="s">
        <v>212</v>
      </c>
      <c r="G262" s="28" t="s">
        <v>125</v>
      </c>
    </row>
    <row r="263" spans="1:7" x14ac:dyDescent="0.25">
      <c r="A263" s="28" t="s">
        <v>813</v>
      </c>
      <c r="B263" s="28" t="s">
        <v>363</v>
      </c>
      <c r="C263" s="28" t="s">
        <v>377</v>
      </c>
      <c r="D263" s="28" t="s">
        <v>125</v>
      </c>
      <c r="E263" s="28" t="s">
        <v>125</v>
      </c>
      <c r="F263" s="28" t="s">
        <v>377</v>
      </c>
      <c r="G263" s="28" t="s">
        <v>125</v>
      </c>
    </row>
    <row r="264" spans="1:7" x14ac:dyDescent="0.25">
      <c r="A264" s="28" t="s">
        <v>814</v>
      </c>
      <c r="B264" s="28" t="s">
        <v>363</v>
      </c>
      <c r="C264" s="28" t="s">
        <v>378</v>
      </c>
      <c r="D264" s="28" t="s">
        <v>125</v>
      </c>
      <c r="E264" s="28" t="s">
        <v>125</v>
      </c>
      <c r="F264" s="28" t="s">
        <v>378</v>
      </c>
      <c r="G264" s="28" t="s">
        <v>125</v>
      </c>
    </row>
    <row r="265" spans="1:7" x14ac:dyDescent="0.25">
      <c r="A265" s="28" t="s">
        <v>815</v>
      </c>
      <c r="B265" s="28" t="s">
        <v>363</v>
      </c>
      <c r="C265" s="28" t="s">
        <v>379</v>
      </c>
      <c r="D265" s="28" t="s">
        <v>125</v>
      </c>
      <c r="E265" s="28" t="s">
        <v>125</v>
      </c>
      <c r="F265" s="28" t="s">
        <v>379</v>
      </c>
      <c r="G265" s="28" t="s">
        <v>125</v>
      </c>
    </row>
    <row r="266" spans="1:7" x14ac:dyDescent="0.25">
      <c r="A266" s="28" t="s">
        <v>816</v>
      </c>
      <c r="B266" s="28" t="s">
        <v>363</v>
      </c>
      <c r="C266" s="28" t="s">
        <v>191</v>
      </c>
      <c r="D266" s="28" t="s">
        <v>125</v>
      </c>
      <c r="E266" s="28" t="s">
        <v>125</v>
      </c>
      <c r="F266" s="28" t="s">
        <v>191</v>
      </c>
      <c r="G266" s="28" t="s">
        <v>125</v>
      </c>
    </row>
    <row r="267" spans="1:7" x14ac:dyDescent="0.25">
      <c r="A267" s="28" t="s">
        <v>817</v>
      </c>
      <c r="B267" s="28" t="s">
        <v>363</v>
      </c>
      <c r="C267" s="28" t="s">
        <v>313</v>
      </c>
      <c r="D267" s="28" t="s">
        <v>125</v>
      </c>
      <c r="E267" s="28" t="s">
        <v>125</v>
      </c>
      <c r="F267" s="28" t="s">
        <v>313</v>
      </c>
      <c r="G267" s="28" t="s">
        <v>125</v>
      </c>
    </row>
    <row r="268" spans="1:7" x14ac:dyDescent="0.25">
      <c r="A268" s="28" t="s">
        <v>818</v>
      </c>
      <c r="B268" s="28" t="s">
        <v>363</v>
      </c>
      <c r="C268" s="28" t="s">
        <v>380</v>
      </c>
      <c r="D268" s="28" t="s">
        <v>125</v>
      </c>
      <c r="E268" s="28" t="s">
        <v>125</v>
      </c>
      <c r="F268" s="28" t="s">
        <v>380</v>
      </c>
      <c r="G268" s="28" t="s">
        <v>125</v>
      </c>
    </row>
    <row r="269" spans="1:7" x14ac:dyDescent="0.25">
      <c r="A269" s="28" t="s">
        <v>819</v>
      </c>
      <c r="B269" s="28" t="s">
        <v>363</v>
      </c>
      <c r="C269" s="28" t="s">
        <v>279</v>
      </c>
      <c r="D269" s="28" t="s">
        <v>125</v>
      </c>
      <c r="E269" s="28" t="s">
        <v>125</v>
      </c>
      <c r="F269" s="28" t="s">
        <v>279</v>
      </c>
      <c r="G269" s="28" t="s">
        <v>125</v>
      </c>
    </row>
    <row r="270" spans="1:7" x14ac:dyDescent="0.25">
      <c r="A270" s="28" t="s">
        <v>820</v>
      </c>
      <c r="B270" s="28" t="s">
        <v>363</v>
      </c>
      <c r="C270" s="28" t="s">
        <v>177</v>
      </c>
      <c r="D270" s="28" t="s">
        <v>125</v>
      </c>
      <c r="E270" s="28" t="s">
        <v>125</v>
      </c>
      <c r="F270" s="28" t="s">
        <v>177</v>
      </c>
      <c r="G270" s="28" t="s">
        <v>125</v>
      </c>
    </row>
    <row r="271" spans="1:7" x14ac:dyDescent="0.25">
      <c r="A271" s="28" t="s">
        <v>821</v>
      </c>
      <c r="B271" s="28" t="s">
        <v>363</v>
      </c>
      <c r="C271" s="28" t="s">
        <v>381</v>
      </c>
      <c r="D271" s="28" t="s">
        <v>125</v>
      </c>
      <c r="E271" s="28" t="s">
        <v>125</v>
      </c>
      <c r="F271" s="28" t="s">
        <v>381</v>
      </c>
      <c r="G271" s="28" t="s">
        <v>125</v>
      </c>
    </row>
    <row r="272" spans="1:7" ht="30" x14ac:dyDescent="0.25">
      <c r="A272" s="28" t="s">
        <v>822</v>
      </c>
      <c r="B272" s="28" t="s">
        <v>363</v>
      </c>
      <c r="C272" s="28" t="s">
        <v>382</v>
      </c>
      <c r="D272" s="28" t="s">
        <v>125</v>
      </c>
      <c r="E272" s="28" t="s">
        <v>125</v>
      </c>
      <c r="F272" s="28" t="s">
        <v>382</v>
      </c>
      <c r="G272" s="28" t="s">
        <v>125</v>
      </c>
    </row>
    <row r="273" spans="1:7" ht="45" x14ac:dyDescent="0.25">
      <c r="A273" s="28" t="s">
        <v>823</v>
      </c>
      <c r="B273" s="28" t="s">
        <v>363</v>
      </c>
      <c r="C273" s="28" t="s">
        <v>383</v>
      </c>
      <c r="D273" s="28" t="s">
        <v>125</v>
      </c>
      <c r="E273" s="28" t="s">
        <v>125</v>
      </c>
      <c r="F273" s="28" t="s">
        <v>383</v>
      </c>
      <c r="G273" s="28" t="s">
        <v>125</v>
      </c>
    </row>
    <row r="274" spans="1:7" ht="45" x14ac:dyDescent="0.25">
      <c r="A274" s="28" t="s">
        <v>824</v>
      </c>
      <c r="B274" s="28" t="s">
        <v>363</v>
      </c>
      <c r="C274" s="28" t="s">
        <v>384</v>
      </c>
      <c r="D274" s="28" t="s">
        <v>125</v>
      </c>
      <c r="E274" s="28" t="s">
        <v>125</v>
      </c>
      <c r="F274" s="28" t="s">
        <v>384</v>
      </c>
      <c r="G274" s="28" t="s">
        <v>125</v>
      </c>
    </row>
    <row r="275" spans="1:7" x14ac:dyDescent="0.25">
      <c r="A275" s="28" t="s">
        <v>825</v>
      </c>
      <c r="B275" s="28" t="s">
        <v>363</v>
      </c>
      <c r="C275" s="28" t="s">
        <v>385</v>
      </c>
      <c r="D275" s="28" t="s">
        <v>125</v>
      </c>
      <c r="E275" s="28" t="s">
        <v>125</v>
      </c>
      <c r="F275" s="28" t="s">
        <v>385</v>
      </c>
      <c r="G275" s="28" t="s">
        <v>125</v>
      </c>
    </row>
    <row r="276" spans="1:7" x14ac:dyDescent="0.25">
      <c r="A276" s="28" t="s">
        <v>826</v>
      </c>
      <c r="B276" s="28" t="s">
        <v>363</v>
      </c>
      <c r="C276" s="28" t="s">
        <v>386</v>
      </c>
      <c r="D276" s="28" t="s">
        <v>125</v>
      </c>
      <c r="E276" s="28" t="s">
        <v>125</v>
      </c>
      <c r="F276" s="28" t="s">
        <v>386</v>
      </c>
      <c r="G276" s="28" t="s">
        <v>125</v>
      </c>
    </row>
    <row r="277" spans="1:7" x14ac:dyDescent="0.25">
      <c r="A277" s="28" t="s">
        <v>827</v>
      </c>
      <c r="B277" s="28" t="s">
        <v>363</v>
      </c>
      <c r="C277" s="28" t="s">
        <v>355</v>
      </c>
      <c r="D277" s="28" t="s">
        <v>125</v>
      </c>
      <c r="E277" s="28" t="s">
        <v>125</v>
      </c>
      <c r="F277" s="28" t="s">
        <v>355</v>
      </c>
      <c r="G277" s="28" t="s">
        <v>125</v>
      </c>
    </row>
    <row r="278" spans="1:7" x14ac:dyDescent="0.25">
      <c r="A278" s="28" t="s">
        <v>828</v>
      </c>
      <c r="B278" s="28" t="s">
        <v>363</v>
      </c>
      <c r="C278" s="28" t="s">
        <v>387</v>
      </c>
      <c r="D278" s="28" t="s">
        <v>125</v>
      </c>
      <c r="E278" s="28" t="s">
        <v>125</v>
      </c>
      <c r="F278" s="28" t="s">
        <v>387</v>
      </c>
      <c r="G278" s="28" t="s">
        <v>125</v>
      </c>
    </row>
    <row r="279" spans="1:7" x14ac:dyDescent="0.25">
      <c r="A279" s="28" t="s">
        <v>829</v>
      </c>
      <c r="B279" s="28" t="s">
        <v>363</v>
      </c>
      <c r="C279" s="28" t="s">
        <v>388</v>
      </c>
      <c r="D279" s="28" t="s">
        <v>125</v>
      </c>
      <c r="E279" s="28" t="s">
        <v>125</v>
      </c>
      <c r="F279" s="28" t="s">
        <v>388</v>
      </c>
      <c r="G279" s="28" t="s">
        <v>125</v>
      </c>
    </row>
    <row r="280" spans="1:7" x14ac:dyDescent="0.25">
      <c r="A280" s="28" t="s">
        <v>830</v>
      </c>
      <c r="B280" s="28" t="s">
        <v>363</v>
      </c>
      <c r="C280" s="28" t="s">
        <v>389</v>
      </c>
      <c r="D280" s="28" t="s">
        <v>125</v>
      </c>
      <c r="E280" s="28" t="s">
        <v>125</v>
      </c>
      <c r="F280" s="28" t="s">
        <v>389</v>
      </c>
      <c r="G280" s="28" t="s">
        <v>125</v>
      </c>
    </row>
    <row r="281" spans="1:7" x14ac:dyDescent="0.25">
      <c r="A281" s="28" t="s">
        <v>831</v>
      </c>
      <c r="B281" s="28" t="s">
        <v>363</v>
      </c>
      <c r="C281" s="28" t="s">
        <v>390</v>
      </c>
      <c r="D281" s="28" t="s">
        <v>125</v>
      </c>
      <c r="E281" s="28" t="s">
        <v>125</v>
      </c>
      <c r="F281" s="28" t="s">
        <v>390</v>
      </c>
      <c r="G281" s="28" t="s">
        <v>125</v>
      </c>
    </row>
    <row r="282" spans="1:7" x14ac:dyDescent="0.25">
      <c r="A282" s="28" t="s">
        <v>832</v>
      </c>
      <c r="B282" s="28" t="s">
        <v>363</v>
      </c>
      <c r="C282" s="28" t="s">
        <v>391</v>
      </c>
      <c r="D282" s="28" t="s">
        <v>125</v>
      </c>
      <c r="E282" s="28" t="s">
        <v>125</v>
      </c>
      <c r="F282" s="28" t="s">
        <v>391</v>
      </c>
      <c r="G282" s="28" t="s">
        <v>125</v>
      </c>
    </row>
    <row r="283" spans="1:7" x14ac:dyDescent="0.25">
      <c r="A283" s="28" t="s">
        <v>833</v>
      </c>
      <c r="B283" s="28" t="s">
        <v>363</v>
      </c>
      <c r="C283" s="28" t="s">
        <v>392</v>
      </c>
      <c r="D283" s="28" t="s">
        <v>125</v>
      </c>
      <c r="E283" s="28" t="s">
        <v>125</v>
      </c>
      <c r="F283" s="28" t="s">
        <v>353</v>
      </c>
      <c r="G283" s="28" t="s">
        <v>125</v>
      </c>
    </row>
    <row r="284" spans="1:7" x14ac:dyDescent="0.25">
      <c r="A284" s="28" t="s">
        <v>834</v>
      </c>
      <c r="B284" s="28" t="s">
        <v>363</v>
      </c>
      <c r="C284" s="28" t="s">
        <v>393</v>
      </c>
      <c r="D284" s="28" t="s">
        <v>125</v>
      </c>
      <c r="E284" s="28" t="s">
        <v>125</v>
      </c>
      <c r="F284" s="28" t="s">
        <v>392</v>
      </c>
      <c r="G284" s="28" t="s">
        <v>125</v>
      </c>
    </row>
    <row r="285" spans="1:7" x14ac:dyDescent="0.25">
      <c r="A285" s="28" t="s">
        <v>835</v>
      </c>
      <c r="B285" s="28" t="s">
        <v>363</v>
      </c>
      <c r="C285" s="28" t="s">
        <v>394</v>
      </c>
      <c r="D285" s="28" t="s">
        <v>125</v>
      </c>
      <c r="E285" s="28" t="s">
        <v>125</v>
      </c>
      <c r="F285" s="28" t="s">
        <v>393</v>
      </c>
      <c r="G285" s="28" t="s">
        <v>125</v>
      </c>
    </row>
    <row r="286" spans="1:7" x14ac:dyDescent="0.25">
      <c r="A286" s="28" t="s">
        <v>836</v>
      </c>
      <c r="B286" s="28" t="s">
        <v>395</v>
      </c>
      <c r="C286" s="28" t="s">
        <v>212</v>
      </c>
      <c r="D286" s="28" t="s">
        <v>125</v>
      </c>
      <c r="E286" s="28" t="s">
        <v>125</v>
      </c>
      <c r="F286" s="28" t="s">
        <v>212</v>
      </c>
      <c r="G286" s="28" t="s">
        <v>125</v>
      </c>
    </row>
    <row r="287" spans="1:7" x14ac:dyDescent="0.25">
      <c r="A287" s="28" t="s">
        <v>837</v>
      </c>
      <c r="B287" s="28" t="s">
        <v>395</v>
      </c>
      <c r="C287" s="28" t="s">
        <v>325</v>
      </c>
      <c r="D287" s="28" t="s">
        <v>125</v>
      </c>
      <c r="E287" s="28" t="s">
        <v>125</v>
      </c>
      <c r="F287" s="28" t="s">
        <v>325</v>
      </c>
      <c r="G287" s="28" t="s">
        <v>125</v>
      </c>
    </row>
    <row r="288" spans="1:7" x14ac:dyDescent="0.25">
      <c r="A288" s="28" t="s">
        <v>838</v>
      </c>
      <c r="B288" s="28" t="s">
        <v>395</v>
      </c>
      <c r="C288" s="28" t="s">
        <v>396</v>
      </c>
      <c r="D288" s="28" t="s">
        <v>125</v>
      </c>
      <c r="E288" s="28" t="s">
        <v>125</v>
      </c>
      <c r="F288" s="28" t="s">
        <v>396</v>
      </c>
      <c r="G288" s="28" t="s">
        <v>125</v>
      </c>
    </row>
    <row r="289" spans="1:7" x14ac:dyDescent="0.25">
      <c r="A289" s="28" t="s">
        <v>839</v>
      </c>
      <c r="B289" s="28" t="s">
        <v>395</v>
      </c>
      <c r="C289" s="28" t="s">
        <v>328</v>
      </c>
      <c r="D289" s="28" t="s">
        <v>125</v>
      </c>
      <c r="E289" s="28" t="s">
        <v>125</v>
      </c>
      <c r="F289" s="28" t="s">
        <v>328</v>
      </c>
      <c r="G289" s="28" t="s">
        <v>125</v>
      </c>
    </row>
    <row r="290" spans="1:7" ht="45" x14ac:dyDescent="0.25">
      <c r="A290" s="28" t="s">
        <v>840</v>
      </c>
      <c r="B290" s="28" t="s">
        <v>395</v>
      </c>
      <c r="C290" s="28" t="s">
        <v>337</v>
      </c>
      <c r="D290" s="28" t="s">
        <v>125</v>
      </c>
      <c r="E290" s="28" t="s">
        <v>125</v>
      </c>
      <c r="F290" s="28" t="s">
        <v>337</v>
      </c>
      <c r="G290" s="28" t="s">
        <v>125</v>
      </c>
    </row>
    <row r="291" spans="1:7" ht="45" x14ac:dyDescent="0.25">
      <c r="A291" s="28" t="s">
        <v>841</v>
      </c>
      <c r="B291" s="28" t="s">
        <v>395</v>
      </c>
      <c r="C291" s="28" t="s">
        <v>383</v>
      </c>
      <c r="D291" s="28" t="s">
        <v>125</v>
      </c>
      <c r="E291" s="28" t="s">
        <v>125</v>
      </c>
      <c r="F291" s="28" t="s">
        <v>383</v>
      </c>
      <c r="G291" s="28" t="s">
        <v>125</v>
      </c>
    </row>
    <row r="292" spans="1:7" ht="30" x14ac:dyDescent="0.25">
      <c r="A292" s="28" t="s">
        <v>842</v>
      </c>
      <c r="B292" s="28" t="s">
        <v>395</v>
      </c>
      <c r="C292" s="28" t="s">
        <v>332</v>
      </c>
      <c r="D292" s="28" t="s">
        <v>125</v>
      </c>
      <c r="E292" s="28" t="s">
        <v>125</v>
      </c>
      <c r="F292" s="28" t="s">
        <v>332</v>
      </c>
      <c r="G292" s="28" t="s">
        <v>125</v>
      </c>
    </row>
    <row r="293" spans="1:7" ht="45" x14ac:dyDescent="0.25">
      <c r="A293" s="28" t="s">
        <v>843</v>
      </c>
      <c r="B293" s="28" t="s">
        <v>395</v>
      </c>
      <c r="C293" s="28" t="s">
        <v>397</v>
      </c>
      <c r="D293" s="28" t="s">
        <v>125</v>
      </c>
      <c r="E293" s="28" t="s">
        <v>125</v>
      </c>
      <c r="F293" s="28" t="s">
        <v>397</v>
      </c>
      <c r="G293" s="28" t="s">
        <v>125</v>
      </c>
    </row>
    <row r="294" spans="1:7" x14ac:dyDescent="0.25">
      <c r="A294" s="28" t="s">
        <v>844</v>
      </c>
      <c r="B294" s="28" t="s">
        <v>395</v>
      </c>
      <c r="C294" s="28" t="s">
        <v>398</v>
      </c>
      <c r="D294" s="28" t="s">
        <v>125</v>
      </c>
      <c r="E294" s="28" t="s">
        <v>125</v>
      </c>
      <c r="F294" s="28" t="s">
        <v>398</v>
      </c>
      <c r="G294" s="28" t="s">
        <v>125</v>
      </c>
    </row>
    <row r="295" spans="1:7" x14ac:dyDescent="0.25">
      <c r="A295" s="28" t="s">
        <v>845</v>
      </c>
      <c r="B295" s="28" t="s">
        <v>395</v>
      </c>
      <c r="C295" s="28" t="s">
        <v>316</v>
      </c>
      <c r="D295" s="28" t="s">
        <v>125</v>
      </c>
      <c r="E295" s="28" t="s">
        <v>125</v>
      </c>
      <c r="F295" s="28" t="s">
        <v>316</v>
      </c>
      <c r="G295" s="28" t="s">
        <v>125</v>
      </c>
    </row>
    <row r="296" spans="1:7" x14ac:dyDescent="0.25">
      <c r="A296" s="28" t="s">
        <v>846</v>
      </c>
      <c r="B296" s="28" t="s">
        <v>399</v>
      </c>
      <c r="C296" s="28" t="s">
        <v>400</v>
      </c>
      <c r="D296" s="28" t="s">
        <v>125</v>
      </c>
      <c r="E296" s="28" t="s">
        <v>125</v>
      </c>
      <c r="F296" s="28" t="s">
        <v>400</v>
      </c>
      <c r="G296" s="28" t="s">
        <v>125</v>
      </c>
    </row>
    <row r="297" spans="1:7" x14ac:dyDescent="0.25">
      <c r="A297" s="28" t="s">
        <v>847</v>
      </c>
      <c r="B297" s="28" t="s">
        <v>399</v>
      </c>
      <c r="C297" s="28" t="s">
        <v>369</v>
      </c>
      <c r="D297" s="28" t="s">
        <v>125</v>
      </c>
      <c r="E297" s="28" t="s">
        <v>125</v>
      </c>
      <c r="F297" s="28" t="s">
        <v>369</v>
      </c>
      <c r="G297" s="28" t="s">
        <v>125</v>
      </c>
    </row>
    <row r="298" spans="1:7" ht="30" x14ac:dyDescent="0.25">
      <c r="A298" s="28" t="s">
        <v>848</v>
      </c>
      <c r="B298" s="28" t="s">
        <v>399</v>
      </c>
      <c r="C298" s="28" t="s">
        <v>401</v>
      </c>
      <c r="D298" s="28" t="s">
        <v>125</v>
      </c>
      <c r="E298" s="28" t="s">
        <v>125</v>
      </c>
      <c r="F298" s="28" t="s">
        <v>401</v>
      </c>
      <c r="G298" s="28" t="s">
        <v>125</v>
      </c>
    </row>
    <row r="299" spans="1:7" x14ac:dyDescent="0.25">
      <c r="A299" s="28" t="s">
        <v>849</v>
      </c>
      <c r="B299" s="28" t="s">
        <v>399</v>
      </c>
      <c r="C299" s="28" t="s">
        <v>370</v>
      </c>
      <c r="D299" s="28" t="s">
        <v>125</v>
      </c>
      <c r="E299" s="28" t="s">
        <v>125</v>
      </c>
      <c r="F299" s="28" t="s">
        <v>370</v>
      </c>
      <c r="G299" s="28" t="s">
        <v>125</v>
      </c>
    </row>
    <row r="300" spans="1:7" x14ac:dyDescent="0.25">
      <c r="A300" s="28" t="s">
        <v>850</v>
      </c>
      <c r="B300" s="28" t="s">
        <v>399</v>
      </c>
      <c r="C300" s="28" t="s">
        <v>371</v>
      </c>
      <c r="D300" s="28" t="s">
        <v>125</v>
      </c>
      <c r="E300" s="28" t="s">
        <v>125</v>
      </c>
      <c r="F300" s="28" t="s">
        <v>371</v>
      </c>
      <c r="G300" s="28" t="s">
        <v>125</v>
      </c>
    </row>
    <row r="301" spans="1:7" x14ac:dyDescent="0.25">
      <c r="A301" s="28" t="s">
        <v>851</v>
      </c>
      <c r="B301" s="28" t="s">
        <v>399</v>
      </c>
      <c r="C301" s="28" t="s">
        <v>402</v>
      </c>
      <c r="D301" s="28" t="s">
        <v>125</v>
      </c>
      <c r="E301" s="28" t="s">
        <v>125</v>
      </c>
      <c r="F301" s="28" t="s">
        <v>402</v>
      </c>
      <c r="G301" s="28" t="s">
        <v>125</v>
      </c>
    </row>
    <row r="302" spans="1:7" ht="45" x14ac:dyDescent="0.25">
      <c r="A302" s="28" t="s">
        <v>852</v>
      </c>
      <c r="B302" s="28" t="s">
        <v>399</v>
      </c>
      <c r="C302" s="28" t="s">
        <v>403</v>
      </c>
      <c r="D302" s="28" t="s">
        <v>125</v>
      </c>
      <c r="E302" s="28" t="s">
        <v>125</v>
      </c>
      <c r="F302" s="28" t="s">
        <v>403</v>
      </c>
      <c r="G302" s="28" t="s">
        <v>125</v>
      </c>
    </row>
    <row r="303" spans="1:7" ht="45" x14ac:dyDescent="0.25">
      <c r="A303" s="28" t="s">
        <v>853</v>
      </c>
      <c r="B303" s="28" t="s">
        <v>399</v>
      </c>
      <c r="C303" s="28" t="s">
        <v>404</v>
      </c>
      <c r="D303" s="28" t="s">
        <v>125</v>
      </c>
      <c r="E303" s="28" t="s">
        <v>125</v>
      </c>
      <c r="F303" s="28" t="s">
        <v>404</v>
      </c>
      <c r="G303" s="28" t="s">
        <v>125</v>
      </c>
    </row>
    <row r="304" spans="1:7" x14ac:dyDescent="0.25">
      <c r="A304" s="28" t="s">
        <v>854</v>
      </c>
      <c r="B304" s="28" t="s">
        <v>399</v>
      </c>
      <c r="C304" s="28" t="s">
        <v>316</v>
      </c>
      <c r="D304" s="28" t="s">
        <v>125</v>
      </c>
      <c r="E304" s="28" t="s">
        <v>125</v>
      </c>
      <c r="F304" s="28" t="s">
        <v>316</v>
      </c>
      <c r="G304" s="28" t="s">
        <v>125</v>
      </c>
    </row>
    <row r="305" spans="1:7" ht="30" x14ac:dyDescent="0.25">
      <c r="A305" s="28" t="s">
        <v>855</v>
      </c>
      <c r="B305" s="28" t="s">
        <v>405</v>
      </c>
      <c r="C305" s="28" t="s">
        <v>406</v>
      </c>
      <c r="D305" s="28" t="s">
        <v>125</v>
      </c>
      <c r="E305" s="28" t="s">
        <v>125</v>
      </c>
      <c r="F305" s="28" t="s">
        <v>406</v>
      </c>
      <c r="G305" s="28" t="s">
        <v>125</v>
      </c>
    </row>
    <row r="306" spans="1:7" ht="30" x14ac:dyDescent="0.25">
      <c r="A306" s="28" t="s">
        <v>856</v>
      </c>
      <c r="B306" s="28" t="s">
        <v>405</v>
      </c>
      <c r="C306" s="28" t="s">
        <v>407</v>
      </c>
      <c r="D306" s="28" t="s">
        <v>125</v>
      </c>
      <c r="E306" s="28" t="s">
        <v>125</v>
      </c>
      <c r="F306" s="28" t="s">
        <v>407</v>
      </c>
      <c r="G306" s="28" t="s">
        <v>125</v>
      </c>
    </row>
    <row r="307" spans="1:7" ht="30" x14ac:dyDescent="0.25">
      <c r="A307" s="28" t="s">
        <v>857</v>
      </c>
      <c r="B307" s="28" t="s">
        <v>405</v>
      </c>
      <c r="C307" s="28" t="s">
        <v>408</v>
      </c>
      <c r="D307" s="28" t="s">
        <v>125</v>
      </c>
      <c r="E307" s="28" t="s">
        <v>125</v>
      </c>
      <c r="F307" s="28" t="s">
        <v>408</v>
      </c>
      <c r="G307" s="28" t="s">
        <v>125</v>
      </c>
    </row>
    <row r="308" spans="1:7" ht="45" x14ac:dyDescent="0.25">
      <c r="A308" s="28" t="s">
        <v>858</v>
      </c>
      <c r="B308" s="28" t="s">
        <v>405</v>
      </c>
      <c r="C308" s="28" t="s">
        <v>409</v>
      </c>
      <c r="D308" s="28" t="s">
        <v>125</v>
      </c>
      <c r="E308" s="28" t="s">
        <v>125</v>
      </c>
      <c r="F308" s="28" t="s">
        <v>409</v>
      </c>
      <c r="G308" s="28" t="s">
        <v>125</v>
      </c>
    </row>
    <row r="309" spans="1:7" x14ac:dyDescent="0.25">
      <c r="A309" s="28" t="s">
        <v>859</v>
      </c>
      <c r="B309" s="28" t="s">
        <v>405</v>
      </c>
      <c r="C309" s="28" t="s">
        <v>410</v>
      </c>
      <c r="D309" s="28" t="s">
        <v>125</v>
      </c>
      <c r="E309" s="28" t="s">
        <v>125</v>
      </c>
      <c r="F309" s="28" t="s">
        <v>410</v>
      </c>
      <c r="G309" s="28" t="s">
        <v>125</v>
      </c>
    </row>
    <row r="310" spans="1:7" x14ac:dyDescent="0.25">
      <c r="A310" s="28" t="s">
        <v>860</v>
      </c>
      <c r="B310" s="28" t="s">
        <v>405</v>
      </c>
      <c r="C310" s="28" t="s">
        <v>411</v>
      </c>
      <c r="D310" s="28" t="s">
        <v>125</v>
      </c>
      <c r="E310" s="28" t="s">
        <v>125</v>
      </c>
      <c r="F310" s="28" t="s">
        <v>411</v>
      </c>
      <c r="G310" s="28" t="s">
        <v>125</v>
      </c>
    </row>
    <row r="311" spans="1:7" x14ac:dyDescent="0.25">
      <c r="A311" s="28" t="s">
        <v>861</v>
      </c>
      <c r="B311" s="28" t="s">
        <v>405</v>
      </c>
      <c r="C311" s="28" t="s">
        <v>412</v>
      </c>
      <c r="D311" s="28" t="s">
        <v>125</v>
      </c>
      <c r="E311" s="28" t="s">
        <v>125</v>
      </c>
      <c r="F311" s="28" t="s">
        <v>412</v>
      </c>
      <c r="G311" s="28" t="s">
        <v>125</v>
      </c>
    </row>
    <row r="312" spans="1:7" x14ac:dyDescent="0.25">
      <c r="A312" s="28" t="s">
        <v>862</v>
      </c>
      <c r="B312" s="28" t="s">
        <v>405</v>
      </c>
      <c r="C312" s="28" t="s">
        <v>413</v>
      </c>
      <c r="D312" s="28" t="s">
        <v>125</v>
      </c>
      <c r="E312" s="28" t="s">
        <v>125</v>
      </c>
      <c r="F312" s="28" t="s">
        <v>413</v>
      </c>
      <c r="G312" s="28" t="s">
        <v>125</v>
      </c>
    </row>
    <row r="313" spans="1:7" x14ac:dyDescent="0.25">
      <c r="A313" s="28" t="s">
        <v>863</v>
      </c>
      <c r="B313" s="28" t="s">
        <v>405</v>
      </c>
      <c r="C313" s="28" t="s">
        <v>414</v>
      </c>
      <c r="D313" s="28" t="s">
        <v>125</v>
      </c>
      <c r="E313" s="28" t="s">
        <v>125</v>
      </c>
      <c r="F313" s="28" t="s">
        <v>414</v>
      </c>
      <c r="G313" s="28" t="s">
        <v>125</v>
      </c>
    </row>
    <row r="314" spans="1:7" x14ac:dyDescent="0.25">
      <c r="A314" s="28" t="s">
        <v>864</v>
      </c>
      <c r="B314" s="28" t="s">
        <v>405</v>
      </c>
      <c r="C314" s="28" t="s">
        <v>415</v>
      </c>
      <c r="D314" s="28" t="s">
        <v>125</v>
      </c>
      <c r="E314" s="28" t="s">
        <v>125</v>
      </c>
      <c r="F314" s="28" t="s">
        <v>415</v>
      </c>
      <c r="G314" s="28" t="s">
        <v>125</v>
      </c>
    </row>
    <row r="315" spans="1:7" x14ac:dyDescent="0.25">
      <c r="A315" s="28" t="s">
        <v>865</v>
      </c>
      <c r="B315" s="28" t="s">
        <v>405</v>
      </c>
      <c r="C315" s="28" t="s">
        <v>416</v>
      </c>
      <c r="D315" s="28" t="s">
        <v>125</v>
      </c>
      <c r="E315" s="28" t="s">
        <v>125</v>
      </c>
      <c r="F315" s="28" t="s">
        <v>416</v>
      </c>
      <c r="G315" s="28" t="s">
        <v>125</v>
      </c>
    </row>
    <row r="316" spans="1:7" x14ac:dyDescent="0.25">
      <c r="A316" s="28" t="s">
        <v>866</v>
      </c>
      <c r="B316" s="28" t="s">
        <v>405</v>
      </c>
      <c r="C316" s="28" t="s">
        <v>417</v>
      </c>
      <c r="D316" s="28" t="s">
        <v>125</v>
      </c>
      <c r="E316" s="28" t="s">
        <v>125</v>
      </c>
      <c r="F316" s="28" t="s">
        <v>417</v>
      </c>
      <c r="G316" s="28" t="s">
        <v>125</v>
      </c>
    </row>
    <row r="317" spans="1:7" x14ac:dyDescent="0.25">
      <c r="A317" s="28" t="s">
        <v>867</v>
      </c>
      <c r="B317" s="28" t="s">
        <v>405</v>
      </c>
      <c r="C317" s="28" t="s">
        <v>418</v>
      </c>
      <c r="D317" s="28" t="s">
        <v>125</v>
      </c>
      <c r="E317" s="28" t="s">
        <v>125</v>
      </c>
      <c r="F317" s="28" t="s">
        <v>418</v>
      </c>
      <c r="G317" s="28" t="s">
        <v>125</v>
      </c>
    </row>
    <row r="318" spans="1:7" x14ac:dyDescent="0.25">
      <c r="A318" s="28" t="s">
        <v>868</v>
      </c>
      <c r="B318" s="28" t="s">
        <v>405</v>
      </c>
      <c r="C318" s="28" t="s">
        <v>316</v>
      </c>
      <c r="D318" s="28" t="s">
        <v>125</v>
      </c>
      <c r="E318" s="28" t="s">
        <v>125</v>
      </c>
      <c r="F318" s="28" t="s">
        <v>316</v>
      </c>
      <c r="G318" s="28" t="s">
        <v>125</v>
      </c>
    </row>
    <row r="319" spans="1:7" x14ac:dyDescent="0.25">
      <c r="A319" s="28" t="s">
        <v>869</v>
      </c>
      <c r="B319" s="28" t="s">
        <v>405</v>
      </c>
      <c r="C319" s="28" t="s">
        <v>345</v>
      </c>
      <c r="D319" s="28" t="s">
        <v>125</v>
      </c>
      <c r="E319" s="28" t="s">
        <v>125</v>
      </c>
      <c r="F319" s="28" t="s">
        <v>345</v>
      </c>
      <c r="G319" s="28" t="s">
        <v>125</v>
      </c>
    </row>
    <row r="320" spans="1:7" ht="30" x14ac:dyDescent="0.25">
      <c r="A320" s="28" t="s">
        <v>870</v>
      </c>
      <c r="B320" s="28" t="s">
        <v>405</v>
      </c>
      <c r="C320" s="28" t="s">
        <v>419</v>
      </c>
      <c r="D320" s="28" t="s">
        <v>125</v>
      </c>
      <c r="E320" s="28" t="s">
        <v>125</v>
      </c>
      <c r="F320" s="28" t="s">
        <v>419</v>
      </c>
      <c r="G320" s="28" t="s">
        <v>125</v>
      </c>
    </row>
    <row r="321" spans="1:7" ht="45" x14ac:dyDescent="0.25">
      <c r="A321" s="28" t="s">
        <v>871</v>
      </c>
      <c r="B321" s="28" t="s">
        <v>420</v>
      </c>
      <c r="C321" s="28" t="s">
        <v>421</v>
      </c>
      <c r="D321" s="28" t="s">
        <v>125</v>
      </c>
      <c r="E321" s="28" t="s">
        <v>125</v>
      </c>
      <c r="F321" s="28" t="s">
        <v>421</v>
      </c>
      <c r="G321" s="28" t="s">
        <v>125</v>
      </c>
    </row>
    <row r="322" spans="1:7" ht="30" x14ac:dyDescent="0.25">
      <c r="A322" s="28" t="s">
        <v>872</v>
      </c>
      <c r="B322" s="28" t="s">
        <v>420</v>
      </c>
      <c r="C322" s="28" t="s">
        <v>336</v>
      </c>
      <c r="D322" s="28" t="s">
        <v>125</v>
      </c>
      <c r="E322" s="28" t="s">
        <v>125</v>
      </c>
      <c r="F322" s="28" t="s">
        <v>336</v>
      </c>
      <c r="G322" s="28" t="s">
        <v>125</v>
      </c>
    </row>
    <row r="323" spans="1:7" ht="30" x14ac:dyDescent="0.25">
      <c r="A323" s="28" t="s">
        <v>873</v>
      </c>
      <c r="B323" s="28" t="s">
        <v>420</v>
      </c>
      <c r="C323" s="28" t="s">
        <v>422</v>
      </c>
      <c r="D323" s="28" t="s">
        <v>125</v>
      </c>
      <c r="E323" s="28" t="s">
        <v>125</v>
      </c>
      <c r="F323" s="28" t="s">
        <v>422</v>
      </c>
      <c r="G323" s="28" t="s">
        <v>125</v>
      </c>
    </row>
    <row r="324" spans="1:7" ht="30" x14ac:dyDescent="0.25">
      <c r="A324" s="28" t="s">
        <v>874</v>
      </c>
      <c r="B324" s="28" t="s">
        <v>420</v>
      </c>
      <c r="C324" s="28" t="s">
        <v>212</v>
      </c>
      <c r="D324" s="28" t="s">
        <v>125</v>
      </c>
      <c r="E324" s="28" t="s">
        <v>125</v>
      </c>
      <c r="F324" s="28" t="s">
        <v>212</v>
      </c>
      <c r="G324" s="28" t="s">
        <v>125</v>
      </c>
    </row>
    <row r="325" spans="1:7" ht="30" x14ac:dyDescent="0.25">
      <c r="A325" s="28" t="s">
        <v>875</v>
      </c>
      <c r="B325" s="28" t="s">
        <v>420</v>
      </c>
      <c r="C325" s="28" t="s">
        <v>423</v>
      </c>
      <c r="D325" s="28" t="s">
        <v>125</v>
      </c>
      <c r="E325" s="28" t="s">
        <v>125</v>
      </c>
      <c r="F325" s="28" t="s">
        <v>423</v>
      </c>
      <c r="G325" s="28" t="s">
        <v>125</v>
      </c>
    </row>
    <row r="326" spans="1:7" ht="30" x14ac:dyDescent="0.25">
      <c r="A326" s="28" t="s">
        <v>876</v>
      </c>
      <c r="B326" s="28" t="s">
        <v>420</v>
      </c>
      <c r="C326" s="28" t="s">
        <v>424</v>
      </c>
      <c r="D326" s="28" t="s">
        <v>125</v>
      </c>
      <c r="E326" s="28" t="s">
        <v>125</v>
      </c>
      <c r="F326" s="28" t="s">
        <v>424</v>
      </c>
      <c r="G326" s="28" t="s">
        <v>125</v>
      </c>
    </row>
    <row r="327" spans="1:7" ht="30" x14ac:dyDescent="0.25">
      <c r="A327" s="28" t="s">
        <v>877</v>
      </c>
      <c r="B327" s="28" t="s">
        <v>420</v>
      </c>
      <c r="C327" s="28" t="s">
        <v>425</v>
      </c>
      <c r="D327" s="28" t="s">
        <v>125</v>
      </c>
      <c r="E327" s="28" t="s">
        <v>125</v>
      </c>
      <c r="F327" s="28" t="s">
        <v>425</v>
      </c>
      <c r="G327" s="28" t="s">
        <v>125</v>
      </c>
    </row>
    <row r="328" spans="1:7" ht="30" x14ac:dyDescent="0.25">
      <c r="A328" s="28" t="s">
        <v>878</v>
      </c>
      <c r="B328" s="28" t="s">
        <v>420</v>
      </c>
      <c r="C328" s="28" t="s">
        <v>426</v>
      </c>
      <c r="D328" s="28" t="s">
        <v>125</v>
      </c>
      <c r="E328" s="28" t="s">
        <v>125</v>
      </c>
      <c r="F328" s="28" t="s">
        <v>426</v>
      </c>
      <c r="G328" s="28" t="s">
        <v>125</v>
      </c>
    </row>
    <row r="329" spans="1:7" ht="30" x14ac:dyDescent="0.25">
      <c r="A329" s="28" t="s">
        <v>879</v>
      </c>
      <c r="B329" s="28" t="s">
        <v>420</v>
      </c>
      <c r="C329" s="28" t="s">
        <v>279</v>
      </c>
      <c r="D329" s="28" t="s">
        <v>125</v>
      </c>
      <c r="E329" s="28" t="s">
        <v>125</v>
      </c>
      <c r="F329" s="28" t="s">
        <v>279</v>
      </c>
      <c r="G329" s="28" t="s">
        <v>125</v>
      </c>
    </row>
    <row r="330" spans="1:7" ht="45" x14ac:dyDescent="0.25">
      <c r="A330" s="28" t="s">
        <v>880</v>
      </c>
      <c r="B330" s="28" t="s">
        <v>420</v>
      </c>
      <c r="C330" s="28" t="s">
        <v>337</v>
      </c>
      <c r="D330" s="28" t="s">
        <v>125</v>
      </c>
      <c r="E330" s="28" t="s">
        <v>125</v>
      </c>
      <c r="F330" s="28" t="s">
        <v>337</v>
      </c>
      <c r="G330" s="28" t="s">
        <v>125</v>
      </c>
    </row>
    <row r="331" spans="1:7" ht="45" x14ac:dyDescent="0.25">
      <c r="A331" s="28" t="s">
        <v>881</v>
      </c>
      <c r="B331" s="28" t="s">
        <v>420</v>
      </c>
      <c r="C331" s="28" t="s">
        <v>383</v>
      </c>
      <c r="D331" s="28" t="s">
        <v>125</v>
      </c>
      <c r="E331" s="28" t="s">
        <v>125</v>
      </c>
      <c r="F331" s="28" t="s">
        <v>383</v>
      </c>
      <c r="G331" s="28" t="s">
        <v>125</v>
      </c>
    </row>
    <row r="332" spans="1:7" ht="30" x14ac:dyDescent="0.25">
      <c r="A332" s="28" t="s">
        <v>882</v>
      </c>
      <c r="B332" s="28" t="s">
        <v>420</v>
      </c>
      <c r="C332" s="28" t="s">
        <v>332</v>
      </c>
      <c r="D332" s="28" t="s">
        <v>125</v>
      </c>
      <c r="E332" s="28" t="s">
        <v>125</v>
      </c>
      <c r="F332" s="28" t="s">
        <v>332</v>
      </c>
      <c r="G332" s="28" t="s">
        <v>125</v>
      </c>
    </row>
    <row r="333" spans="1:7" ht="45" x14ac:dyDescent="0.25">
      <c r="A333" s="28" t="s">
        <v>883</v>
      </c>
      <c r="B333" s="28" t="s">
        <v>420</v>
      </c>
      <c r="C333" s="28" t="s">
        <v>397</v>
      </c>
      <c r="D333" s="28" t="s">
        <v>125</v>
      </c>
      <c r="E333" s="28" t="s">
        <v>125</v>
      </c>
      <c r="F333" s="28" t="s">
        <v>397</v>
      </c>
      <c r="G333" s="28" t="s">
        <v>125</v>
      </c>
    </row>
    <row r="334" spans="1:7" ht="30" x14ac:dyDescent="0.25">
      <c r="A334" s="28" t="s">
        <v>884</v>
      </c>
      <c r="B334" s="28" t="s">
        <v>420</v>
      </c>
      <c r="C334" s="28" t="s">
        <v>316</v>
      </c>
      <c r="D334" s="28" t="s">
        <v>125</v>
      </c>
      <c r="E334" s="28" t="s">
        <v>125</v>
      </c>
      <c r="F334" s="28" t="s">
        <v>316</v>
      </c>
      <c r="G334" s="28" t="s">
        <v>125</v>
      </c>
    </row>
    <row r="335" spans="1:7" ht="45" x14ac:dyDescent="0.25">
      <c r="A335" s="28" t="s">
        <v>885</v>
      </c>
      <c r="B335" s="28" t="s">
        <v>427</v>
      </c>
      <c r="C335" s="28" t="s">
        <v>428</v>
      </c>
      <c r="D335" s="28" t="s">
        <v>125</v>
      </c>
      <c r="E335" s="28" t="s">
        <v>125</v>
      </c>
      <c r="F335" s="28" t="s">
        <v>428</v>
      </c>
      <c r="G335" s="28" t="s">
        <v>125</v>
      </c>
    </row>
    <row r="336" spans="1:7" x14ac:dyDescent="0.25">
      <c r="A336" s="28" t="s">
        <v>886</v>
      </c>
      <c r="B336" s="28" t="s">
        <v>427</v>
      </c>
      <c r="C336" s="28" t="s">
        <v>429</v>
      </c>
      <c r="D336" s="28" t="s">
        <v>125</v>
      </c>
      <c r="E336" s="28" t="s">
        <v>125</v>
      </c>
      <c r="F336" s="28" t="s">
        <v>429</v>
      </c>
      <c r="G336" s="28" t="s">
        <v>125</v>
      </c>
    </row>
    <row r="337" spans="1:7" x14ac:dyDescent="0.25">
      <c r="A337" s="28" t="s">
        <v>887</v>
      </c>
      <c r="B337" s="28" t="s">
        <v>427</v>
      </c>
      <c r="C337" s="28" t="s">
        <v>430</v>
      </c>
      <c r="D337" s="28" t="s">
        <v>125</v>
      </c>
      <c r="E337" s="28" t="s">
        <v>125</v>
      </c>
      <c r="F337" s="28" t="s">
        <v>430</v>
      </c>
      <c r="G337" s="28" t="s">
        <v>125</v>
      </c>
    </row>
    <row r="338" spans="1:7" x14ac:dyDescent="0.25">
      <c r="A338" s="28" t="s">
        <v>888</v>
      </c>
      <c r="B338" s="28" t="s">
        <v>427</v>
      </c>
      <c r="C338" s="28" t="s">
        <v>431</v>
      </c>
      <c r="D338" s="28" t="s">
        <v>125</v>
      </c>
      <c r="E338" s="28" t="s">
        <v>125</v>
      </c>
      <c r="F338" s="28" t="s">
        <v>431</v>
      </c>
      <c r="G338" s="28" t="s">
        <v>125</v>
      </c>
    </row>
    <row r="339" spans="1:7" x14ac:dyDescent="0.25">
      <c r="A339" s="28" t="s">
        <v>889</v>
      </c>
      <c r="B339" s="28" t="s">
        <v>427</v>
      </c>
      <c r="C339" s="28" t="s">
        <v>347</v>
      </c>
      <c r="D339" s="28" t="s">
        <v>125</v>
      </c>
      <c r="E339" s="28" t="s">
        <v>125</v>
      </c>
      <c r="F339" s="28" t="s">
        <v>347</v>
      </c>
      <c r="G339" s="28" t="s">
        <v>125</v>
      </c>
    </row>
    <row r="340" spans="1:7" x14ac:dyDescent="0.25">
      <c r="A340" s="28" t="s">
        <v>890</v>
      </c>
      <c r="B340" s="28" t="s">
        <v>427</v>
      </c>
      <c r="C340" s="28" t="s">
        <v>432</v>
      </c>
      <c r="D340" s="28" t="s">
        <v>125</v>
      </c>
      <c r="E340" s="28" t="s">
        <v>125</v>
      </c>
      <c r="F340" s="28" t="s">
        <v>432</v>
      </c>
      <c r="G340" s="28" t="s">
        <v>125</v>
      </c>
    </row>
    <row r="341" spans="1:7" x14ac:dyDescent="0.25">
      <c r="A341" s="28" t="s">
        <v>891</v>
      </c>
      <c r="B341" s="28" t="s">
        <v>433</v>
      </c>
      <c r="C341" s="28" t="s">
        <v>400</v>
      </c>
      <c r="D341" s="28" t="s">
        <v>125</v>
      </c>
      <c r="E341" s="28" t="s">
        <v>125</v>
      </c>
      <c r="F341" s="28" t="s">
        <v>400</v>
      </c>
      <c r="G341" s="28" t="s">
        <v>125</v>
      </c>
    </row>
    <row r="342" spans="1:7" ht="30" x14ac:dyDescent="0.25">
      <c r="A342" s="28" t="s">
        <v>892</v>
      </c>
      <c r="B342" s="28" t="s">
        <v>433</v>
      </c>
      <c r="C342" s="28" t="s">
        <v>434</v>
      </c>
      <c r="D342" s="28" t="s">
        <v>125</v>
      </c>
      <c r="E342" s="28" t="s">
        <v>125</v>
      </c>
      <c r="F342" s="28" t="s">
        <v>434</v>
      </c>
      <c r="G342" s="28" t="s">
        <v>125</v>
      </c>
    </row>
    <row r="343" spans="1:7" ht="30" x14ac:dyDescent="0.25">
      <c r="A343" s="28" t="s">
        <v>893</v>
      </c>
      <c r="B343" s="28" t="s">
        <v>433</v>
      </c>
      <c r="C343" s="28" t="s">
        <v>435</v>
      </c>
      <c r="D343" s="28" t="s">
        <v>125</v>
      </c>
      <c r="E343" s="28" t="s">
        <v>125</v>
      </c>
      <c r="F343" s="28" t="s">
        <v>435</v>
      </c>
      <c r="G343" s="28" t="s">
        <v>125</v>
      </c>
    </row>
    <row r="344" spans="1:7" x14ac:dyDescent="0.25">
      <c r="A344" s="28" t="s">
        <v>894</v>
      </c>
      <c r="B344" s="28" t="s">
        <v>433</v>
      </c>
      <c r="C344" s="28" t="s">
        <v>370</v>
      </c>
      <c r="D344" s="28" t="s">
        <v>125</v>
      </c>
      <c r="E344" s="28" t="s">
        <v>125</v>
      </c>
      <c r="F344" s="28" t="s">
        <v>370</v>
      </c>
      <c r="G344" s="28" t="s">
        <v>125</v>
      </c>
    </row>
    <row r="345" spans="1:7" x14ac:dyDescent="0.25">
      <c r="A345" s="28" t="s">
        <v>895</v>
      </c>
      <c r="B345" s="28" t="s">
        <v>433</v>
      </c>
      <c r="C345" s="28" t="s">
        <v>371</v>
      </c>
      <c r="D345" s="28" t="s">
        <v>125</v>
      </c>
      <c r="E345" s="28" t="s">
        <v>125</v>
      </c>
      <c r="F345" s="28" t="s">
        <v>371</v>
      </c>
      <c r="G345" s="28" t="s">
        <v>125</v>
      </c>
    </row>
    <row r="346" spans="1:7" ht="30" x14ac:dyDescent="0.25">
      <c r="A346" s="28" t="s">
        <v>896</v>
      </c>
      <c r="B346" s="28" t="s">
        <v>433</v>
      </c>
      <c r="C346" s="28" t="s">
        <v>436</v>
      </c>
      <c r="D346" s="28" t="s">
        <v>125</v>
      </c>
      <c r="E346" s="28" t="s">
        <v>125</v>
      </c>
      <c r="F346" s="28" t="s">
        <v>436</v>
      </c>
      <c r="G346" s="28" t="s">
        <v>125</v>
      </c>
    </row>
    <row r="347" spans="1:7" x14ac:dyDescent="0.25">
      <c r="A347" s="28" t="s">
        <v>897</v>
      </c>
      <c r="B347" s="28" t="s">
        <v>433</v>
      </c>
      <c r="C347" s="28" t="s">
        <v>437</v>
      </c>
      <c r="D347" s="28" t="s">
        <v>125</v>
      </c>
      <c r="E347" s="28" t="s">
        <v>125</v>
      </c>
      <c r="F347" s="28" t="s">
        <v>437</v>
      </c>
      <c r="G347" s="28" t="s">
        <v>125</v>
      </c>
    </row>
    <row r="348" spans="1:7" x14ac:dyDescent="0.25">
      <c r="A348" s="28" t="s">
        <v>898</v>
      </c>
      <c r="B348" s="28" t="s">
        <v>433</v>
      </c>
      <c r="C348" s="28" t="s">
        <v>377</v>
      </c>
      <c r="D348" s="28" t="s">
        <v>125</v>
      </c>
      <c r="E348" s="28" t="s">
        <v>125</v>
      </c>
      <c r="F348" s="28" t="s">
        <v>377</v>
      </c>
      <c r="G348" s="28" t="s">
        <v>125</v>
      </c>
    </row>
    <row r="349" spans="1:7" x14ac:dyDescent="0.25">
      <c r="A349" s="28" t="s">
        <v>899</v>
      </c>
      <c r="B349" s="28" t="s">
        <v>433</v>
      </c>
      <c r="C349" s="28" t="s">
        <v>424</v>
      </c>
      <c r="D349" s="28" t="s">
        <v>125</v>
      </c>
      <c r="E349" s="28" t="s">
        <v>125</v>
      </c>
      <c r="F349" s="28" t="s">
        <v>424</v>
      </c>
      <c r="G349" s="28" t="s">
        <v>125</v>
      </c>
    </row>
    <row r="350" spans="1:7" x14ac:dyDescent="0.25">
      <c r="A350" s="28" t="s">
        <v>900</v>
      </c>
      <c r="B350" s="28" t="s">
        <v>433</v>
      </c>
      <c r="C350" s="28" t="s">
        <v>425</v>
      </c>
      <c r="D350" s="28" t="s">
        <v>125</v>
      </c>
      <c r="E350" s="28" t="s">
        <v>125</v>
      </c>
      <c r="F350" s="28" t="s">
        <v>425</v>
      </c>
      <c r="G350" s="28" t="s">
        <v>125</v>
      </c>
    </row>
    <row r="351" spans="1:7" ht="30" x14ac:dyDescent="0.25">
      <c r="A351" s="28" t="s">
        <v>901</v>
      </c>
      <c r="B351" s="28" t="s">
        <v>433</v>
      </c>
      <c r="C351" s="28" t="s">
        <v>438</v>
      </c>
      <c r="D351" s="28" t="s">
        <v>125</v>
      </c>
      <c r="E351" s="28" t="s">
        <v>125</v>
      </c>
      <c r="F351" s="28" t="s">
        <v>438</v>
      </c>
      <c r="G351" s="28" t="s">
        <v>125</v>
      </c>
    </row>
    <row r="352" spans="1:7" x14ac:dyDescent="0.25">
      <c r="A352" s="28" t="s">
        <v>902</v>
      </c>
      <c r="B352" s="28" t="s">
        <v>433</v>
      </c>
      <c r="C352" s="28" t="s">
        <v>316</v>
      </c>
      <c r="D352" s="28" t="s">
        <v>125</v>
      </c>
      <c r="E352" s="28" t="s">
        <v>125</v>
      </c>
      <c r="F352" s="28" t="s">
        <v>316</v>
      </c>
      <c r="G352" s="28" t="s">
        <v>125</v>
      </c>
    </row>
    <row r="353" spans="1:7" x14ac:dyDescent="0.25">
      <c r="A353" s="28" t="s">
        <v>903</v>
      </c>
      <c r="B353" s="28" t="s">
        <v>439</v>
      </c>
      <c r="C353" s="28" t="s">
        <v>353</v>
      </c>
      <c r="D353" s="28" t="s">
        <v>125</v>
      </c>
      <c r="E353" s="28" t="s">
        <v>125</v>
      </c>
      <c r="F353" s="28" t="s">
        <v>353</v>
      </c>
      <c r="G353" s="28" t="s">
        <v>125</v>
      </c>
    </row>
    <row r="354" spans="1:7" x14ac:dyDescent="0.25">
      <c r="A354" s="28" t="s">
        <v>904</v>
      </c>
      <c r="B354" s="28" t="s">
        <v>439</v>
      </c>
      <c r="C354" s="28" t="s">
        <v>353</v>
      </c>
      <c r="D354" s="28" t="s">
        <v>125</v>
      </c>
      <c r="E354" s="28" t="s">
        <v>125</v>
      </c>
      <c r="F354" s="28" t="s">
        <v>353</v>
      </c>
      <c r="G354" s="28" t="s">
        <v>125</v>
      </c>
    </row>
    <row r="355" spans="1:7" x14ac:dyDescent="0.25">
      <c r="A355" s="28" t="s">
        <v>905</v>
      </c>
      <c r="B355" s="28" t="s">
        <v>439</v>
      </c>
      <c r="C355" s="28" t="s">
        <v>440</v>
      </c>
      <c r="D355" s="28" t="s">
        <v>125</v>
      </c>
      <c r="E355" s="28" t="s">
        <v>125</v>
      </c>
      <c r="F355" s="28" t="s">
        <v>440</v>
      </c>
      <c r="G355" s="28" t="s">
        <v>125</v>
      </c>
    </row>
    <row r="356" spans="1:7" ht="30" x14ac:dyDescent="0.25">
      <c r="A356" s="28" t="s">
        <v>906</v>
      </c>
      <c r="B356" s="28" t="s">
        <v>439</v>
      </c>
      <c r="C356" s="28" t="s">
        <v>441</v>
      </c>
      <c r="D356" s="28" t="s">
        <v>125</v>
      </c>
      <c r="E356" s="28" t="s">
        <v>125</v>
      </c>
      <c r="F356" s="28" t="s">
        <v>441</v>
      </c>
      <c r="G356" s="28" t="s">
        <v>125</v>
      </c>
    </row>
    <row r="357" spans="1:7" ht="30" x14ac:dyDescent="0.25">
      <c r="A357" s="28" t="s">
        <v>907</v>
      </c>
      <c r="B357" s="28" t="s">
        <v>451</v>
      </c>
      <c r="C357" s="28" t="s">
        <v>452</v>
      </c>
      <c r="D357" s="28" t="s">
        <v>125</v>
      </c>
      <c r="E357" s="28" t="s">
        <v>125</v>
      </c>
      <c r="F357" s="28" t="s">
        <v>452</v>
      </c>
      <c r="G357" s="28" t="s">
        <v>125</v>
      </c>
    </row>
    <row r="358" spans="1:7" x14ac:dyDescent="0.25">
      <c r="A358" s="28" t="s">
        <v>908</v>
      </c>
      <c r="B358" s="28" t="s">
        <v>451</v>
      </c>
      <c r="C358" s="28" t="s">
        <v>453</v>
      </c>
      <c r="D358" s="28" t="s">
        <v>125</v>
      </c>
      <c r="E358" s="28" t="s">
        <v>125</v>
      </c>
      <c r="F358" s="28" t="s">
        <v>453</v>
      </c>
      <c r="G358" s="28" t="s">
        <v>125</v>
      </c>
    </row>
    <row r="359" spans="1:7" x14ac:dyDescent="0.25">
      <c r="A359" s="28" t="s">
        <v>909</v>
      </c>
      <c r="B359" s="28" t="s">
        <v>451</v>
      </c>
      <c r="C359" s="28" t="s">
        <v>370</v>
      </c>
      <c r="D359" s="28" t="s">
        <v>125</v>
      </c>
      <c r="E359" s="28" t="s">
        <v>125</v>
      </c>
      <c r="F359" s="28" t="s">
        <v>370</v>
      </c>
      <c r="G359" s="28" t="s">
        <v>125</v>
      </c>
    </row>
    <row r="360" spans="1:7" x14ac:dyDescent="0.25">
      <c r="A360" s="28" t="s">
        <v>910</v>
      </c>
      <c r="B360" s="28" t="s">
        <v>451</v>
      </c>
      <c r="C360" s="28" t="s">
        <v>454</v>
      </c>
      <c r="D360" s="28" t="s">
        <v>125</v>
      </c>
      <c r="E360" s="28" t="s">
        <v>125</v>
      </c>
      <c r="F360" s="28" t="s">
        <v>454</v>
      </c>
      <c r="G360" s="28" t="s">
        <v>125</v>
      </c>
    </row>
    <row r="361" spans="1:7" x14ac:dyDescent="0.25">
      <c r="A361" s="28" t="s">
        <v>911</v>
      </c>
      <c r="B361" s="28" t="s">
        <v>451</v>
      </c>
      <c r="C361" s="28" t="s">
        <v>455</v>
      </c>
      <c r="D361" s="28" t="s">
        <v>125</v>
      </c>
      <c r="E361" s="28" t="s">
        <v>125</v>
      </c>
      <c r="F361" s="28" t="s">
        <v>455</v>
      </c>
      <c r="G361" s="28" t="s">
        <v>125</v>
      </c>
    </row>
    <row r="362" spans="1:7" x14ac:dyDescent="0.25">
      <c r="A362" s="28" t="s">
        <v>912</v>
      </c>
      <c r="B362" s="28" t="s">
        <v>451</v>
      </c>
      <c r="C362" s="28" t="s">
        <v>456</v>
      </c>
      <c r="D362" s="28" t="s">
        <v>125</v>
      </c>
      <c r="E362" s="28" t="s">
        <v>125</v>
      </c>
      <c r="F362" s="28" t="s">
        <v>456</v>
      </c>
      <c r="G362" s="28" t="s">
        <v>125</v>
      </c>
    </row>
    <row r="363" spans="1:7" x14ac:dyDescent="0.25">
      <c r="A363" s="28" t="s">
        <v>913</v>
      </c>
      <c r="B363" s="28" t="s">
        <v>451</v>
      </c>
      <c r="C363" s="28" t="s">
        <v>457</v>
      </c>
      <c r="D363" s="28" t="s">
        <v>125</v>
      </c>
      <c r="E363" s="28" t="s">
        <v>125</v>
      </c>
      <c r="F363" s="28" t="s">
        <v>457</v>
      </c>
      <c r="G363" s="28" t="s">
        <v>125</v>
      </c>
    </row>
    <row r="364" spans="1:7" x14ac:dyDescent="0.25">
      <c r="A364" s="28" t="s">
        <v>914</v>
      </c>
      <c r="B364" s="28" t="s">
        <v>451</v>
      </c>
      <c r="C364" s="28" t="s">
        <v>458</v>
      </c>
      <c r="D364" s="28" t="s">
        <v>125</v>
      </c>
      <c r="E364" s="28" t="s">
        <v>125</v>
      </c>
      <c r="F364" s="28" t="s">
        <v>458</v>
      </c>
      <c r="G364" s="28" t="s">
        <v>125</v>
      </c>
    </row>
    <row r="365" spans="1:7" ht="90" x14ac:dyDescent="0.25">
      <c r="A365" s="28" t="s">
        <v>915</v>
      </c>
      <c r="B365" s="28" t="s">
        <v>451</v>
      </c>
      <c r="C365" s="28" t="s">
        <v>459</v>
      </c>
      <c r="D365" s="28" t="s">
        <v>125</v>
      </c>
      <c r="E365" s="28" t="s">
        <v>125</v>
      </c>
      <c r="F365" s="28" t="s">
        <v>459</v>
      </c>
      <c r="G365" s="28" t="s">
        <v>125</v>
      </c>
    </row>
    <row r="366" spans="1:7" x14ac:dyDescent="0.25">
      <c r="A366" s="28" t="s">
        <v>916</v>
      </c>
      <c r="B366" s="28" t="s">
        <v>451</v>
      </c>
      <c r="C366" s="28" t="s">
        <v>460</v>
      </c>
      <c r="D366" s="28" t="s">
        <v>125</v>
      </c>
      <c r="E366" s="28" t="s">
        <v>125</v>
      </c>
      <c r="F366" s="28" t="s">
        <v>460</v>
      </c>
      <c r="G366" s="28" t="s">
        <v>125</v>
      </c>
    </row>
    <row r="367" spans="1:7" ht="30" x14ac:dyDescent="0.25">
      <c r="A367" s="28" t="s">
        <v>917</v>
      </c>
      <c r="B367" s="28" t="s">
        <v>451</v>
      </c>
      <c r="C367" s="28" t="s">
        <v>461</v>
      </c>
      <c r="D367" s="28" t="s">
        <v>125</v>
      </c>
      <c r="E367" s="28" t="s">
        <v>125</v>
      </c>
      <c r="F367" s="28" t="s">
        <v>461</v>
      </c>
      <c r="G367" s="28" t="s">
        <v>125</v>
      </c>
    </row>
    <row r="368" spans="1:7" x14ac:dyDescent="0.25">
      <c r="A368" s="28" t="s">
        <v>918</v>
      </c>
      <c r="B368" s="28" t="s">
        <v>451</v>
      </c>
      <c r="C368" s="28" t="s">
        <v>425</v>
      </c>
      <c r="D368" s="28" t="s">
        <v>125</v>
      </c>
      <c r="E368" s="28" t="s">
        <v>125</v>
      </c>
      <c r="F368" s="28" t="s">
        <v>425</v>
      </c>
      <c r="G368" s="28" t="s">
        <v>125</v>
      </c>
    </row>
    <row r="369" spans="1:7" x14ac:dyDescent="0.25">
      <c r="A369" s="28" t="s">
        <v>919</v>
      </c>
      <c r="B369" s="28" t="s">
        <v>451</v>
      </c>
      <c r="C369" s="28" t="s">
        <v>462</v>
      </c>
      <c r="D369" s="28" t="s">
        <v>125</v>
      </c>
      <c r="E369" s="28" t="s">
        <v>125</v>
      </c>
      <c r="F369" s="28" t="s">
        <v>462</v>
      </c>
      <c r="G369" s="28" t="s">
        <v>125</v>
      </c>
    </row>
    <row r="370" spans="1:7" x14ac:dyDescent="0.25">
      <c r="A370" s="28" t="s">
        <v>920</v>
      </c>
      <c r="B370" s="28" t="s">
        <v>451</v>
      </c>
      <c r="C370" s="28" t="s">
        <v>463</v>
      </c>
      <c r="D370" s="28" t="s">
        <v>125</v>
      </c>
      <c r="E370" s="28" t="s">
        <v>125</v>
      </c>
      <c r="F370" s="28" t="s">
        <v>463</v>
      </c>
      <c r="G370" s="28" t="s">
        <v>125</v>
      </c>
    </row>
    <row r="371" spans="1:7" ht="30" x14ac:dyDescent="0.25">
      <c r="A371" s="28" t="s">
        <v>921</v>
      </c>
      <c r="B371" s="28" t="s">
        <v>451</v>
      </c>
      <c r="C371" s="28" t="s">
        <v>464</v>
      </c>
      <c r="D371" s="28" t="s">
        <v>125</v>
      </c>
      <c r="E371" s="28" t="s">
        <v>125</v>
      </c>
      <c r="F371" s="28" t="s">
        <v>464</v>
      </c>
      <c r="G371" s="28" t="s">
        <v>125</v>
      </c>
    </row>
    <row r="372" spans="1:7" x14ac:dyDescent="0.25">
      <c r="A372" s="28" t="s">
        <v>922</v>
      </c>
      <c r="B372" s="28" t="s">
        <v>451</v>
      </c>
      <c r="C372" s="28" t="s">
        <v>465</v>
      </c>
      <c r="D372" s="28" t="s">
        <v>125</v>
      </c>
      <c r="E372" s="28" t="s">
        <v>125</v>
      </c>
      <c r="F372" s="28" t="s">
        <v>465</v>
      </c>
      <c r="G372" s="28" t="s">
        <v>125</v>
      </c>
    </row>
    <row r="373" spans="1:7" x14ac:dyDescent="0.25">
      <c r="A373" s="28" t="s">
        <v>923</v>
      </c>
      <c r="B373" s="28" t="s">
        <v>451</v>
      </c>
      <c r="C373" s="28" t="s">
        <v>466</v>
      </c>
      <c r="D373" s="28" t="s">
        <v>125</v>
      </c>
      <c r="E373" s="28" t="s">
        <v>125</v>
      </c>
      <c r="F373" s="28" t="s">
        <v>466</v>
      </c>
      <c r="G373" s="28" t="s">
        <v>125</v>
      </c>
    </row>
    <row r="374" spans="1:7" ht="30" x14ac:dyDescent="0.25">
      <c r="A374" s="28" t="s">
        <v>924</v>
      </c>
      <c r="B374" s="28" t="s">
        <v>451</v>
      </c>
      <c r="C374" s="28" t="s">
        <v>467</v>
      </c>
      <c r="D374" s="28" t="s">
        <v>125</v>
      </c>
      <c r="E374" s="28" t="s">
        <v>125</v>
      </c>
      <c r="F374" s="28" t="s">
        <v>467</v>
      </c>
      <c r="G374" s="28" t="s">
        <v>125</v>
      </c>
    </row>
    <row r="375" spans="1:7" x14ac:dyDescent="0.25">
      <c r="A375" s="28" t="s">
        <v>925</v>
      </c>
      <c r="B375" s="28" t="s">
        <v>451</v>
      </c>
      <c r="C375" s="28" t="s">
        <v>468</v>
      </c>
      <c r="D375" s="28" t="s">
        <v>125</v>
      </c>
      <c r="E375" s="28" t="s">
        <v>125</v>
      </c>
      <c r="F375" s="28" t="s">
        <v>468</v>
      </c>
      <c r="G375" s="28" t="s">
        <v>125</v>
      </c>
    </row>
    <row r="376" spans="1:7" x14ac:dyDescent="0.25">
      <c r="A376" s="28" t="s">
        <v>926</v>
      </c>
      <c r="B376" s="28" t="s">
        <v>469</v>
      </c>
      <c r="C376" s="28" t="s">
        <v>470</v>
      </c>
      <c r="D376" s="28" t="s">
        <v>125</v>
      </c>
      <c r="E376" s="28" t="s">
        <v>125</v>
      </c>
      <c r="F376" s="28" t="s">
        <v>470</v>
      </c>
      <c r="G376" s="28" t="s">
        <v>125</v>
      </c>
    </row>
    <row r="377" spans="1:7" x14ac:dyDescent="0.25">
      <c r="A377" s="28" t="s">
        <v>927</v>
      </c>
      <c r="B377" s="28" t="s">
        <v>469</v>
      </c>
      <c r="C377" s="28" t="s">
        <v>471</v>
      </c>
      <c r="D377" s="28" t="s">
        <v>125</v>
      </c>
      <c r="E377" s="28" t="s">
        <v>125</v>
      </c>
      <c r="F377" s="28" t="s">
        <v>471</v>
      </c>
      <c r="G377" s="28" t="s">
        <v>125</v>
      </c>
    </row>
    <row r="378" spans="1:7" ht="30" x14ac:dyDescent="0.25">
      <c r="A378" s="28" t="s">
        <v>928</v>
      </c>
      <c r="B378" s="28" t="s">
        <v>469</v>
      </c>
      <c r="C378" s="28" t="s">
        <v>472</v>
      </c>
      <c r="D378" s="28" t="s">
        <v>125</v>
      </c>
      <c r="E378" s="28" t="s">
        <v>125</v>
      </c>
      <c r="F378" s="28" t="s">
        <v>472</v>
      </c>
      <c r="G378" s="28" t="s">
        <v>125</v>
      </c>
    </row>
    <row r="379" spans="1:7" ht="30" x14ac:dyDescent="0.25">
      <c r="A379" s="28" t="s">
        <v>929</v>
      </c>
      <c r="B379" s="28" t="s">
        <v>469</v>
      </c>
      <c r="C379" s="28" t="s">
        <v>473</v>
      </c>
      <c r="D379" s="28" t="s">
        <v>125</v>
      </c>
      <c r="E379" s="28" t="s">
        <v>125</v>
      </c>
      <c r="F379" s="28" t="s">
        <v>473</v>
      </c>
      <c r="G379" s="28" t="s">
        <v>125</v>
      </c>
    </row>
    <row r="380" spans="1:7" ht="30" x14ac:dyDescent="0.25">
      <c r="A380" s="28" t="s">
        <v>930</v>
      </c>
      <c r="B380" s="28" t="s">
        <v>474</v>
      </c>
      <c r="C380" s="28" t="s">
        <v>475</v>
      </c>
      <c r="D380" s="28" t="s">
        <v>125</v>
      </c>
      <c r="E380" s="28" t="s">
        <v>125</v>
      </c>
      <c r="F380" s="28" t="s">
        <v>475</v>
      </c>
      <c r="G380" s="28" t="s">
        <v>125</v>
      </c>
    </row>
    <row r="381" spans="1:7" x14ac:dyDescent="0.25">
      <c r="A381" s="28" t="s">
        <v>931</v>
      </c>
      <c r="B381" s="28" t="s">
        <v>474</v>
      </c>
      <c r="C381" s="28" t="s">
        <v>476</v>
      </c>
      <c r="D381" s="28" t="s">
        <v>125</v>
      </c>
      <c r="E381" s="28" t="s">
        <v>125</v>
      </c>
      <c r="F381" s="28" t="s">
        <v>476</v>
      </c>
      <c r="G381" s="28" t="s">
        <v>125</v>
      </c>
    </row>
    <row r="382" spans="1:7" ht="45" x14ac:dyDescent="0.25">
      <c r="A382" s="28" t="s">
        <v>932</v>
      </c>
      <c r="B382" s="28" t="s">
        <v>485</v>
      </c>
      <c r="C382" s="28" t="s">
        <v>486</v>
      </c>
      <c r="D382" s="28" t="s">
        <v>125</v>
      </c>
      <c r="E382" s="28" t="s">
        <v>125</v>
      </c>
      <c r="F382" s="28" t="s">
        <v>486</v>
      </c>
      <c r="G382" s="28" t="s">
        <v>125</v>
      </c>
    </row>
    <row r="383" spans="1:7" ht="30" x14ac:dyDescent="0.25">
      <c r="A383" s="28" t="s">
        <v>933</v>
      </c>
      <c r="B383" s="28" t="s">
        <v>487</v>
      </c>
      <c r="C383" s="28" t="s">
        <v>488</v>
      </c>
      <c r="D383" s="28" t="s">
        <v>125</v>
      </c>
      <c r="E383" s="28" t="s">
        <v>125</v>
      </c>
      <c r="F383" s="28" t="s">
        <v>488</v>
      </c>
      <c r="G383" s="28" t="s">
        <v>125</v>
      </c>
    </row>
    <row r="384" spans="1:7" x14ac:dyDescent="0.25">
      <c r="A384" s="28" t="s">
        <v>934</v>
      </c>
      <c r="B384" s="28" t="s">
        <v>487</v>
      </c>
      <c r="C384" s="28" t="s">
        <v>489</v>
      </c>
      <c r="D384" s="28" t="s">
        <v>125</v>
      </c>
      <c r="E384" s="28" t="s">
        <v>125</v>
      </c>
      <c r="F384" s="28" t="s">
        <v>489</v>
      </c>
      <c r="G384" s="28" t="s">
        <v>125</v>
      </c>
    </row>
    <row r="385" spans="1:7" x14ac:dyDescent="0.25">
      <c r="A385" s="28" t="s">
        <v>935</v>
      </c>
      <c r="B385" s="28" t="s">
        <v>487</v>
      </c>
      <c r="C385" s="28" t="s">
        <v>490</v>
      </c>
      <c r="D385" s="28" t="s">
        <v>125</v>
      </c>
      <c r="E385" s="28" t="s">
        <v>125</v>
      </c>
      <c r="F385" s="28" t="s">
        <v>490</v>
      </c>
      <c r="G385" s="28" t="s">
        <v>125</v>
      </c>
    </row>
    <row r="386" spans="1:7" ht="30" x14ac:dyDescent="0.25">
      <c r="A386" s="28" t="s">
        <v>936</v>
      </c>
      <c r="B386" s="28" t="s">
        <v>487</v>
      </c>
      <c r="C386" s="28" t="s">
        <v>491</v>
      </c>
      <c r="D386" s="28" t="s">
        <v>125</v>
      </c>
      <c r="E386" s="28" t="s">
        <v>125</v>
      </c>
      <c r="F386" s="28" t="s">
        <v>491</v>
      </c>
      <c r="G386" s="28" t="s">
        <v>125</v>
      </c>
    </row>
    <row r="387" spans="1:7" x14ac:dyDescent="0.25">
      <c r="A387" s="28" t="s">
        <v>937</v>
      </c>
      <c r="B387" s="28" t="s">
        <v>487</v>
      </c>
      <c r="C387" s="28" t="s">
        <v>492</v>
      </c>
      <c r="D387" s="28" t="s">
        <v>125</v>
      </c>
      <c r="E387" s="28" t="s">
        <v>125</v>
      </c>
      <c r="F387" s="28" t="s">
        <v>492</v>
      </c>
      <c r="G387" s="28" t="s">
        <v>125</v>
      </c>
    </row>
    <row r="388" spans="1:7" ht="30" x14ac:dyDescent="0.25">
      <c r="A388" s="28" t="s">
        <v>938</v>
      </c>
      <c r="B388" s="28" t="s">
        <v>487</v>
      </c>
      <c r="C388" s="28" t="s">
        <v>493</v>
      </c>
      <c r="D388" s="28" t="s">
        <v>125</v>
      </c>
      <c r="E388" s="28" t="s">
        <v>125</v>
      </c>
      <c r="F388" s="28" t="s">
        <v>493</v>
      </c>
      <c r="G388" s="28" t="s">
        <v>125</v>
      </c>
    </row>
    <row r="389" spans="1:7" ht="30" x14ac:dyDescent="0.25">
      <c r="A389" s="28" t="s">
        <v>939</v>
      </c>
      <c r="B389" s="28" t="s">
        <v>487</v>
      </c>
      <c r="C389" s="28" t="s">
        <v>494</v>
      </c>
      <c r="D389" s="28" t="s">
        <v>125</v>
      </c>
      <c r="E389" s="28" t="s">
        <v>125</v>
      </c>
      <c r="F389" s="28" t="s">
        <v>494</v>
      </c>
      <c r="G389" s="28" t="s">
        <v>125</v>
      </c>
    </row>
    <row r="390" spans="1:7" ht="30" x14ac:dyDescent="0.25">
      <c r="A390" s="28" t="s">
        <v>940</v>
      </c>
      <c r="B390" s="28" t="s">
        <v>495</v>
      </c>
      <c r="C390" s="28" t="s">
        <v>496</v>
      </c>
      <c r="D390" s="28" t="s">
        <v>125</v>
      </c>
      <c r="E390" s="28" t="s">
        <v>125</v>
      </c>
      <c r="F390" s="28" t="s">
        <v>496</v>
      </c>
      <c r="G390" s="28" t="s">
        <v>125</v>
      </c>
    </row>
    <row r="391" spans="1:7" ht="30" x14ac:dyDescent="0.25">
      <c r="A391" s="28" t="s">
        <v>941</v>
      </c>
      <c r="B391" s="28" t="s">
        <v>495</v>
      </c>
      <c r="C391" s="28" t="s">
        <v>497</v>
      </c>
      <c r="D391" s="28" t="s">
        <v>125</v>
      </c>
      <c r="E391" s="28" t="s">
        <v>125</v>
      </c>
      <c r="F391" s="28" t="s">
        <v>497</v>
      </c>
      <c r="G391" s="28" t="s">
        <v>125</v>
      </c>
    </row>
    <row r="392" spans="1:7" x14ac:dyDescent="0.25">
      <c r="A392" s="28" t="s">
        <v>942</v>
      </c>
      <c r="B392" s="28" t="s">
        <v>498</v>
      </c>
      <c r="C392" s="28" t="s">
        <v>499</v>
      </c>
      <c r="D392" s="28" t="s">
        <v>125</v>
      </c>
      <c r="E392" s="28" t="s">
        <v>125</v>
      </c>
      <c r="F392" s="28" t="s">
        <v>499</v>
      </c>
      <c r="G392" s="28" t="s">
        <v>125</v>
      </c>
    </row>
    <row r="393" spans="1:7" ht="30" x14ac:dyDescent="0.25">
      <c r="A393" s="28" t="s">
        <v>943</v>
      </c>
      <c r="B393" s="28" t="s">
        <v>498</v>
      </c>
      <c r="C393" s="28" t="s">
        <v>500</v>
      </c>
      <c r="D393" s="28" t="s">
        <v>125</v>
      </c>
      <c r="E393" s="28" t="s">
        <v>125</v>
      </c>
      <c r="F393" s="28" t="s">
        <v>500</v>
      </c>
      <c r="G393" s="28" t="s">
        <v>125</v>
      </c>
    </row>
    <row r="394" spans="1:7" ht="30" x14ac:dyDescent="0.25">
      <c r="A394" s="28" t="s">
        <v>944</v>
      </c>
      <c r="B394" s="28" t="s">
        <v>498</v>
      </c>
      <c r="C394" s="28" t="s">
        <v>501</v>
      </c>
      <c r="D394" s="28" t="s">
        <v>125</v>
      </c>
      <c r="E394" s="28" t="s">
        <v>125</v>
      </c>
      <c r="F394" s="28" t="s">
        <v>501</v>
      </c>
      <c r="G394" s="28" t="s">
        <v>125</v>
      </c>
    </row>
    <row r="395" spans="1:7" x14ac:dyDescent="0.25">
      <c r="A395" s="28" t="s">
        <v>945</v>
      </c>
      <c r="B395" s="28" t="s">
        <v>498</v>
      </c>
      <c r="C395" s="28" t="s">
        <v>502</v>
      </c>
      <c r="D395" s="28" t="s">
        <v>125</v>
      </c>
      <c r="E395" s="28" t="s">
        <v>125</v>
      </c>
      <c r="F395" s="28" t="s">
        <v>502</v>
      </c>
      <c r="G395" s="28" t="s">
        <v>125</v>
      </c>
    </row>
    <row r="396" spans="1:7" x14ac:dyDescent="0.25">
      <c r="A396" s="28" t="s">
        <v>946</v>
      </c>
      <c r="B396" s="28" t="s">
        <v>503</v>
      </c>
      <c r="C396" s="28" t="s">
        <v>504</v>
      </c>
      <c r="D396" s="28" t="s">
        <v>125</v>
      </c>
      <c r="E396" s="28" t="s">
        <v>125</v>
      </c>
      <c r="F396" s="28" t="s">
        <v>504</v>
      </c>
      <c r="G396" s="28" t="s">
        <v>125</v>
      </c>
    </row>
    <row r="397" spans="1:7" ht="45" x14ac:dyDescent="0.25">
      <c r="A397" s="28" t="s">
        <v>947</v>
      </c>
      <c r="B397" s="28" t="s">
        <v>503</v>
      </c>
      <c r="C397" s="28" t="s">
        <v>505</v>
      </c>
      <c r="D397" s="28" t="s">
        <v>125</v>
      </c>
      <c r="E397" s="28" t="s">
        <v>125</v>
      </c>
      <c r="F397" s="28" t="s">
        <v>505</v>
      </c>
      <c r="G397" s="28" t="s">
        <v>125</v>
      </c>
    </row>
    <row r="398" spans="1:7" x14ac:dyDescent="0.25">
      <c r="A398" s="28" t="s">
        <v>948</v>
      </c>
      <c r="B398" s="28" t="s">
        <v>503</v>
      </c>
      <c r="C398" s="28" t="s">
        <v>506</v>
      </c>
      <c r="D398" s="28" t="s">
        <v>125</v>
      </c>
      <c r="E398" s="28" t="s">
        <v>125</v>
      </c>
      <c r="F398" s="28" t="s">
        <v>506</v>
      </c>
      <c r="G398" s="28" t="s">
        <v>125</v>
      </c>
    </row>
    <row r="399" spans="1:7" ht="30" x14ac:dyDescent="0.25">
      <c r="A399" s="28" t="s">
        <v>949</v>
      </c>
      <c r="B399" s="28" t="s">
        <v>507</v>
      </c>
      <c r="C399" s="28" t="s">
        <v>508</v>
      </c>
      <c r="D399" s="28" t="s">
        <v>125</v>
      </c>
      <c r="E399" s="28" t="s">
        <v>125</v>
      </c>
      <c r="F399" s="28" t="s">
        <v>508</v>
      </c>
      <c r="G399" s="28" t="s">
        <v>125</v>
      </c>
    </row>
    <row r="400" spans="1:7" ht="30" x14ac:dyDescent="0.25">
      <c r="A400" s="28" t="s">
        <v>950</v>
      </c>
      <c r="B400" s="28" t="s">
        <v>507</v>
      </c>
      <c r="C400" s="28" t="s">
        <v>509</v>
      </c>
      <c r="D400" s="28" t="s">
        <v>125</v>
      </c>
      <c r="E400" s="28" t="s">
        <v>125</v>
      </c>
      <c r="F400" s="28" t="s">
        <v>509</v>
      </c>
      <c r="G400" s="28" t="s">
        <v>125</v>
      </c>
    </row>
    <row r="401" spans="1:7" ht="30" x14ac:dyDescent="0.25">
      <c r="A401" s="28" t="s">
        <v>951</v>
      </c>
      <c r="B401" s="28" t="s">
        <v>507</v>
      </c>
      <c r="C401" s="28" t="s">
        <v>510</v>
      </c>
      <c r="D401" s="28" t="s">
        <v>125</v>
      </c>
      <c r="E401" s="28" t="s">
        <v>125</v>
      </c>
      <c r="F401" s="28" t="s">
        <v>510</v>
      </c>
      <c r="G401" s="28" t="s">
        <v>125</v>
      </c>
    </row>
    <row r="402" spans="1:7" ht="30" x14ac:dyDescent="0.25">
      <c r="A402" s="28" t="s">
        <v>952</v>
      </c>
      <c r="B402" s="28" t="s">
        <v>507</v>
      </c>
      <c r="C402" s="28" t="s">
        <v>511</v>
      </c>
      <c r="D402" s="28" t="s">
        <v>125</v>
      </c>
      <c r="E402" s="28" t="s">
        <v>125</v>
      </c>
      <c r="F402" s="28" t="s">
        <v>511</v>
      </c>
      <c r="G402" s="28" t="s">
        <v>125</v>
      </c>
    </row>
    <row r="403" spans="1:7" ht="30" x14ac:dyDescent="0.25">
      <c r="A403" s="28" t="s">
        <v>953</v>
      </c>
      <c r="B403" s="28" t="s">
        <v>507</v>
      </c>
      <c r="C403" s="28" t="s">
        <v>512</v>
      </c>
      <c r="D403" s="28" t="s">
        <v>125</v>
      </c>
      <c r="E403" s="28" t="s">
        <v>125</v>
      </c>
      <c r="F403" s="28" t="s">
        <v>512</v>
      </c>
      <c r="G403" s="28" t="s">
        <v>125</v>
      </c>
    </row>
    <row r="404" spans="1:7" x14ac:dyDescent="0.25">
      <c r="A404" s="28" t="s">
        <v>954</v>
      </c>
      <c r="B404" s="28" t="s">
        <v>503</v>
      </c>
      <c r="C404" s="28" t="s">
        <v>513</v>
      </c>
      <c r="D404" s="28" t="s">
        <v>125</v>
      </c>
      <c r="E404" s="28" t="s">
        <v>125</v>
      </c>
      <c r="F404" s="28" t="s">
        <v>513</v>
      </c>
      <c r="G404" s="28" t="s">
        <v>125</v>
      </c>
    </row>
    <row r="405" spans="1:7" x14ac:dyDescent="0.25">
      <c r="A405" s="28" t="s">
        <v>955</v>
      </c>
      <c r="B405" s="28" t="s">
        <v>503</v>
      </c>
      <c r="C405" s="28" t="s">
        <v>514</v>
      </c>
      <c r="D405" s="28" t="s">
        <v>125</v>
      </c>
      <c r="E405" s="28" t="s">
        <v>125</v>
      </c>
      <c r="F405" s="28" t="s">
        <v>514</v>
      </c>
      <c r="G405" s="28" t="s">
        <v>125</v>
      </c>
    </row>
    <row r="406" spans="1:7" x14ac:dyDescent="0.25">
      <c r="A406" s="28" t="s">
        <v>956</v>
      </c>
      <c r="B406" s="28" t="s">
        <v>503</v>
      </c>
      <c r="C406" s="28" t="s">
        <v>515</v>
      </c>
      <c r="D406" s="28" t="s">
        <v>125</v>
      </c>
      <c r="E406" s="28" t="s">
        <v>125</v>
      </c>
      <c r="F406" s="28" t="s">
        <v>515</v>
      </c>
      <c r="G406" s="28" t="s">
        <v>125</v>
      </c>
    </row>
    <row r="407" spans="1:7" ht="30" x14ac:dyDescent="0.25">
      <c r="A407" s="28" t="s">
        <v>957</v>
      </c>
      <c r="B407" s="28" t="s">
        <v>503</v>
      </c>
      <c r="C407" s="28" t="s">
        <v>516</v>
      </c>
      <c r="D407" s="28" t="s">
        <v>125</v>
      </c>
      <c r="E407" s="28" t="s">
        <v>125</v>
      </c>
      <c r="F407" s="28" t="s">
        <v>516</v>
      </c>
      <c r="G407" s="28" t="s">
        <v>125</v>
      </c>
    </row>
    <row r="408" spans="1:7" ht="30" x14ac:dyDescent="0.25">
      <c r="A408" s="28" t="s">
        <v>958</v>
      </c>
      <c r="B408" s="28" t="s">
        <v>517</v>
      </c>
      <c r="C408" s="28" t="s">
        <v>518</v>
      </c>
      <c r="D408" s="28" t="s">
        <v>125</v>
      </c>
      <c r="E408" s="28" t="s">
        <v>125</v>
      </c>
      <c r="F408" s="28" t="s">
        <v>518</v>
      </c>
      <c r="G408" s="28" t="s">
        <v>125</v>
      </c>
    </row>
    <row r="409" spans="1:7" ht="60" x14ac:dyDescent="0.25">
      <c r="A409" s="28" t="s">
        <v>959</v>
      </c>
      <c r="B409" s="28" t="s">
        <v>519</v>
      </c>
      <c r="C409" s="28" t="s">
        <v>520</v>
      </c>
      <c r="D409" s="28" t="s">
        <v>125</v>
      </c>
      <c r="E409" s="28" t="s">
        <v>125</v>
      </c>
      <c r="F409" s="28" t="s">
        <v>520</v>
      </c>
      <c r="G409" s="28" t="s">
        <v>125</v>
      </c>
    </row>
    <row r="410" spans="1:7" ht="30" x14ac:dyDescent="0.25">
      <c r="A410" s="28" t="s">
        <v>960</v>
      </c>
      <c r="B410" s="28" t="s">
        <v>519</v>
      </c>
      <c r="C410" s="28" t="s">
        <v>521</v>
      </c>
      <c r="D410" s="28" t="s">
        <v>125</v>
      </c>
      <c r="E410" s="28" t="s">
        <v>125</v>
      </c>
      <c r="F410" s="28" t="s">
        <v>521</v>
      </c>
      <c r="G410" s="28" t="s">
        <v>125</v>
      </c>
    </row>
    <row r="411" spans="1:7" ht="30" x14ac:dyDescent="0.25">
      <c r="A411" s="28" t="s">
        <v>961</v>
      </c>
      <c r="B411" s="28" t="s">
        <v>519</v>
      </c>
      <c r="C411" s="28" t="s">
        <v>522</v>
      </c>
      <c r="D411" s="28" t="s">
        <v>125</v>
      </c>
      <c r="E411" s="28" t="s">
        <v>125</v>
      </c>
      <c r="F411" s="28" t="s">
        <v>522</v>
      </c>
      <c r="G411" s="28" t="s">
        <v>125</v>
      </c>
    </row>
    <row r="412" spans="1:7" ht="30" x14ac:dyDescent="0.25">
      <c r="A412" s="28" t="s">
        <v>962</v>
      </c>
      <c r="B412" s="28" t="s">
        <v>519</v>
      </c>
      <c r="C412" s="28" t="s">
        <v>523</v>
      </c>
      <c r="D412" s="28" t="s">
        <v>125</v>
      </c>
      <c r="E412" s="28" t="s">
        <v>125</v>
      </c>
      <c r="F412" s="28" t="s">
        <v>523</v>
      </c>
      <c r="G412" s="28" t="s">
        <v>125</v>
      </c>
    </row>
    <row r="413" spans="1:7" ht="30" x14ac:dyDescent="0.25">
      <c r="A413" s="28" t="s">
        <v>963</v>
      </c>
      <c r="B413" s="28" t="s">
        <v>519</v>
      </c>
      <c r="C413" s="28" t="s">
        <v>524</v>
      </c>
      <c r="D413" s="28" t="s">
        <v>125</v>
      </c>
      <c r="E413" s="28" t="s">
        <v>125</v>
      </c>
      <c r="F413" s="28" t="s">
        <v>524</v>
      </c>
      <c r="G413" s="28" t="s">
        <v>125</v>
      </c>
    </row>
    <row r="414" spans="1:7" ht="30" x14ac:dyDescent="0.25">
      <c r="A414" s="28" t="s">
        <v>964</v>
      </c>
      <c r="B414" s="28" t="s">
        <v>519</v>
      </c>
      <c r="C414" s="28" t="s">
        <v>525</v>
      </c>
      <c r="D414" s="28" t="s">
        <v>125</v>
      </c>
      <c r="E414" s="28" t="s">
        <v>125</v>
      </c>
      <c r="F414" s="28" t="s">
        <v>525</v>
      </c>
      <c r="G414" s="28" t="s">
        <v>125</v>
      </c>
    </row>
    <row r="415" spans="1:7" ht="30" x14ac:dyDescent="0.25">
      <c r="A415" s="28" t="s">
        <v>965</v>
      </c>
      <c r="B415" s="28" t="s">
        <v>519</v>
      </c>
      <c r="C415" s="28" t="s">
        <v>526</v>
      </c>
      <c r="D415" s="28" t="s">
        <v>125</v>
      </c>
      <c r="E415" s="28" t="s">
        <v>125</v>
      </c>
      <c r="F415" s="28" t="s">
        <v>526</v>
      </c>
      <c r="G415" s="28" t="s">
        <v>125</v>
      </c>
    </row>
    <row r="416" spans="1:7" ht="45" x14ac:dyDescent="0.25">
      <c r="A416" s="28" t="s">
        <v>966</v>
      </c>
      <c r="B416" s="28" t="s">
        <v>519</v>
      </c>
      <c r="C416" s="28" t="s">
        <v>527</v>
      </c>
      <c r="D416" s="28" t="s">
        <v>125</v>
      </c>
      <c r="E416" s="28" t="s">
        <v>125</v>
      </c>
      <c r="F416" s="28" t="s">
        <v>527</v>
      </c>
      <c r="G416" s="28" t="s">
        <v>125</v>
      </c>
    </row>
    <row r="417" spans="1:7" ht="45" x14ac:dyDescent="0.25">
      <c r="A417" s="28" t="s">
        <v>967</v>
      </c>
      <c r="B417" s="28" t="s">
        <v>519</v>
      </c>
      <c r="C417" s="28" t="s">
        <v>528</v>
      </c>
      <c r="D417" s="28" t="s">
        <v>125</v>
      </c>
      <c r="E417" s="28" t="s">
        <v>125</v>
      </c>
      <c r="F417" s="28" t="s">
        <v>528</v>
      </c>
      <c r="G417" s="28" t="s">
        <v>125</v>
      </c>
    </row>
    <row r="418" spans="1:7" ht="30" x14ac:dyDescent="0.25">
      <c r="A418" s="28" t="s">
        <v>968</v>
      </c>
      <c r="B418" s="28" t="s">
        <v>519</v>
      </c>
      <c r="C418" s="28" t="s">
        <v>529</v>
      </c>
      <c r="D418" s="28" t="s">
        <v>125</v>
      </c>
      <c r="E418" s="28" t="s">
        <v>125</v>
      </c>
      <c r="F418" s="28" t="s">
        <v>529</v>
      </c>
      <c r="G418" s="28" t="s">
        <v>125</v>
      </c>
    </row>
    <row r="419" spans="1:7" ht="30" x14ac:dyDescent="0.25">
      <c r="A419" s="28" t="s">
        <v>969</v>
      </c>
      <c r="B419" s="28" t="s">
        <v>519</v>
      </c>
      <c r="C419" s="28" t="s">
        <v>530</v>
      </c>
      <c r="D419" s="28" t="s">
        <v>125</v>
      </c>
      <c r="E419" s="28" t="s">
        <v>125</v>
      </c>
      <c r="F419" s="28" t="s">
        <v>530</v>
      </c>
      <c r="G419" s="28" t="s">
        <v>125</v>
      </c>
    </row>
    <row r="420" spans="1:7" ht="45" x14ac:dyDescent="0.25">
      <c r="A420" s="28" t="s">
        <v>970</v>
      </c>
      <c r="B420" s="28" t="s">
        <v>519</v>
      </c>
      <c r="C420" s="28" t="s">
        <v>531</v>
      </c>
      <c r="D420" s="28" t="s">
        <v>125</v>
      </c>
      <c r="E420" s="28" t="s">
        <v>125</v>
      </c>
      <c r="F420" s="28" t="s">
        <v>531</v>
      </c>
      <c r="G420" s="28" t="s">
        <v>125</v>
      </c>
    </row>
    <row r="421" spans="1:7" ht="30" x14ac:dyDescent="0.25">
      <c r="A421" s="28" t="s">
        <v>971</v>
      </c>
      <c r="B421" s="28" t="s">
        <v>519</v>
      </c>
      <c r="C421" s="28" t="s">
        <v>532</v>
      </c>
      <c r="D421" s="28" t="s">
        <v>125</v>
      </c>
      <c r="E421" s="28" t="s">
        <v>125</v>
      </c>
      <c r="F421" s="28" t="s">
        <v>532</v>
      </c>
      <c r="G421" s="28" t="s">
        <v>125</v>
      </c>
    </row>
    <row r="422" spans="1:7" ht="30" x14ac:dyDescent="0.25">
      <c r="A422" s="28" t="s">
        <v>972</v>
      </c>
      <c r="B422" s="28" t="s">
        <v>519</v>
      </c>
      <c r="C422" s="28" t="s">
        <v>533</v>
      </c>
      <c r="D422" s="28" t="s">
        <v>125</v>
      </c>
      <c r="E422" s="28" t="s">
        <v>125</v>
      </c>
      <c r="F422" s="28" t="s">
        <v>533</v>
      </c>
      <c r="G422" s="28" t="s">
        <v>125</v>
      </c>
    </row>
    <row r="423" spans="1:7" ht="30" x14ac:dyDescent="0.25">
      <c r="A423" s="28" t="s">
        <v>973</v>
      </c>
      <c r="B423" s="28" t="s">
        <v>519</v>
      </c>
      <c r="C423" s="28" t="s">
        <v>534</v>
      </c>
      <c r="D423" s="28" t="s">
        <v>125</v>
      </c>
      <c r="E423" s="28" t="s">
        <v>125</v>
      </c>
      <c r="F423" s="28" t="s">
        <v>534</v>
      </c>
      <c r="G423" s="28" t="s">
        <v>125</v>
      </c>
    </row>
    <row r="424" spans="1:7" ht="30" x14ac:dyDescent="0.25">
      <c r="A424" s="28" t="s">
        <v>974</v>
      </c>
      <c r="B424" s="28" t="s">
        <v>519</v>
      </c>
      <c r="C424" s="28" t="s">
        <v>535</v>
      </c>
      <c r="D424" s="28" t="s">
        <v>125</v>
      </c>
      <c r="E424" s="28" t="s">
        <v>125</v>
      </c>
      <c r="F424" s="28" t="s">
        <v>535</v>
      </c>
      <c r="G424" s="28" t="s">
        <v>125</v>
      </c>
    </row>
    <row r="425" spans="1:7" ht="30" x14ac:dyDescent="0.25">
      <c r="A425" s="28" t="s">
        <v>975</v>
      </c>
      <c r="B425" s="28" t="s">
        <v>519</v>
      </c>
      <c r="C425" s="28" t="s">
        <v>536</v>
      </c>
      <c r="D425" s="28" t="s">
        <v>125</v>
      </c>
      <c r="E425" s="28" t="s">
        <v>125</v>
      </c>
      <c r="F425" s="28" t="s">
        <v>536</v>
      </c>
      <c r="G425" s="28" t="s">
        <v>125</v>
      </c>
    </row>
    <row r="426" spans="1:7" ht="30" x14ac:dyDescent="0.25">
      <c r="A426" s="28" t="s">
        <v>976</v>
      </c>
      <c r="B426" s="28" t="s">
        <v>519</v>
      </c>
      <c r="C426" s="28" t="s">
        <v>537</v>
      </c>
      <c r="D426" s="28" t="s">
        <v>125</v>
      </c>
      <c r="E426" s="28" t="s">
        <v>125</v>
      </c>
      <c r="F426" s="28" t="s">
        <v>537</v>
      </c>
      <c r="G426" s="28" t="s">
        <v>125</v>
      </c>
    </row>
    <row r="427" spans="1:7" ht="30" x14ac:dyDescent="0.25">
      <c r="A427" s="28" t="s">
        <v>977</v>
      </c>
      <c r="B427" s="28" t="s">
        <v>519</v>
      </c>
      <c r="C427" s="28" t="s">
        <v>538</v>
      </c>
      <c r="D427" s="28" t="s">
        <v>125</v>
      </c>
      <c r="E427" s="28" t="s">
        <v>125</v>
      </c>
      <c r="F427" s="28" t="s">
        <v>538</v>
      </c>
      <c r="G427" s="28" t="s">
        <v>125</v>
      </c>
    </row>
    <row r="428" spans="1:7" ht="30" x14ac:dyDescent="0.25">
      <c r="A428" s="28" t="s">
        <v>978</v>
      </c>
      <c r="B428" s="28" t="s">
        <v>519</v>
      </c>
      <c r="C428" s="28" t="s">
        <v>539</v>
      </c>
      <c r="D428" s="28" t="s">
        <v>125</v>
      </c>
      <c r="E428" s="28" t="s">
        <v>125</v>
      </c>
      <c r="F428" s="28" t="s">
        <v>539</v>
      </c>
      <c r="G428" s="28" t="s">
        <v>125</v>
      </c>
    </row>
    <row r="429" spans="1:7" ht="30" x14ac:dyDescent="0.25">
      <c r="A429" s="28" t="s">
        <v>979</v>
      </c>
      <c r="B429" s="28" t="s">
        <v>519</v>
      </c>
      <c r="C429" s="28" t="s">
        <v>540</v>
      </c>
      <c r="D429" s="28" t="s">
        <v>125</v>
      </c>
      <c r="E429" s="28" t="s">
        <v>125</v>
      </c>
      <c r="F429" s="28" t="s">
        <v>540</v>
      </c>
      <c r="G429" s="28" t="s">
        <v>125</v>
      </c>
    </row>
    <row r="430" spans="1:7" ht="30" x14ac:dyDescent="0.25">
      <c r="A430" s="28" t="s">
        <v>980</v>
      </c>
      <c r="B430" s="28" t="s">
        <v>541</v>
      </c>
      <c r="C430" s="28" t="s">
        <v>542</v>
      </c>
      <c r="D430" s="28" t="s">
        <v>125</v>
      </c>
      <c r="E430" s="28" t="s">
        <v>125</v>
      </c>
      <c r="F430" s="28" t="s">
        <v>542</v>
      </c>
      <c r="G430" s="28" t="s">
        <v>125</v>
      </c>
    </row>
    <row r="431" spans="1:7" ht="30" x14ac:dyDescent="0.25">
      <c r="A431" s="28" t="s">
        <v>981</v>
      </c>
      <c r="B431" s="28" t="s">
        <v>543</v>
      </c>
      <c r="C431" s="28" t="s">
        <v>544</v>
      </c>
      <c r="D431" s="28" t="s">
        <v>125</v>
      </c>
      <c r="E431" s="28" t="s">
        <v>125</v>
      </c>
      <c r="F431" s="28" t="s">
        <v>544</v>
      </c>
      <c r="G431" s="28" t="s">
        <v>125</v>
      </c>
    </row>
    <row r="432" spans="1:7" ht="30" x14ac:dyDescent="0.25">
      <c r="A432" s="28" t="s">
        <v>982</v>
      </c>
      <c r="B432" s="28" t="s">
        <v>545</v>
      </c>
      <c r="C432" s="28" t="s">
        <v>546</v>
      </c>
      <c r="D432" s="28" t="s">
        <v>125</v>
      </c>
      <c r="E432" s="28" t="s">
        <v>125</v>
      </c>
      <c r="F432" s="28" t="s">
        <v>546</v>
      </c>
      <c r="G432" s="28" t="s">
        <v>125</v>
      </c>
    </row>
    <row r="433" spans="1:7" ht="30" x14ac:dyDescent="0.25">
      <c r="A433" s="28" t="s">
        <v>983</v>
      </c>
      <c r="B433" s="28" t="s">
        <v>545</v>
      </c>
      <c r="C433" s="28" t="s">
        <v>547</v>
      </c>
      <c r="D433" s="28" t="s">
        <v>125</v>
      </c>
      <c r="E433" s="28" t="s">
        <v>125</v>
      </c>
      <c r="F433" s="28" t="s">
        <v>547</v>
      </c>
      <c r="G433" s="28" t="s">
        <v>125</v>
      </c>
    </row>
    <row r="434" spans="1:7" ht="30" x14ac:dyDescent="0.25">
      <c r="A434" s="28" t="s">
        <v>984</v>
      </c>
      <c r="B434" s="28" t="s">
        <v>545</v>
      </c>
      <c r="C434" s="28" t="s">
        <v>548</v>
      </c>
      <c r="D434" s="28" t="s">
        <v>125</v>
      </c>
      <c r="E434" s="28" t="s">
        <v>125</v>
      </c>
      <c r="F434" s="28" t="s">
        <v>548</v>
      </c>
      <c r="G434" s="28" t="s">
        <v>125</v>
      </c>
    </row>
    <row r="435" spans="1:7" ht="30" x14ac:dyDescent="0.25">
      <c r="A435" s="28" t="s">
        <v>985</v>
      </c>
      <c r="B435" s="28" t="s">
        <v>545</v>
      </c>
      <c r="C435" s="28" t="s">
        <v>549</v>
      </c>
      <c r="D435" s="28" t="s">
        <v>125</v>
      </c>
      <c r="E435" s="28" t="s">
        <v>125</v>
      </c>
      <c r="F435" s="28" t="s">
        <v>549</v>
      </c>
      <c r="G435" s="28" t="s">
        <v>125</v>
      </c>
    </row>
    <row r="436" spans="1:7" ht="30" x14ac:dyDescent="0.25">
      <c r="A436" s="28" t="s">
        <v>986</v>
      </c>
      <c r="B436" s="28" t="s">
        <v>545</v>
      </c>
      <c r="C436" s="28" t="s">
        <v>550</v>
      </c>
      <c r="D436" s="28" t="s">
        <v>125</v>
      </c>
      <c r="E436" s="28" t="s">
        <v>125</v>
      </c>
      <c r="F436" s="28" t="s">
        <v>550</v>
      </c>
      <c r="G436" s="28" t="s">
        <v>125</v>
      </c>
    </row>
    <row r="437" spans="1:7" ht="30" x14ac:dyDescent="0.25">
      <c r="A437" s="28" t="s">
        <v>987</v>
      </c>
      <c r="B437" s="28" t="s">
        <v>545</v>
      </c>
      <c r="C437" s="28" t="s">
        <v>551</v>
      </c>
      <c r="D437" s="28" t="s">
        <v>125</v>
      </c>
      <c r="E437" s="28" t="s">
        <v>125</v>
      </c>
      <c r="F437" s="28" t="s">
        <v>551</v>
      </c>
      <c r="G437" s="28" t="s">
        <v>125</v>
      </c>
    </row>
    <row r="438" spans="1:7" ht="30" x14ac:dyDescent="0.25">
      <c r="A438" s="28" t="s">
        <v>988</v>
      </c>
      <c r="B438" s="28" t="s">
        <v>545</v>
      </c>
      <c r="C438" s="28" t="s">
        <v>552</v>
      </c>
      <c r="D438" s="28" t="s">
        <v>125</v>
      </c>
      <c r="E438" s="28" t="s">
        <v>125</v>
      </c>
      <c r="F438" s="28" t="s">
        <v>552</v>
      </c>
      <c r="G438" s="28" t="s">
        <v>125</v>
      </c>
    </row>
    <row r="439" spans="1:7" ht="30" x14ac:dyDescent="0.25">
      <c r="A439" s="28" t="s">
        <v>989</v>
      </c>
      <c r="B439" s="28" t="s">
        <v>545</v>
      </c>
      <c r="C439" s="28" t="s">
        <v>553</v>
      </c>
      <c r="D439" s="28" t="s">
        <v>125</v>
      </c>
      <c r="E439" s="28" t="s">
        <v>125</v>
      </c>
      <c r="F439" s="28" t="s">
        <v>553</v>
      </c>
      <c r="G439" s="28" t="s">
        <v>125</v>
      </c>
    </row>
    <row r="440" spans="1:7" ht="30" x14ac:dyDescent="0.25">
      <c r="A440" s="28" t="s">
        <v>990</v>
      </c>
      <c r="B440" s="28" t="s">
        <v>545</v>
      </c>
      <c r="C440" s="28" t="s">
        <v>554</v>
      </c>
      <c r="D440" s="28" t="s">
        <v>125</v>
      </c>
      <c r="E440" s="28" t="s">
        <v>125</v>
      </c>
      <c r="F440" s="28" t="s">
        <v>554</v>
      </c>
      <c r="G440" s="28" t="s">
        <v>125</v>
      </c>
    </row>
    <row r="441" spans="1:7" ht="30" x14ac:dyDescent="0.25">
      <c r="A441" s="28" t="s">
        <v>991</v>
      </c>
      <c r="B441" s="28" t="s">
        <v>545</v>
      </c>
      <c r="C441" s="28" t="s">
        <v>555</v>
      </c>
      <c r="D441" s="28" t="s">
        <v>125</v>
      </c>
      <c r="E441" s="28" t="s">
        <v>125</v>
      </c>
      <c r="F441" s="28" t="s">
        <v>555</v>
      </c>
      <c r="G441" s="28" t="s">
        <v>125</v>
      </c>
    </row>
    <row r="442" spans="1:7" ht="30" x14ac:dyDescent="0.25">
      <c r="A442" s="28" t="s">
        <v>992</v>
      </c>
      <c r="B442" s="28" t="s">
        <v>545</v>
      </c>
      <c r="C442" s="28" t="s">
        <v>556</v>
      </c>
      <c r="D442" s="28" t="s">
        <v>125</v>
      </c>
      <c r="E442" s="28" t="s">
        <v>125</v>
      </c>
      <c r="F442" s="28" t="s">
        <v>556</v>
      </c>
      <c r="G442" s="28" t="s">
        <v>125</v>
      </c>
    </row>
    <row r="443" spans="1:7" ht="30" x14ac:dyDescent="0.25">
      <c r="A443" s="28" t="s">
        <v>993</v>
      </c>
      <c r="B443" s="28" t="s">
        <v>545</v>
      </c>
      <c r="C443" s="28" t="s">
        <v>557</v>
      </c>
      <c r="D443" s="28" t="s">
        <v>125</v>
      </c>
      <c r="E443" s="28" t="s">
        <v>125</v>
      </c>
      <c r="F443" s="28" t="s">
        <v>557</v>
      </c>
      <c r="G443" s="28" t="s">
        <v>125</v>
      </c>
    </row>
    <row r="444" spans="1:7" ht="30" x14ac:dyDescent="0.25">
      <c r="A444" s="28" t="s">
        <v>994</v>
      </c>
      <c r="B444" s="28" t="s">
        <v>545</v>
      </c>
      <c r="C444" s="28" t="s">
        <v>558</v>
      </c>
      <c r="D444" s="28" t="s">
        <v>125</v>
      </c>
      <c r="E444" s="28" t="s">
        <v>125</v>
      </c>
      <c r="F444" s="28" t="s">
        <v>558</v>
      </c>
      <c r="G444" s="28" t="s">
        <v>125</v>
      </c>
    </row>
    <row r="445" spans="1:7" ht="30" x14ac:dyDescent="0.25">
      <c r="A445" s="28" t="s">
        <v>995</v>
      </c>
      <c r="B445" s="28" t="s">
        <v>545</v>
      </c>
      <c r="C445" s="28" t="s">
        <v>559</v>
      </c>
      <c r="D445" s="28" t="s">
        <v>125</v>
      </c>
      <c r="E445" s="28" t="s">
        <v>125</v>
      </c>
      <c r="F445" s="28" t="s">
        <v>559</v>
      </c>
      <c r="G445" s="28" t="s">
        <v>125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A68" workbookViewId="0">
      <selection activeCell="A52" sqref="A52"/>
    </sheetView>
  </sheetViews>
  <sheetFormatPr baseColWidth="10" defaultRowHeight="15" x14ac:dyDescent="0.25"/>
  <cols>
    <col min="1" max="1" width="32.5703125" bestFit="1" customWidth="1"/>
    <col min="2" max="2" width="47.85546875" customWidth="1"/>
    <col min="3" max="3" width="99.42578125" customWidth="1"/>
  </cols>
  <sheetData>
    <row r="1" spans="1:3" ht="15.75" x14ac:dyDescent="0.25">
      <c r="A1" s="36" t="s">
        <v>1074</v>
      </c>
      <c r="B1" s="37" t="s">
        <v>1075</v>
      </c>
      <c r="C1" s="37" t="s">
        <v>1076</v>
      </c>
    </row>
    <row r="2" spans="1:3" x14ac:dyDescent="0.25">
      <c r="A2" s="33" t="s">
        <v>997</v>
      </c>
      <c r="B2" s="38"/>
      <c r="C2" s="38"/>
    </row>
    <row r="3" spans="1:3" ht="165" x14ac:dyDescent="0.25">
      <c r="A3" s="33" t="s">
        <v>998</v>
      </c>
      <c r="B3" s="38" t="s">
        <v>1165</v>
      </c>
      <c r="C3" s="38" t="s">
        <v>1164</v>
      </c>
    </row>
    <row r="4" spans="1:3" x14ac:dyDescent="0.25">
      <c r="A4" s="33" t="s">
        <v>1059</v>
      </c>
      <c r="B4" s="38"/>
      <c r="C4" s="38"/>
    </row>
    <row r="5" spans="1:3" x14ac:dyDescent="0.25">
      <c r="A5" s="33" t="s">
        <v>1058</v>
      </c>
      <c r="B5" s="38"/>
      <c r="C5" s="38"/>
    </row>
    <row r="6" spans="1:3" x14ac:dyDescent="0.25">
      <c r="A6" s="33" t="s">
        <v>1060</v>
      </c>
      <c r="B6" s="38"/>
      <c r="C6" s="38"/>
    </row>
    <row r="7" spans="1:3" x14ac:dyDescent="0.25">
      <c r="A7" s="33" t="s">
        <v>1061</v>
      </c>
      <c r="B7" s="38"/>
      <c r="C7" s="38"/>
    </row>
    <row r="8" spans="1:3" x14ac:dyDescent="0.25">
      <c r="A8" s="33" t="s">
        <v>999</v>
      </c>
      <c r="B8" s="38"/>
      <c r="C8" s="38"/>
    </row>
    <row r="9" spans="1:3" x14ac:dyDescent="0.25">
      <c r="A9" s="33" t="s">
        <v>1000</v>
      </c>
      <c r="B9" s="38"/>
      <c r="C9" s="38"/>
    </row>
    <row r="10" spans="1:3" ht="90" x14ac:dyDescent="0.25">
      <c r="A10" s="33" t="s">
        <v>1001</v>
      </c>
      <c r="B10" s="38" t="s">
        <v>1158</v>
      </c>
      <c r="C10" s="38" t="s">
        <v>1159</v>
      </c>
    </row>
    <row r="11" spans="1:3" ht="105" x14ac:dyDescent="0.25">
      <c r="A11" s="33" t="s">
        <v>1002</v>
      </c>
      <c r="B11" s="38" t="s">
        <v>1160</v>
      </c>
      <c r="C11" s="38" t="s">
        <v>1161</v>
      </c>
    </row>
    <row r="12" spans="1:3" ht="120" x14ac:dyDescent="0.25">
      <c r="A12" s="33" t="s">
        <v>1003</v>
      </c>
      <c r="B12" s="38" t="s">
        <v>1162</v>
      </c>
      <c r="C12" s="38" t="s">
        <v>1163</v>
      </c>
    </row>
    <row r="13" spans="1:3" ht="75" x14ac:dyDescent="0.25">
      <c r="A13" s="33" t="s">
        <v>1004</v>
      </c>
      <c r="B13" s="38" t="s">
        <v>1156</v>
      </c>
      <c r="C13" s="38" t="s">
        <v>1157</v>
      </c>
    </row>
    <row r="14" spans="1:3" x14ac:dyDescent="0.25">
      <c r="A14" s="33" t="s">
        <v>1005</v>
      </c>
      <c r="B14" s="38"/>
      <c r="C14" s="38"/>
    </row>
    <row r="15" spans="1:3" ht="165" x14ac:dyDescent="0.25">
      <c r="A15" s="33" t="s">
        <v>1006</v>
      </c>
      <c r="B15" s="38" t="s">
        <v>1154</v>
      </c>
      <c r="C15" s="38" t="s">
        <v>1155</v>
      </c>
    </row>
    <row r="16" spans="1:3" x14ac:dyDescent="0.25">
      <c r="A16" s="33" t="s">
        <v>1007</v>
      </c>
      <c r="B16" s="38"/>
      <c r="C16" s="38"/>
    </row>
    <row r="17" spans="1:3" ht="240" x14ac:dyDescent="0.25">
      <c r="A17" s="33" t="s">
        <v>1151</v>
      </c>
      <c r="B17" s="38" t="s">
        <v>1152</v>
      </c>
      <c r="C17" s="38" t="s">
        <v>1153</v>
      </c>
    </row>
    <row r="18" spans="1:3" ht="180" x14ac:dyDescent="0.25">
      <c r="A18" s="34" t="s">
        <v>1145</v>
      </c>
      <c r="B18" s="38" t="s">
        <v>1147</v>
      </c>
      <c r="C18" s="38" t="s">
        <v>1148</v>
      </c>
    </row>
    <row r="19" spans="1:3" ht="105" x14ac:dyDescent="0.25">
      <c r="A19" s="34" t="s">
        <v>1146</v>
      </c>
      <c r="B19" s="38" t="s">
        <v>1150</v>
      </c>
      <c r="C19" s="38" t="s">
        <v>1149</v>
      </c>
    </row>
    <row r="20" spans="1:3" x14ac:dyDescent="0.25">
      <c r="A20" s="33" t="s">
        <v>1008</v>
      </c>
      <c r="B20" s="38"/>
      <c r="C20" s="38"/>
    </row>
    <row r="21" spans="1:3" x14ac:dyDescent="0.25">
      <c r="A21" s="33" t="s">
        <v>1009</v>
      </c>
      <c r="B21" s="38"/>
      <c r="C21" s="38"/>
    </row>
    <row r="22" spans="1:3" x14ac:dyDescent="0.25">
      <c r="A22" s="33" t="s">
        <v>1010</v>
      </c>
      <c r="B22" s="38"/>
      <c r="C22" s="38"/>
    </row>
    <row r="23" spans="1:3" ht="90" x14ac:dyDescent="0.25">
      <c r="A23" s="33" t="s">
        <v>1011</v>
      </c>
      <c r="B23" s="38" t="s">
        <v>1143</v>
      </c>
      <c r="C23" s="38" t="s">
        <v>1144</v>
      </c>
    </row>
    <row r="24" spans="1:3" ht="90" x14ac:dyDescent="0.25">
      <c r="A24" s="33" t="s">
        <v>1012</v>
      </c>
      <c r="B24" s="38" t="s">
        <v>1141</v>
      </c>
      <c r="C24" s="38" t="s">
        <v>1142</v>
      </c>
    </row>
    <row r="25" spans="1:3" ht="105" x14ac:dyDescent="0.25">
      <c r="A25" s="33" t="s">
        <v>1013</v>
      </c>
      <c r="B25" s="38" t="s">
        <v>1137</v>
      </c>
      <c r="C25" s="38" t="s">
        <v>1138</v>
      </c>
    </row>
    <row r="26" spans="1:3" ht="75" x14ac:dyDescent="0.25">
      <c r="A26" s="33" t="s">
        <v>1014</v>
      </c>
      <c r="B26" s="38" t="s">
        <v>1139</v>
      </c>
      <c r="C26" s="38" t="s">
        <v>1140</v>
      </c>
    </row>
    <row r="27" spans="1:3" ht="105" x14ac:dyDescent="0.25">
      <c r="A27" s="33" t="s">
        <v>1015</v>
      </c>
      <c r="B27" s="38" t="s">
        <v>1136</v>
      </c>
      <c r="C27" s="38" t="s">
        <v>1135</v>
      </c>
    </row>
    <row r="28" spans="1:3" x14ac:dyDescent="0.25">
      <c r="A28" s="33" t="s">
        <v>1062</v>
      </c>
      <c r="B28" s="38"/>
      <c r="C28" s="38"/>
    </row>
    <row r="29" spans="1:3" x14ac:dyDescent="0.25">
      <c r="A29" s="33" t="s">
        <v>1063</v>
      </c>
      <c r="B29" s="38"/>
      <c r="C29" s="38"/>
    </row>
    <row r="30" spans="1:3" x14ac:dyDescent="0.25">
      <c r="A30" s="33" t="s">
        <v>1064</v>
      </c>
      <c r="B30" s="38"/>
      <c r="C30" s="38"/>
    </row>
    <row r="31" spans="1:3" x14ac:dyDescent="0.25">
      <c r="A31" s="33" t="s">
        <v>1065</v>
      </c>
      <c r="B31" s="38"/>
      <c r="C31" s="38"/>
    </row>
    <row r="32" spans="1:3" ht="105" x14ac:dyDescent="0.25">
      <c r="A32" s="33" t="s">
        <v>1016</v>
      </c>
      <c r="B32" s="38" t="s">
        <v>1134</v>
      </c>
      <c r="C32" s="38" t="s">
        <v>1133</v>
      </c>
    </row>
    <row r="33" spans="1:3" ht="90" x14ac:dyDescent="0.25">
      <c r="A33" s="33" t="s">
        <v>1017</v>
      </c>
      <c r="B33" s="38" t="s">
        <v>1129</v>
      </c>
      <c r="C33" s="38" t="s">
        <v>1130</v>
      </c>
    </row>
    <row r="34" spans="1:3" ht="105" x14ac:dyDescent="0.25">
      <c r="A34" s="33" t="s">
        <v>1018</v>
      </c>
      <c r="B34" s="38" t="s">
        <v>1132</v>
      </c>
      <c r="C34" s="38" t="s">
        <v>1131</v>
      </c>
    </row>
    <row r="35" spans="1:3" x14ac:dyDescent="0.25">
      <c r="A35" s="33" t="s">
        <v>1066</v>
      </c>
      <c r="B35" s="38"/>
      <c r="C35" s="38"/>
    </row>
    <row r="36" spans="1:3" x14ac:dyDescent="0.25">
      <c r="A36" s="33" t="s">
        <v>1067</v>
      </c>
      <c r="B36" s="38"/>
      <c r="C36" s="38"/>
    </row>
    <row r="37" spans="1:3" x14ac:dyDescent="0.25">
      <c r="A37" s="33" t="s">
        <v>1068</v>
      </c>
      <c r="B37" s="38"/>
      <c r="C37" s="38"/>
    </row>
    <row r="38" spans="1:3" ht="135" x14ac:dyDescent="0.25">
      <c r="A38" s="34" t="s">
        <v>1019</v>
      </c>
      <c r="B38" s="38" t="s">
        <v>1127</v>
      </c>
      <c r="C38" s="38" t="s">
        <v>1128</v>
      </c>
    </row>
    <row r="39" spans="1:3" x14ac:dyDescent="0.25">
      <c r="A39" s="33" t="s">
        <v>1020</v>
      </c>
      <c r="B39" s="38"/>
      <c r="C39" s="38"/>
    </row>
    <row r="40" spans="1:3" x14ac:dyDescent="0.25">
      <c r="A40" s="33" t="s">
        <v>1069</v>
      </c>
      <c r="B40" s="38"/>
      <c r="C40" s="38"/>
    </row>
    <row r="41" spans="1:3" x14ac:dyDescent="0.25">
      <c r="A41" s="33" t="s">
        <v>1070</v>
      </c>
      <c r="B41" s="38"/>
      <c r="C41" s="38"/>
    </row>
    <row r="42" spans="1:3" ht="30" x14ac:dyDescent="0.25">
      <c r="A42" s="34" t="s">
        <v>1071</v>
      </c>
      <c r="B42" s="38"/>
      <c r="C42" s="38"/>
    </row>
    <row r="43" spans="1:3" ht="30" x14ac:dyDescent="0.25">
      <c r="A43" s="34" t="s">
        <v>1072</v>
      </c>
      <c r="B43" s="38"/>
      <c r="C43" s="38"/>
    </row>
    <row r="44" spans="1:3" ht="165" x14ac:dyDescent="0.25">
      <c r="A44" s="33" t="s">
        <v>1021</v>
      </c>
      <c r="B44" s="38" t="s">
        <v>1126</v>
      </c>
      <c r="C44" s="38" t="s">
        <v>1125</v>
      </c>
    </row>
    <row r="45" spans="1:3" ht="105" x14ac:dyDescent="0.25">
      <c r="A45" s="33" t="s">
        <v>1022</v>
      </c>
      <c r="B45" s="38" t="s">
        <v>1123</v>
      </c>
      <c r="C45" s="38" t="s">
        <v>1124</v>
      </c>
    </row>
    <row r="46" spans="1:3" ht="135" x14ac:dyDescent="0.25">
      <c r="A46" s="33" t="s">
        <v>1023</v>
      </c>
      <c r="B46" s="38" t="s">
        <v>1122</v>
      </c>
      <c r="C46" s="38" t="s">
        <v>1121</v>
      </c>
    </row>
    <row r="47" spans="1:3" ht="225" x14ac:dyDescent="0.25">
      <c r="A47" s="34" t="s">
        <v>1024</v>
      </c>
      <c r="B47" s="38" t="s">
        <v>1119</v>
      </c>
      <c r="C47" s="38" t="s">
        <v>1120</v>
      </c>
    </row>
    <row r="48" spans="1:3" ht="225" x14ac:dyDescent="0.25">
      <c r="A48" s="33" t="s">
        <v>1025</v>
      </c>
      <c r="B48" s="38" t="s">
        <v>1115</v>
      </c>
      <c r="C48" s="38" t="s">
        <v>1116</v>
      </c>
    </row>
    <row r="49" spans="1:3" ht="135" x14ac:dyDescent="0.25">
      <c r="A49" s="33" t="s">
        <v>1026</v>
      </c>
      <c r="B49" s="38" t="s">
        <v>1117</v>
      </c>
      <c r="C49" s="38" t="s">
        <v>1118</v>
      </c>
    </row>
    <row r="50" spans="1:3" ht="120" x14ac:dyDescent="0.25">
      <c r="A50" s="33" t="s">
        <v>1027</v>
      </c>
      <c r="B50" s="38" t="s">
        <v>1114</v>
      </c>
      <c r="C50" s="38" t="s">
        <v>1113</v>
      </c>
    </row>
    <row r="51" spans="1:3" x14ac:dyDescent="0.25">
      <c r="A51" s="33" t="s">
        <v>1166</v>
      </c>
      <c r="B51" s="38"/>
      <c r="C51" s="38"/>
    </row>
    <row r="52" spans="1:3" ht="270" x14ac:dyDescent="0.25">
      <c r="A52" s="33" t="s">
        <v>1028</v>
      </c>
      <c r="B52" s="38" t="s">
        <v>1111</v>
      </c>
      <c r="C52" s="38" t="s">
        <v>1112</v>
      </c>
    </row>
    <row r="53" spans="1:3" x14ac:dyDescent="0.25">
      <c r="A53" s="33" t="s">
        <v>1029</v>
      </c>
      <c r="B53" s="38"/>
      <c r="C53" s="38"/>
    </row>
    <row r="54" spans="1:3" x14ac:dyDescent="0.25">
      <c r="A54" s="33" t="s">
        <v>1030</v>
      </c>
      <c r="B54" s="38"/>
      <c r="C54" s="38"/>
    </row>
    <row r="55" spans="1:3" x14ac:dyDescent="0.25">
      <c r="A55" s="33" t="s">
        <v>1031</v>
      </c>
      <c r="B55" s="38"/>
      <c r="C55" s="38"/>
    </row>
    <row r="56" spans="1:3" ht="135" x14ac:dyDescent="0.25">
      <c r="A56" s="33" t="s">
        <v>1032</v>
      </c>
      <c r="B56" s="38" t="s">
        <v>1110</v>
      </c>
      <c r="C56" s="38" t="s">
        <v>1109</v>
      </c>
    </row>
    <row r="57" spans="1:3" ht="120" x14ac:dyDescent="0.25">
      <c r="A57" s="33" t="s">
        <v>1033</v>
      </c>
      <c r="B57" s="38" t="s">
        <v>1108</v>
      </c>
      <c r="C57" s="38" t="s">
        <v>1107</v>
      </c>
    </row>
    <row r="58" spans="1:3" ht="120" x14ac:dyDescent="0.25">
      <c r="A58" s="33" t="s">
        <v>1034</v>
      </c>
      <c r="B58" s="38" t="s">
        <v>1106</v>
      </c>
      <c r="C58" s="38" t="s">
        <v>1105</v>
      </c>
    </row>
    <row r="59" spans="1:3" ht="135" x14ac:dyDescent="0.25">
      <c r="A59" s="33" t="s">
        <v>1035</v>
      </c>
      <c r="B59" s="38" t="s">
        <v>1104</v>
      </c>
      <c r="C59" s="38" t="s">
        <v>1103</v>
      </c>
    </row>
    <row r="60" spans="1:3" ht="60" x14ac:dyDescent="0.25">
      <c r="A60" s="33" t="s">
        <v>1036</v>
      </c>
      <c r="B60" s="38" t="s">
        <v>1102</v>
      </c>
      <c r="C60" s="38" t="s">
        <v>1101</v>
      </c>
    </row>
    <row r="61" spans="1:3" ht="150" x14ac:dyDescent="0.25">
      <c r="A61" s="33" t="s">
        <v>1037</v>
      </c>
      <c r="B61" s="38" t="s">
        <v>1099</v>
      </c>
      <c r="C61" s="38" t="s">
        <v>1100</v>
      </c>
    </row>
    <row r="62" spans="1:3" ht="165" x14ac:dyDescent="0.25">
      <c r="A62" s="33" t="s">
        <v>1038</v>
      </c>
      <c r="B62" s="38" t="s">
        <v>1095</v>
      </c>
      <c r="C62" s="38" t="s">
        <v>1096</v>
      </c>
    </row>
    <row r="63" spans="1:3" ht="90" x14ac:dyDescent="0.25">
      <c r="A63" s="33" t="s">
        <v>1039</v>
      </c>
      <c r="B63" s="38" t="s">
        <v>1098</v>
      </c>
      <c r="C63" s="38" t="s">
        <v>1097</v>
      </c>
    </row>
    <row r="64" spans="1:3" x14ac:dyDescent="0.25">
      <c r="A64" s="33" t="s">
        <v>1073</v>
      </c>
      <c r="B64" s="38"/>
      <c r="C64" s="38"/>
    </row>
    <row r="65" spans="1:3" ht="105" x14ac:dyDescent="0.25">
      <c r="A65" s="33" t="s">
        <v>1040</v>
      </c>
      <c r="B65" s="38" t="s">
        <v>1093</v>
      </c>
      <c r="C65" s="38" t="s">
        <v>1094</v>
      </c>
    </row>
    <row r="66" spans="1:3" ht="150" x14ac:dyDescent="0.25">
      <c r="A66" s="33" t="s">
        <v>996</v>
      </c>
      <c r="B66" s="39" t="s">
        <v>1091</v>
      </c>
      <c r="C66" s="38" t="s">
        <v>1092</v>
      </c>
    </row>
    <row r="67" spans="1:3" x14ac:dyDescent="0.25">
      <c r="A67" s="33" t="s">
        <v>1041</v>
      </c>
      <c r="B67" s="38"/>
      <c r="C67" s="38"/>
    </row>
    <row r="68" spans="1:3" x14ac:dyDescent="0.25">
      <c r="A68" s="33" t="s">
        <v>1042</v>
      </c>
      <c r="B68" s="38"/>
      <c r="C68" s="38"/>
    </row>
    <row r="69" spans="1:3" x14ac:dyDescent="0.25">
      <c r="A69" s="33" t="s">
        <v>1043</v>
      </c>
      <c r="B69" s="38"/>
      <c r="C69" s="38"/>
    </row>
    <row r="70" spans="1:3" x14ac:dyDescent="0.25">
      <c r="A70" s="33" t="s">
        <v>1044</v>
      </c>
      <c r="B70" s="38"/>
      <c r="C70" s="38"/>
    </row>
    <row r="71" spans="1:3" ht="180" x14ac:dyDescent="0.25">
      <c r="A71" s="33" t="s">
        <v>1045</v>
      </c>
      <c r="B71" s="38" t="s">
        <v>1085</v>
      </c>
      <c r="C71" s="38" t="s">
        <v>1086</v>
      </c>
    </row>
    <row r="72" spans="1:3" ht="180" x14ac:dyDescent="0.25">
      <c r="A72" s="33" t="s">
        <v>1046</v>
      </c>
      <c r="B72" s="38" t="s">
        <v>1087</v>
      </c>
      <c r="C72" s="38" t="s">
        <v>1088</v>
      </c>
    </row>
    <row r="73" spans="1:3" ht="210" x14ac:dyDescent="0.25">
      <c r="A73" s="33" t="s">
        <v>1047</v>
      </c>
      <c r="B73" s="38" t="s">
        <v>1089</v>
      </c>
      <c r="C73" s="38" t="s">
        <v>1090</v>
      </c>
    </row>
    <row r="74" spans="1:3" x14ac:dyDescent="0.25">
      <c r="A74" s="33" t="s">
        <v>1048</v>
      </c>
      <c r="B74" s="38"/>
      <c r="C74" s="38"/>
    </row>
    <row r="75" spans="1:3" x14ac:dyDescent="0.25">
      <c r="A75" s="33" t="s">
        <v>1049</v>
      </c>
      <c r="B75" s="38"/>
      <c r="C75" s="38"/>
    </row>
    <row r="76" spans="1:3" ht="240" x14ac:dyDescent="0.25">
      <c r="A76" s="33" t="s">
        <v>1050</v>
      </c>
      <c r="B76" s="38" t="s">
        <v>1081</v>
      </c>
      <c r="C76" s="38" t="s">
        <v>1082</v>
      </c>
    </row>
    <row r="77" spans="1:3" ht="225" x14ac:dyDescent="0.25">
      <c r="A77" s="33" t="s">
        <v>1051</v>
      </c>
      <c r="B77" s="38" t="s">
        <v>1084</v>
      </c>
      <c r="C77" s="38" t="s">
        <v>1083</v>
      </c>
    </row>
    <row r="78" spans="1:3" x14ac:dyDescent="0.25">
      <c r="A78" s="33" t="s">
        <v>1052</v>
      </c>
      <c r="B78" s="38"/>
      <c r="C78" s="38"/>
    </row>
    <row r="79" spans="1:3" x14ac:dyDescent="0.25">
      <c r="A79" s="33" t="s">
        <v>1053</v>
      </c>
      <c r="B79" s="38"/>
      <c r="C79" s="38"/>
    </row>
    <row r="80" spans="1:3" x14ac:dyDescent="0.25">
      <c r="A80" s="33" t="s">
        <v>1054</v>
      </c>
      <c r="B80" s="38"/>
      <c r="C80" s="38"/>
    </row>
    <row r="81" spans="1:3" ht="105" x14ac:dyDescent="0.25">
      <c r="A81" s="33" t="s">
        <v>1055</v>
      </c>
      <c r="B81" s="39" t="s">
        <v>1079</v>
      </c>
      <c r="C81" s="38" t="s">
        <v>1080</v>
      </c>
    </row>
    <row r="82" spans="1:3" ht="90" x14ac:dyDescent="0.25">
      <c r="A82" s="35" t="s">
        <v>1056</v>
      </c>
      <c r="B82" s="38" t="s">
        <v>1077</v>
      </c>
      <c r="C82" s="38" t="s">
        <v>1078</v>
      </c>
    </row>
  </sheetData>
  <sheetProtection password="C71F" sheet="1" objects="1" scenarios="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 MATRIZ</vt:lpstr>
      <vt:lpstr>PELIGROS</vt:lpstr>
      <vt:lpstr>FUNCIONES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Ligia Marisol Ortega Contreras</dc:creator>
  <cp:lastModifiedBy>Handersson David Suarez Leguizamo</cp:lastModifiedBy>
  <cp:lastPrinted>2016-03-09T15:41:11Z</cp:lastPrinted>
  <dcterms:created xsi:type="dcterms:W3CDTF">2016-01-24T13:47:41Z</dcterms:created>
  <dcterms:modified xsi:type="dcterms:W3CDTF">2019-03-06T17:59:40Z</dcterms:modified>
</cp:coreProperties>
</file>