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IP 2018 segunda entrega\DIANA AGUDELO\"/>
    </mc:Choice>
  </mc:AlternateContent>
  <bookViews>
    <workbookView xWindow="0" yWindow="0" windowWidth="24000" windowHeight="8745" tabRatio="601"/>
  </bookViews>
  <sheets>
    <sheet name="FORMATO MATRIZ" sheetId="1" r:id="rId1"/>
    <sheet name="PELIGROS" sheetId="2" r:id="rId2"/>
    <sheet name="FUNCIONES" sheetId="3" r:id="rId3"/>
  </sheets>
  <definedNames>
    <definedName name="_xlnm._FilterDatabase" localSheetId="0" hidden="1">'FORMATO MATRIZ'!$A$10:$AD$87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81" i="1" l="1"/>
  <c r="AB82" i="1"/>
  <c r="AB83" i="1"/>
  <c r="AB84" i="1"/>
  <c r="AB85" i="1"/>
  <c r="AB86" i="1"/>
  <c r="W81" i="1"/>
  <c r="W82" i="1"/>
  <c r="W83" i="1"/>
  <c r="W84" i="1"/>
  <c r="W85" i="1"/>
  <c r="W86" i="1"/>
  <c r="Q81" i="1"/>
  <c r="R81" i="1" s="1"/>
  <c r="T81" i="1" s="1"/>
  <c r="U81" i="1" s="1"/>
  <c r="Q82" i="1"/>
  <c r="R82" i="1" s="1"/>
  <c r="T82" i="1" s="1"/>
  <c r="U82" i="1" s="1"/>
  <c r="Q83" i="1"/>
  <c r="S83" i="1" s="1"/>
  <c r="Q84" i="1"/>
  <c r="R84" i="1" s="1"/>
  <c r="T84" i="1" s="1"/>
  <c r="U84" i="1" s="1"/>
  <c r="Q85" i="1"/>
  <c r="R85" i="1" s="1"/>
  <c r="T85" i="1" s="1"/>
  <c r="U85" i="1" s="1"/>
  <c r="Q86" i="1"/>
  <c r="S86" i="1" s="1"/>
  <c r="R86" i="1"/>
  <c r="T86" i="1" s="1"/>
  <c r="U86" i="1" s="1"/>
  <c r="M81" i="1"/>
  <c r="M82" i="1"/>
  <c r="M83" i="1"/>
  <c r="M84" i="1"/>
  <c r="M85" i="1"/>
  <c r="M86" i="1"/>
  <c r="L81" i="1"/>
  <c r="L82" i="1"/>
  <c r="L83" i="1"/>
  <c r="L84" i="1"/>
  <c r="L85" i="1"/>
  <c r="L86" i="1"/>
  <c r="J81" i="1"/>
  <c r="J82" i="1"/>
  <c r="J83" i="1"/>
  <c r="J84" i="1"/>
  <c r="J85" i="1"/>
  <c r="J86" i="1"/>
  <c r="G81" i="1"/>
  <c r="G82" i="1"/>
  <c r="G83" i="1"/>
  <c r="G84" i="1"/>
  <c r="G85" i="1"/>
  <c r="G86" i="1"/>
  <c r="S85" i="1" l="1"/>
  <c r="S82" i="1"/>
  <c r="S81" i="1"/>
  <c r="R83" i="1"/>
  <c r="T83" i="1" s="1"/>
  <c r="U83" i="1" s="1"/>
  <c r="S84" i="1"/>
  <c r="AB87" i="1" l="1"/>
  <c r="W87" i="1"/>
  <c r="Q87" i="1"/>
  <c r="S87" i="1" s="1"/>
  <c r="M87" i="1"/>
  <c r="L87" i="1"/>
  <c r="J87" i="1"/>
  <c r="G87" i="1"/>
  <c r="D87" i="1"/>
  <c r="C87" i="1"/>
  <c r="AB71" i="1"/>
  <c r="AB72" i="1"/>
  <c r="AB73" i="1"/>
  <c r="AB74" i="1"/>
  <c r="AB75" i="1"/>
  <c r="AB76" i="1"/>
  <c r="AB77" i="1"/>
  <c r="AB78" i="1"/>
  <c r="AB79" i="1"/>
  <c r="AB80" i="1"/>
  <c r="W71" i="1"/>
  <c r="W72" i="1"/>
  <c r="W73" i="1"/>
  <c r="W74" i="1"/>
  <c r="W75" i="1"/>
  <c r="W76" i="1"/>
  <c r="W77" i="1"/>
  <c r="W78" i="1"/>
  <c r="W79" i="1"/>
  <c r="W80" i="1"/>
  <c r="Q71" i="1"/>
  <c r="S71" i="1" s="1"/>
  <c r="Q72" i="1"/>
  <c r="R72" i="1" s="1"/>
  <c r="T72" i="1" s="1"/>
  <c r="U72" i="1" s="1"/>
  <c r="Q73" i="1"/>
  <c r="R73" i="1" s="1"/>
  <c r="T73" i="1" s="1"/>
  <c r="U73" i="1" s="1"/>
  <c r="S73" i="1"/>
  <c r="Q74" i="1"/>
  <c r="R74" i="1" s="1"/>
  <c r="T74" i="1" s="1"/>
  <c r="U74" i="1" s="1"/>
  <c r="Q75" i="1"/>
  <c r="S75" i="1" s="1"/>
  <c r="Q76" i="1"/>
  <c r="R76" i="1" s="1"/>
  <c r="T76" i="1" s="1"/>
  <c r="U76" i="1" s="1"/>
  <c r="Q77" i="1"/>
  <c r="R77" i="1" s="1"/>
  <c r="T77" i="1" s="1"/>
  <c r="U77" i="1" s="1"/>
  <c r="Q78" i="1"/>
  <c r="R78" i="1" s="1"/>
  <c r="T78" i="1" s="1"/>
  <c r="U78" i="1" s="1"/>
  <c r="Q79" i="1"/>
  <c r="S79" i="1" s="1"/>
  <c r="Q80" i="1"/>
  <c r="R80" i="1" s="1"/>
  <c r="T80" i="1" s="1"/>
  <c r="U80" i="1" s="1"/>
  <c r="M71" i="1"/>
  <c r="M72" i="1"/>
  <c r="M73" i="1"/>
  <c r="M74" i="1"/>
  <c r="M75" i="1"/>
  <c r="M76" i="1"/>
  <c r="M77" i="1"/>
  <c r="M78" i="1"/>
  <c r="M79" i="1"/>
  <c r="M80" i="1"/>
  <c r="L71" i="1"/>
  <c r="L72" i="1"/>
  <c r="L73" i="1"/>
  <c r="L74" i="1"/>
  <c r="L75" i="1"/>
  <c r="L76" i="1"/>
  <c r="L77" i="1"/>
  <c r="L78" i="1"/>
  <c r="L79" i="1"/>
  <c r="L80" i="1"/>
  <c r="J71" i="1"/>
  <c r="J72" i="1"/>
  <c r="J73" i="1"/>
  <c r="J74" i="1"/>
  <c r="J75" i="1"/>
  <c r="J76" i="1"/>
  <c r="J77" i="1"/>
  <c r="J78" i="1"/>
  <c r="J79" i="1"/>
  <c r="J80" i="1"/>
  <c r="G71" i="1"/>
  <c r="G72" i="1"/>
  <c r="G73" i="1"/>
  <c r="G74" i="1"/>
  <c r="G75" i="1"/>
  <c r="G76" i="1"/>
  <c r="G77" i="1"/>
  <c r="G78" i="1"/>
  <c r="G79" i="1"/>
  <c r="G80" i="1"/>
  <c r="AB61" i="1"/>
  <c r="AB62" i="1"/>
  <c r="AB63" i="1"/>
  <c r="AB64" i="1"/>
  <c r="AB65" i="1"/>
  <c r="AB66" i="1"/>
  <c r="AB67" i="1"/>
  <c r="AB68" i="1"/>
  <c r="AB69" i="1"/>
  <c r="AB70" i="1"/>
  <c r="W61" i="1"/>
  <c r="W62" i="1"/>
  <c r="W63" i="1"/>
  <c r="W64" i="1"/>
  <c r="W65" i="1"/>
  <c r="W66" i="1"/>
  <c r="W67" i="1"/>
  <c r="W68" i="1"/>
  <c r="W69" i="1"/>
  <c r="W70" i="1"/>
  <c r="Q61" i="1"/>
  <c r="R61" i="1" s="1"/>
  <c r="T61" i="1" s="1"/>
  <c r="U61" i="1" s="1"/>
  <c r="Q62" i="1"/>
  <c r="S62" i="1" s="1"/>
  <c r="Q63" i="1"/>
  <c r="S63" i="1" s="1"/>
  <c r="Q64" i="1"/>
  <c r="S64" i="1" s="1"/>
  <c r="Q65" i="1"/>
  <c r="R65" i="1" s="1"/>
  <c r="T65" i="1" s="1"/>
  <c r="U65" i="1" s="1"/>
  <c r="Q66" i="1"/>
  <c r="R66" i="1" s="1"/>
  <c r="T66" i="1" s="1"/>
  <c r="U66" i="1" s="1"/>
  <c r="Q67" i="1"/>
  <c r="R67" i="1" s="1"/>
  <c r="T67" i="1" s="1"/>
  <c r="U67" i="1" s="1"/>
  <c r="Q68" i="1"/>
  <c r="S68" i="1" s="1"/>
  <c r="Q69" i="1"/>
  <c r="R69" i="1" s="1"/>
  <c r="T69" i="1" s="1"/>
  <c r="U69" i="1" s="1"/>
  <c r="Q70" i="1"/>
  <c r="S70" i="1" s="1"/>
  <c r="M61" i="1"/>
  <c r="M62" i="1"/>
  <c r="M63" i="1"/>
  <c r="M64" i="1"/>
  <c r="M65" i="1"/>
  <c r="M66" i="1"/>
  <c r="M67" i="1"/>
  <c r="M68" i="1"/>
  <c r="M69" i="1"/>
  <c r="M70" i="1"/>
  <c r="L61" i="1"/>
  <c r="L62" i="1"/>
  <c r="L63" i="1"/>
  <c r="L64" i="1"/>
  <c r="L65" i="1"/>
  <c r="L66" i="1"/>
  <c r="L67" i="1"/>
  <c r="L68" i="1"/>
  <c r="L69" i="1"/>
  <c r="L70" i="1"/>
  <c r="J61" i="1"/>
  <c r="J62" i="1"/>
  <c r="J63" i="1"/>
  <c r="J64" i="1"/>
  <c r="J65" i="1"/>
  <c r="J66" i="1"/>
  <c r="J67" i="1"/>
  <c r="J68" i="1"/>
  <c r="J69" i="1"/>
  <c r="J70" i="1"/>
  <c r="G61" i="1"/>
  <c r="G62" i="1"/>
  <c r="G63" i="1"/>
  <c r="G64" i="1"/>
  <c r="G65" i="1"/>
  <c r="G66" i="1"/>
  <c r="G67" i="1"/>
  <c r="G68" i="1"/>
  <c r="G69" i="1"/>
  <c r="G70" i="1"/>
  <c r="AB51" i="1"/>
  <c r="AB52" i="1"/>
  <c r="AB53" i="1"/>
  <c r="AB54" i="1"/>
  <c r="AB55" i="1"/>
  <c r="AB56" i="1"/>
  <c r="AB57" i="1"/>
  <c r="AB58" i="1"/>
  <c r="AB59" i="1"/>
  <c r="AB60" i="1"/>
  <c r="W51" i="1"/>
  <c r="W52" i="1"/>
  <c r="W53" i="1"/>
  <c r="W54" i="1"/>
  <c r="W55" i="1"/>
  <c r="W56" i="1"/>
  <c r="W57" i="1"/>
  <c r="W58" i="1"/>
  <c r="W59" i="1"/>
  <c r="W60" i="1"/>
  <c r="W41" i="1"/>
  <c r="W42" i="1"/>
  <c r="W43" i="1"/>
  <c r="W44" i="1"/>
  <c r="W45" i="1"/>
  <c r="W46" i="1"/>
  <c r="W47" i="1"/>
  <c r="W48" i="1"/>
  <c r="W49" i="1"/>
  <c r="W50" i="1"/>
  <c r="Q51" i="1"/>
  <c r="R51" i="1" s="1"/>
  <c r="T51" i="1" s="1"/>
  <c r="U51" i="1" s="1"/>
  <c r="Q52" i="1"/>
  <c r="S52" i="1" s="1"/>
  <c r="R52" i="1"/>
  <c r="T52" i="1" s="1"/>
  <c r="U52" i="1" s="1"/>
  <c r="Q53" i="1"/>
  <c r="R53" i="1" s="1"/>
  <c r="T53" i="1" s="1"/>
  <c r="U53" i="1" s="1"/>
  <c r="Q54" i="1"/>
  <c r="S54" i="1" s="1"/>
  <c r="Q55" i="1"/>
  <c r="R55" i="1" s="1"/>
  <c r="T55" i="1" s="1"/>
  <c r="U55" i="1" s="1"/>
  <c r="Q56" i="1"/>
  <c r="R56" i="1" s="1"/>
  <c r="T56" i="1" s="1"/>
  <c r="U56" i="1" s="1"/>
  <c r="Q57" i="1"/>
  <c r="R57" i="1" s="1"/>
  <c r="T57" i="1" s="1"/>
  <c r="U57" i="1" s="1"/>
  <c r="Q58" i="1"/>
  <c r="S58" i="1" s="1"/>
  <c r="Q59" i="1"/>
  <c r="R59" i="1" s="1"/>
  <c r="T59" i="1" s="1"/>
  <c r="U59" i="1" s="1"/>
  <c r="Q60" i="1"/>
  <c r="S60" i="1" s="1"/>
  <c r="M51" i="1"/>
  <c r="M52" i="1"/>
  <c r="M53" i="1"/>
  <c r="M54" i="1"/>
  <c r="M55" i="1"/>
  <c r="M56" i="1"/>
  <c r="M57" i="1"/>
  <c r="M58" i="1"/>
  <c r="M59" i="1"/>
  <c r="M60" i="1"/>
  <c r="L51" i="1"/>
  <c r="L52" i="1"/>
  <c r="L53" i="1"/>
  <c r="L54" i="1"/>
  <c r="L55" i="1"/>
  <c r="L56" i="1"/>
  <c r="L57" i="1"/>
  <c r="L58" i="1"/>
  <c r="L59" i="1"/>
  <c r="L60" i="1"/>
  <c r="J51" i="1"/>
  <c r="J52" i="1"/>
  <c r="J53" i="1"/>
  <c r="J54" i="1"/>
  <c r="J55" i="1"/>
  <c r="J56" i="1"/>
  <c r="J57" i="1"/>
  <c r="J58" i="1"/>
  <c r="J59" i="1"/>
  <c r="J60" i="1"/>
  <c r="G51" i="1"/>
  <c r="G52" i="1"/>
  <c r="G53" i="1"/>
  <c r="G54" i="1"/>
  <c r="G55" i="1"/>
  <c r="G56" i="1"/>
  <c r="G57" i="1"/>
  <c r="G58" i="1"/>
  <c r="G59" i="1"/>
  <c r="G60" i="1"/>
  <c r="G41" i="1"/>
  <c r="G42" i="1"/>
  <c r="G43" i="1"/>
  <c r="G44" i="1"/>
  <c r="G45" i="1"/>
  <c r="G46" i="1"/>
  <c r="G47" i="1"/>
  <c r="G48" i="1"/>
  <c r="G49" i="1"/>
  <c r="G50" i="1"/>
  <c r="J41" i="1"/>
  <c r="J42" i="1"/>
  <c r="J43" i="1"/>
  <c r="J44" i="1"/>
  <c r="J45" i="1"/>
  <c r="J46" i="1"/>
  <c r="J47" i="1"/>
  <c r="J48" i="1"/>
  <c r="J49" i="1"/>
  <c r="J50" i="1"/>
  <c r="L41" i="1"/>
  <c r="L42" i="1"/>
  <c r="L43" i="1"/>
  <c r="L44" i="1"/>
  <c r="L45" i="1"/>
  <c r="L46" i="1"/>
  <c r="L47" i="1"/>
  <c r="L48" i="1"/>
  <c r="L49" i="1"/>
  <c r="L50" i="1"/>
  <c r="M41" i="1"/>
  <c r="M42" i="1"/>
  <c r="M43" i="1"/>
  <c r="M44" i="1"/>
  <c r="M45" i="1"/>
  <c r="M46" i="1"/>
  <c r="M47" i="1"/>
  <c r="M48" i="1"/>
  <c r="M49" i="1"/>
  <c r="M50" i="1"/>
  <c r="Q41" i="1"/>
  <c r="R41" i="1" s="1"/>
  <c r="T41" i="1" s="1"/>
  <c r="U41" i="1" s="1"/>
  <c r="Q42" i="1"/>
  <c r="R42" i="1" s="1"/>
  <c r="T42" i="1" s="1"/>
  <c r="U42" i="1" s="1"/>
  <c r="Q43" i="1"/>
  <c r="S43" i="1" s="1"/>
  <c r="Q44" i="1"/>
  <c r="R44" i="1" s="1"/>
  <c r="T44" i="1" s="1"/>
  <c r="U44" i="1" s="1"/>
  <c r="Q45" i="1"/>
  <c r="R45" i="1" s="1"/>
  <c r="T45" i="1" s="1"/>
  <c r="U45" i="1" s="1"/>
  <c r="Q46" i="1"/>
  <c r="R46" i="1" s="1"/>
  <c r="T46" i="1" s="1"/>
  <c r="U46" i="1" s="1"/>
  <c r="Q47" i="1"/>
  <c r="S47" i="1" s="1"/>
  <c r="R47" i="1"/>
  <c r="T47" i="1" s="1"/>
  <c r="U47" i="1" s="1"/>
  <c r="Q48" i="1"/>
  <c r="R48" i="1" s="1"/>
  <c r="T48" i="1" s="1"/>
  <c r="U48" i="1" s="1"/>
  <c r="Q49" i="1"/>
  <c r="R49" i="1" s="1"/>
  <c r="T49" i="1" s="1"/>
  <c r="U49" i="1" s="1"/>
  <c r="Q50" i="1"/>
  <c r="R50" i="1" s="1"/>
  <c r="T50" i="1" s="1"/>
  <c r="U50" i="1" s="1"/>
  <c r="AB41" i="1"/>
  <c r="AB42" i="1"/>
  <c r="AB43" i="1"/>
  <c r="AB44" i="1"/>
  <c r="AB45" i="1"/>
  <c r="AB46" i="1"/>
  <c r="AB47" i="1"/>
  <c r="AB48" i="1"/>
  <c r="AB49" i="1"/>
  <c r="AB50" i="1"/>
  <c r="AB31" i="1"/>
  <c r="AB32" i="1"/>
  <c r="AB33" i="1"/>
  <c r="AB34" i="1"/>
  <c r="AB35" i="1"/>
  <c r="AB36" i="1"/>
  <c r="AB37" i="1"/>
  <c r="AB38" i="1"/>
  <c r="AB39" i="1"/>
  <c r="AB40" i="1"/>
  <c r="W31" i="1"/>
  <c r="W32" i="1"/>
  <c r="W33" i="1"/>
  <c r="W34" i="1"/>
  <c r="W35" i="1"/>
  <c r="W36" i="1"/>
  <c r="W37" i="1"/>
  <c r="W38" i="1"/>
  <c r="W39" i="1"/>
  <c r="W40" i="1"/>
  <c r="Q31" i="1"/>
  <c r="R31" i="1" s="1"/>
  <c r="T31" i="1" s="1"/>
  <c r="U31" i="1" s="1"/>
  <c r="Q32" i="1"/>
  <c r="R32" i="1" s="1"/>
  <c r="T32" i="1" s="1"/>
  <c r="U32" i="1" s="1"/>
  <c r="Q33" i="1"/>
  <c r="R33" i="1" s="1"/>
  <c r="T33" i="1" s="1"/>
  <c r="U33" i="1" s="1"/>
  <c r="Q34" i="1"/>
  <c r="S34" i="1" s="1"/>
  <c r="Q35" i="1"/>
  <c r="R35" i="1" s="1"/>
  <c r="T35" i="1" s="1"/>
  <c r="U35" i="1" s="1"/>
  <c r="Q36" i="1"/>
  <c r="R36" i="1" s="1"/>
  <c r="T36" i="1" s="1"/>
  <c r="U36" i="1" s="1"/>
  <c r="Q37" i="1"/>
  <c r="R37" i="1" s="1"/>
  <c r="T37" i="1" s="1"/>
  <c r="U37" i="1" s="1"/>
  <c r="Q38" i="1"/>
  <c r="S38" i="1" s="1"/>
  <c r="Q39" i="1"/>
  <c r="R39" i="1" s="1"/>
  <c r="T39" i="1" s="1"/>
  <c r="U39" i="1" s="1"/>
  <c r="Q40" i="1"/>
  <c r="S40" i="1" s="1"/>
  <c r="R40" i="1"/>
  <c r="T40" i="1" s="1"/>
  <c r="U40" i="1" s="1"/>
  <c r="M31" i="1"/>
  <c r="M32" i="1"/>
  <c r="M33" i="1"/>
  <c r="M34" i="1"/>
  <c r="M35" i="1"/>
  <c r="M36" i="1"/>
  <c r="M37" i="1"/>
  <c r="M38" i="1"/>
  <c r="M39" i="1"/>
  <c r="M40" i="1"/>
  <c r="L31" i="1"/>
  <c r="L32" i="1"/>
  <c r="L33" i="1"/>
  <c r="L34" i="1"/>
  <c r="L35" i="1"/>
  <c r="L36" i="1"/>
  <c r="L37" i="1"/>
  <c r="L38" i="1"/>
  <c r="L39" i="1"/>
  <c r="L40" i="1"/>
  <c r="J31" i="1"/>
  <c r="J32" i="1"/>
  <c r="J33" i="1"/>
  <c r="J34" i="1"/>
  <c r="J35" i="1"/>
  <c r="J36" i="1"/>
  <c r="J37" i="1"/>
  <c r="J38" i="1"/>
  <c r="J39" i="1"/>
  <c r="J40" i="1"/>
  <c r="G31" i="1"/>
  <c r="G32" i="1"/>
  <c r="G33" i="1"/>
  <c r="G34" i="1"/>
  <c r="G35" i="1"/>
  <c r="G36" i="1"/>
  <c r="G37" i="1"/>
  <c r="G38" i="1"/>
  <c r="G39" i="1"/>
  <c r="G40" i="1"/>
  <c r="AB21" i="1"/>
  <c r="AB22" i="1"/>
  <c r="AB23" i="1"/>
  <c r="AB24" i="1"/>
  <c r="AB25" i="1"/>
  <c r="AB26" i="1"/>
  <c r="AB27" i="1"/>
  <c r="AB28" i="1"/>
  <c r="AB29" i="1"/>
  <c r="AB30" i="1"/>
  <c r="W21" i="1"/>
  <c r="W22" i="1"/>
  <c r="W23" i="1"/>
  <c r="W24" i="1"/>
  <c r="W25" i="1"/>
  <c r="W26" i="1"/>
  <c r="W27" i="1"/>
  <c r="W28" i="1"/>
  <c r="W29" i="1"/>
  <c r="W30" i="1"/>
  <c r="Q21" i="1"/>
  <c r="R21" i="1" s="1"/>
  <c r="T21" i="1" s="1"/>
  <c r="U21" i="1" s="1"/>
  <c r="S21" i="1"/>
  <c r="Q22" i="1"/>
  <c r="R22" i="1" s="1"/>
  <c r="T22" i="1" s="1"/>
  <c r="U22" i="1" s="1"/>
  <c r="Q23" i="1"/>
  <c r="S23" i="1" s="1"/>
  <c r="Q24" i="1"/>
  <c r="R24" i="1" s="1"/>
  <c r="T24" i="1" s="1"/>
  <c r="U24" i="1" s="1"/>
  <c r="Q25" i="1"/>
  <c r="R25" i="1" s="1"/>
  <c r="T25" i="1" s="1"/>
  <c r="U25" i="1" s="1"/>
  <c r="Q26" i="1"/>
  <c r="R26" i="1" s="1"/>
  <c r="T26" i="1" s="1"/>
  <c r="U26" i="1" s="1"/>
  <c r="Q27" i="1"/>
  <c r="S27" i="1" s="1"/>
  <c r="Q28" i="1"/>
  <c r="R28" i="1" s="1"/>
  <c r="T28" i="1" s="1"/>
  <c r="U28" i="1" s="1"/>
  <c r="Q29" i="1"/>
  <c r="R29" i="1" s="1"/>
  <c r="T29" i="1" s="1"/>
  <c r="U29" i="1" s="1"/>
  <c r="Q30" i="1"/>
  <c r="R30" i="1" s="1"/>
  <c r="T30" i="1" s="1"/>
  <c r="U30" i="1" s="1"/>
  <c r="M21" i="1"/>
  <c r="M22" i="1"/>
  <c r="M23" i="1"/>
  <c r="M24" i="1"/>
  <c r="M25" i="1"/>
  <c r="M26" i="1"/>
  <c r="M27" i="1"/>
  <c r="M28" i="1"/>
  <c r="M29" i="1"/>
  <c r="M30" i="1"/>
  <c r="L21" i="1"/>
  <c r="L22" i="1"/>
  <c r="L23" i="1"/>
  <c r="L24" i="1"/>
  <c r="L25" i="1"/>
  <c r="L26" i="1"/>
  <c r="L27" i="1"/>
  <c r="L28" i="1"/>
  <c r="L29" i="1"/>
  <c r="L30" i="1"/>
  <c r="J21" i="1"/>
  <c r="J22" i="1"/>
  <c r="J23" i="1"/>
  <c r="J24" i="1"/>
  <c r="J25" i="1"/>
  <c r="J26" i="1"/>
  <c r="J27" i="1"/>
  <c r="J28" i="1"/>
  <c r="J29" i="1"/>
  <c r="J30" i="1"/>
  <c r="G21" i="1"/>
  <c r="G22" i="1"/>
  <c r="G23" i="1"/>
  <c r="G24" i="1"/>
  <c r="G25" i="1"/>
  <c r="G26" i="1"/>
  <c r="G27" i="1"/>
  <c r="G28" i="1"/>
  <c r="G29" i="1"/>
  <c r="G30" i="1"/>
  <c r="S41" i="1" l="1"/>
  <c r="R71" i="1"/>
  <c r="T71" i="1" s="1"/>
  <c r="U71" i="1" s="1"/>
  <c r="R38" i="1"/>
  <c r="T38" i="1" s="1"/>
  <c r="U38" i="1" s="1"/>
  <c r="S49" i="1"/>
  <c r="R60" i="1"/>
  <c r="T60" i="1" s="1"/>
  <c r="U60" i="1" s="1"/>
  <c r="S53" i="1"/>
  <c r="S66" i="1"/>
  <c r="R63" i="1"/>
  <c r="T63" i="1" s="1"/>
  <c r="U63" i="1" s="1"/>
  <c r="S74" i="1"/>
  <c r="R87" i="1"/>
  <c r="T87" i="1" s="1"/>
  <c r="U87" i="1" s="1"/>
  <c r="S26" i="1"/>
  <c r="S25" i="1"/>
  <c r="R23" i="1"/>
  <c r="T23" i="1" s="1"/>
  <c r="U23" i="1" s="1"/>
  <c r="S33" i="1"/>
  <c r="S32" i="1"/>
  <c r="R43" i="1"/>
  <c r="T43" i="1" s="1"/>
  <c r="U43" i="1" s="1"/>
  <c r="R70" i="1"/>
  <c r="T70" i="1" s="1"/>
  <c r="U70" i="1" s="1"/>
  <c r="S67" i="1"/>
  <c r="S45" i="1"/>
  <c r="R58" i="1"/>
  <c r="T58" i="1" s="1"/>
  <c r="U58" i="1" s="1"/>
  <c r="R64" i="1"/>
  <c r="T64" i="1" s="1"/>
  <c r="U64" i="1" s="1"/>
  <c r="R62" i="1"/>
  <c r="T62" i="1" s="1"/>
  <c r="U62" i="1" s="1"/>
  <c r="R79" i="1"/>
  <c r="T79" i="1" s="1"/>
  <c r="U79" i="1" s="1"/>
  <c r="S30" i="1"/>
  <c r="S29" i="1"/>
  <c r="R27" i="1"/>
  <c r="T27" i="1" s="1"/>
  <c r="U27" i="1" s="1"/>
  <c r="S22" i="1"/>
  <c r="S37" i="1"/>
  <c r="S36" i="1"/>
  <c r="R34" i="1"/>
  <c r="T34" i="1" s="1"/>
  <c r="U34" i="1" s="1"/>
  <c r="S50" i="1"/>
  <c r="S46" i="1"/>
  <c r="S42" i="1"/>
  <c r="S57" i="1"/>
  <c r="S56" i="1"/>
  <c r="R54" i="1"/>
  <c r="T54" i="1" s="1"/>
  <c r="U54" i="1" s="1"/>
  <c r="S78" i="1"/>
  <c r="S77" i="1"/>
  <c r="R75" i="1"/>
  <c r="T75" i="1" s="1"/>
  <c r="U75" i="1" s="1"/>
  <c r="R68" i="1"/>
  <c r="T68" i="1" s="1"/>
  <c r="U68" i="1" s="1"/>
  <c r="S80" i="1"/>
  <c r="S76" i="1"/>
  <c r="S72" i="1"/>
  <c r="S69" i="1"/>
  <c r="S65" i="1"/>
  <c r="S61" i="1"/>
  <c r="S59" i="1"/>
  <c r="S55" i="1"/>
  <c r="S51" i="1"/>
  <c r="S48" i="1"/>
  <c r="S44" i="1"/>
  <c r="S39" i="1"/>
  <c r="S35" i="1"/>
  <c r="S31" i="1"/>
  <c r="S28" i="1"/>
  <c r="S24" i="1"/>
  <c r="G11" i="1"/>
  <c r="G12" i="1"/>
  <c r="G13" i="1"/>
  <c r="G14" i="1"/>
  <c r="G15" i="1"/>
  <c r="G16" i="1"/>
  <c r="G17" i="1"/>
  <c r="G18" i="1"/>
  <c r="G19" i="1"/>
  <c r="G20" i="1"/>
  <c r="J11" i="1"/>
  <c r="J12" i="1"/>
  <c r="J13" i="1"/>
  <c r="J14" i="1"/>
  <c r="J15" i="1"/>
  <c r="J16" i="1"/>
  <c r="J17" i="1"/>
  <c r="J18" i="1"/>
  <c r="J19" i="1"/>
  <c r="J20" i="1"/>
  <c r="L11" i="1"/>
  <c r="L12" i="1"/>
  <c r="L13" i="1"/>
  <c r="L14" i="1"/>
  <c r="L15" i="1"/>
  <c r="L16" i="1"/>
  <c r="L17" i="1"/>
  <c r="L18" i="1"/>
  <c r="L19" i="1"/>
  <c r="L20" i="1"/>
  <c r="M11" i="1"/>
  <c r="M12" i="1"/>
  <c r="M13" i="1"/>
  <c r="M14" i="1"/>
  <c r="M15" i="1"/>
  <c r="M16" i="1"/>
  <c r="M17" i="1"/>
  <c r="M18" i="1"/>
  <c r="M19" i="1"/>
  <c r="M20" i="1"/>
  <c r="Q11" i="1"/>
  <c r="S11" i="1" s="1"/>
  <c r="Q12" i="1"/>
  <c r="R12" i="1" s="1"/>
  <c r="T12" i="1" s="1"/>
  <c r="U12" i="1" s="1"/>
  <c r="Q13" i="1"/>
  <c r="S13" i="1" s="1"/>
  <c r="Q14" i="1"/>
  <c r="S14" i="1" s="1"/>
  <c r="Q15" i="1"/>
  <c r="S15" i="1" s="1"/>
  <c r="Q16" i="1"/>
  <c r="R16" i="1" s="1"/>
  <c r="T16" i="1" s="1"/>
  <c r="U16" i="1" s="1"/>
  <c r="Q17" i="1"/>
  <c r="S17" i="1" s="1"/>
  <c r="Q18" i="1"/>
  <c r="S18" i="1" s="1"/>
  <c r="Q19" i="1"/>
  <c r="S19" i="1" s="1"/>
  <c r="Q20" i="1"/>
  <c r="R20" i="1" s="1"/>
  <c r="T20" i="1" s="1"/>
  <c r="U20" i="1" s="1"/>
  <c r="W11" i="1"/>
  <c r="W12" i="1"/>
  <c r="W13" i="1"/>
  <c r="W14" i="1"/>
  <c r="W15" i="1"/>
  <c r="W16" i="1"/>
  <c r="W17" i="1"/>
  <c r="W18" i="1"/>
  <c r="W19" i="1"/>
  <c r="W20" i="1"/>
  <c r="AB11" i="1"/>
  <c r="AB12" i="1"/>
  <c r="AB13" i="1"/>
  <c r="AB14" i="1"/>
  <c r="AB15" i="1"/>
  <c r="AB16" i="1"/>
  <c r="AB17" i="1"/>
  <c r="AB18" i="1"/>
  <c r="AB19" i="1"/>
  <c r="AB20" i="1"/>
  <c r="R18" i="1" l="1"/>
  <c r="T18" i="1" s="1"/>
  <c r="U18" i="1" s="1"/>
  <c r="R17" i="1"/>
  <c r="T17" i="1" s="1"/>
  <c r="U17" i="1" s="1"/>
  <c r="R14" i="1"/>
  <c r="T14" i="1" s="1"/>
  <c r="U14" i="1" s="1"/>
  <c r="R15" i="1"/>
  <c r="T15" i="1" s="1"/>
  <c r="U15" i="1" s="1"/>
  <c r="R13" i="1"/>
  <c r="T13" i="1" s="1"/>
  <c r="U13" i="1" s="1"/>
  <c r="R19" i="1"/>
  <c r="T19" i="1" s="1"/>
  <c r="U19" i="1" s="1"/>
  <c r="R11" i="1"/>
  <c r="T11" i="1" s="1"/>
  <c r="U11" i="1" s="1"/>
  <c r="S20" i="1"/>
  <c r="S16" i="1"/>
  <c r="S12" i="1"/>
</calcChain>
</file>

<file path=xl/sharedStrings.xml><?xml version="1.0" encoding="utf-8"?>
<sst xmlns="http://schemas.openxmlformats.org/spreadsheetml/2006/main" count="3978" uniqueCount="1233">
  <si>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</si>
  <si>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</si>
  <si>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</si>
  <si>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</si>
  <si>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</si>
  <si>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</si>
  <si>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</si>
  <si>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</si>
  <si>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</si>
  <si>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</si>
  <si>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</si>
  <si>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</si>
  <si>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</si>
  <si>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</si>
  <si>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</si>
  <si>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</si>
  <si>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</si>
  <si>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</si>
  <si>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</si>
  <si>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</si>
  <si>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</si>
  <si>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</si>
  <si>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</si>
  <si>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</si>
  <si>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</si>
  <si>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</si>
  <si>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</si>
  <si>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</si>
  <si>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</si>
  <si>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</si>
  <si>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</si>
  <si>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</si>
  <si>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</si>
  <si>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</si>
  <si>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</si>
  <si>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</si>
  <si>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</si>
  <si>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</si>
  <si>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</si>
  <si>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</si>
  <si>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</si>
  <si>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</si>
  <si>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</si>
  <si>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</si>
  <si>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</si>
  <si>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</si>
  <si>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</si>
  <si>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</si>
  <si>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</si>
  <si>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</si>
  <si>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</si>
  <si>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</si>
  <si>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</si>
  <si>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</si>
  <si>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</si>
  <si>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</si>
  <si>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</si>
  <si>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</si>
  <si>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</si>
  <si>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</si>
  <si>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</si>
  <si>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</si>
  <si>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</si>
  <si>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</si>
  <si>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</si>
  <si>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</si>
  <si>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</si>
  <si>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</si>
  <si>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</si>
  <si>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</si>
  <si>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</si>
  <si>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</si>
  <si>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</si>
  <si>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</si>
  <si>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</si>
  <si>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</si>
  <si>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</si>
  <si>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</si>
  <si>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</si>
  <si>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</si>
  <si>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</si>
  <si>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</si>
  <si>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</si>
  <si>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</si>
  <si>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</si>
  <si>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</si>
  <si>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</si>
  <si>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</si>
  <si>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</si>
  <si>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</si>
  <si>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</si>
  <si>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</si>
  <si>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</si>
  <si>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</si>
  <si>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</si>
  <si>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</si>
  <si>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</si>
  <si>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</si>
  <si>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</si>
  <si>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</si>
  <si>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</si>
  <si>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</si>
  <si>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</si>
  <si>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</si>
  <si>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</si>
  <si>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</si>
  <si>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</si>
  <si>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</si>
  <si>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</si>
  <si>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</si>
  <si>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</si>
  <si>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</si>
  <si>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</si>
  <si>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</si>
  <si>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</si>
  <si>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</si>
  <si>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</si>
  <si>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</si>
  <si>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</si>
  <si>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Insectos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</si>
  <si>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</si>
  <si>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</si>
  <si>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</si>
  <si>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</si>
  <si>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</si>
  <si>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</si>
  <si>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</si>
  <si>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</si>
  <si>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</si>
  <si>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</si>
  <si>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</si>
  <si>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</si>
  <si>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</si>
  <si>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</si>
  <si>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</si>
  <si>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</si>
  <si>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</si>
  <si>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</si>
  <si>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</si>
  <si>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</si>
  <si>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</si>
  <si>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</si>
  <si>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</si>
  <si>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</si>
  <si>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</si>
  <si>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</si>
  <si>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</si>
  <si>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</si>
  <si>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</si>
  <si>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</si>
  <si>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</si>
  <si>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</si>
  <si>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</si>
  <si>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</si>
  <si>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</si>
  <si>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</si>
  <si>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</si>
  <si>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</si>
  <si>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</si>
  <si>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</si>
  <si>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</si>
  <si>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</si>
  <si>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</si>
  <si>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</si>
  <si>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</si>
  <si>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</si>
  <si>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</si>
  <si>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</si>
  <si>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</si>
  <si>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</si>
  <si>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</si>
  <si>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</si>
  <si>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</si>
  <si>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</si>
  <si>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</si>
  <si>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</si>
  <si>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</si>
  <si>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</si>
  <si>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</si>
  <si>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</si>
  <si>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</si>
  <si>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</si>
  <si>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</si>
  <si>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</si>
  <si>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</si>
  <si>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</si>
  <si>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</si>
  <si>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</si>
  <si>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</si>
  <si>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</si>
  <si>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</si>
  <si>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</si>
  <si>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</si>
  <si>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</si>
  <si>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</si>
  <si>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</si>
  <si>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</si>
  <si>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</si>
  <si>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</si>
  <si>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</si>
  <si>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</si>
  <si>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</si>
  <si>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</si>
  <si>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</si>
  <si>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</si>
  <si>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</si>
  <si>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</si>
  <si>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</si>
  <si>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</si>
  <si>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</si>
  <si>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</si>
  <si>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</si>
  <si>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</si>
  <si>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</si>
  <si>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</si>
  <si>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</si>
  <si>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</si>
  <si>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</si>
  <si>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</si>
  <si>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</si>
  <si>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</si>
  <si>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</si>
  <si>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</si>
  <si>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</si>
  <si>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</si>
  <si>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</si>
  <si>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</si>
  <si>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</si>
  <si>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</si>
  <si>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</si>
  <si>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</si>
  <si>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</si>
  <si>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</si>
  <si>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</si>
  <si>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</si>
  <si>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</si>
  <si>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</si>
  <si>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</si>
  <si>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</si>
  <si>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</si>
  <si>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</si>
  <si>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</si>
  <si>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</si>
  <si>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</si>
  <si>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</si>
  <si>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</si>
  <si>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</si>
  <si>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</si>
  <si>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</si>
  <si>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</si>
  <si>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</si>
  <si>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</si>
  <si>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</si>
  <si>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</si>
  <si>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</si>
  <si>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</si>
  <si>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</si>
  <si>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</si>
  <si>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</si>
  <si>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</si>
  <si>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</si>
  <si>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</si>
  <si>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</si>
  <si>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</si>
  <si>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</si>
  <si>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</si>
  <si>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</si>
  <si>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</si>
  <si>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</si>
  <si>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</si>
  <si>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</si>
  <si>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</si>
  <si>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</si>
  <si>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</si>
  <si>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</si>
  <si>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</si>
  <si>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</si>
  <si>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</si>
  <si>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</si>
  <si>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</si>
  <si>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</si>
  <si>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</si>
  <si>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</si>
  <si>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</si>
  <si>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</si>
  <si>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</si>
  <si>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</si>
  <si>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</si>
  <si>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</si>
  <si>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</si>
  <si>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</si>
  <si>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</si>
  <si>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</si>
  <si>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</si>
  <si>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</si>
  <si>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</si>
  <si>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</si>
  <si>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</si>
  <si>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</si>
  <si>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</si>
  <si>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</si>
  <si>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</si>
  <si>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</si>
  <si>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</si>
  <si>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</si>
  <si>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</si>
  <si>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</si>
  <si>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</si>
  <si>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</si>
  <si>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</si>
  <si>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</si>
  <si>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</si>
  <si>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</si>
  <si>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</si>
  <si>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</si>
  <si>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</si>
  <si>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</si>
  <si>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</si>
  <si>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</si>
  <si>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</si>
  <si>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</si>
  <si>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</si>
  <si>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</si>
  <si>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</si>
  <si>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</si>
  <si>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</si>
  <si>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</si>
  <si>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</si>
  <si>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</si>
  <si>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</si>
  <si>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</si>
  <si>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</si>
  <si>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</si>
  <si>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</si>
  <si>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</si>
  <si>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</si>
  <si>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</si>
  <si>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</si>
  <si>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</si>
  <si>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</si>
  <si>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</si>
  <si>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</si>
  <si>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</si>
  <si>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</si>
  <si>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</si>
  <si>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</si>
  <si>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</si>
  <si>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</si>
  <si>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</si>
  <si>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</si>
  <si>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</si>
  <si>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</si>
  <si>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</si>
  <si>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</si>
  <si>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</si>
  <si>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</si>
  <si>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</si>
  <si>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</si>
  <si>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</si>
  <si>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</si>
  <si>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</si>
  <si>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</si>
  <si>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</si>
  <si>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</si>
  <si>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</si>
  <si>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</si>
  <si>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</si>
  <si>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</si>
  <si>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</si>
  <si>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</si>
  <si>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</si>
  <si>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</si>
  <si>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</si>
  <si>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</si>
  <si>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</si>
  <si>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</si>
  <si>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</si>
  <si>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</si>
  <si>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</si>
  <si>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</si>
  <si>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</si>
  <si>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</si>
  <si>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</si>
  <si>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</si>
  <si>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</si>
  <si>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</si>
  <si>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</si>
  <si>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</si>
  <si>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</si>
  <si>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</si>
  <si>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</si>
  <si>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</si>
  <si>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</si>
  <si>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</si>
  <si>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</si>
  <si>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</si>
  <si>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</si>
  <si>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</si>
  <si>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</si>
  <si>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</si>
  <si>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</si>
  <si>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</si>
  <si>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</si>
  <si>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</si>
  <si>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</si>
  <si>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</si>
  <si>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</si>
  <si>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</si>
  <si>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</si>
  <si>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</si>
  <si>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</si>
  <si>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</si>
  <si>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</si>
  <si>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</si>
  <si>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</si>
  <si>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</si>
  <si>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</si>
  <si>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</si>
  <si>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</si>
  <si>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</si>
  <si>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</si>
  <si>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</si>
  <si>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</si>
  <si>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</si>
  <si>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</si>
  <si>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</si>
  <si>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</si>
  <si>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</si>
  <si>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</si>
  <si>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</si>
  <si>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</si>
  <si>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</si>
  <si>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</si>
  <si>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</si>
  <si>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</si>
  <si>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</si>
  <si>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</si>
  <si>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</si>
  <si>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</si>
  <si>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</si>
  <si>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</si>
  <si>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</si>
  <si>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</si>
  <si>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</si>
  <si>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</si>
  <si>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</si>
  <si>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</si>
  <si>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</si>
  <si>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</si>
  <si>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</si>
  <si>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</si>
  <si>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</si>
  <si>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</si>
  <si>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</si>
  <si>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</si>
  <si>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</si>
  <si>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</si>
  <si>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</si>
  <si>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</si>
  <si>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</si>
  <si>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</si>
  <si>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</si>
  <si>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</si>
  <si>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</si>
  <si>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</si>
  <si>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</si>
  <si>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</si>
  <si>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</si>
  <si>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</si>
  <si>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</si>
  <si>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</si>
  <si>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</si>
  <si>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</si>
  <si>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</si>
  <si>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</si>
  <si>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</si>
  <si>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</si>
  <si>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</si>
  <si>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</si>
  <si>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</si>
  <si>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</si>
  <si>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</si>
  <si>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</si>
  <si>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</si>
  <si>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</si>
  <si>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</si>
  <si>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</si>
  <si>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</si>
  <si>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</si>
  <si>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</si>
  <si>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</si>
  <si>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</si>
  <si>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</si>
  <si>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</si>
  <si>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</si>
  <si>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</si>
  <si>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</si>
  <si>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</si>
  <si>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</si>
  <si>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</si>
  <si>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</si>
  <si>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</si>
  <si>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</si>
  <si>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</si>
  <si>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</si>
  <si>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</si>
  <si>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</si>
  <si>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</si>
  <si>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</si>
  <si>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</si>
  <si>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</si>
  <si>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</si>
  <si>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</si>
  <si>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</si>
  <si>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</si>
  <si>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</si>
  <si>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</si>
  <si>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</si>
  <si>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</si>
  <si>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</si>
  <si>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</si>
  <si>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</si>
  <si>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</si>
  <si>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</si>
  <si>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</si>
  <si>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</si>
  <si>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</si>
  <si>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</si>
  <si>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</si>
  <si>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</si>
  <si>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</si>
  <si>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</si>
  <si>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</si>
  <si>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</si>
  <si>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</si>
  <si>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</si>
  <si>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</si>
  <si>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</si>
  <si>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</si>
  <si>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</si>
  <si>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</si>
  <si>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</si>
  <si>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</si>
  <si>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</si>
  <si>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</si>
  <si>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</si>
  <si>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</si>
  <si>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</si>
  <si>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</si>
  <si>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</si>
  <si>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</si>
  <si>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</si>
  <si>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</si>
  <si>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</si>
  <si>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</si>
  <si>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</si>
  <si>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</si>
  <si>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</si>
  <si>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</si>
  <si>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</si>
  <si>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</si>
  <si>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</si>
  <si>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</si>
  <si>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</si>
  <si>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</si>
  <si>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</si>
  <si>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</si>
  <si>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</si>
  <si>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</si>
  <si>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</si>
  <si>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</si>
  <si>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</si>
  <si>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</si>
  <si>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</si>
  <si>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</si>
  <si>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</si>
  <si>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</si>
  <si>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</si>
  <si>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</si>
  <si>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</si>
  <si>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</si>
  <si>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</si>
  <si>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</si>
  <si>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</si>
  <si>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</si>
  <si>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</si>
  <si>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</si>
  <si>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</si>
  <si>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</si>
  <si>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</si>
  <si>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</si>
  <si>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</si>
  <si>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</si>
  <si>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</si>
  <si>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</si>
  <si>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</si>
  <si>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</si>
  <si>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</si>
  <si>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Caídas de mismo y Distinto nivel</t>
  </si>
  <si>
    <t>Riesgo Mecánico Herramientas</t>
  </si>
  <si>
    <t>Herramientas Manuales</t>
  </si>
  <si>
    <t>Quemaduras, contusiones y lesiones</t>
  </si>
  <si>
    <t>E.P.P.</t>
  </si>
  <si>
    <t>Amputación</t>
  </si>
  <si>
    <t>Riesgo Mecánico Maquinaria</t>
  </si>
  <si>
    <t>Maquinaria y equipo</t>
  </si>
  <si>
    <t>Atrapamiento, amputación, aplastamiento, fractura, muerte</t>
  </si>
  <si>
    <t>Aplastamiento</t>
  </si>
  <si>
    <t>Reparación de redes y sumideros</t>
  </si>
  <si>
    <t>Lesiones oculares, lesiones dérmicas, incendio, explosión, pérdidas materiales, quemaduras</t>
  </si>
  <si>
    <t>INS , E.P.P. Caretas tipo soldador, traje de carnaza, pero en carnaza, botas tipo soldador</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</si>
  <si>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</si>
  <si>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</si>
  <si>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</si>
  <si>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</si>
  <si>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</si>
  <si>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</si>
  <si>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</si>
  <si>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</si>
  <si>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</si>
  <si>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</si>
  <si>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</si>
  <si>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</si>
  <si>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</si>
  <si>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</si>
  <si>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</si>
  <si>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</si>
  <si>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</si>
  <si>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</si>
  <si>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</si>
  <si>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</si>
  <si>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</si>
  <si>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</si>
  <si>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</si>
  <si>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</si>
  <si>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</si>
  <si>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</si>
  <si>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</si>
  <si>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</si>
  <si>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</si>
  <si>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</si>
  <si>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</si>
  <si>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</si>
  <si>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</si>
  <si>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</si>
  <si>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</si>
  <si>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</si>
  <si>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</si>
  <si>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</si>
  <si>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</si>
  <si>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</si>
  <si>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</si>
  <si>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</si>
  <si>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</si>
  <si>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</si>
  <si>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</si>
  <si>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</si>
  <si>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</si>
  <si>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</si>
  <si>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</si>
  <si>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</si>
  <si>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</si>
  <si>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</si>
  <si>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</si>
  <si>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</si>
  <si>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</si>
  <si>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</si>
  <si>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</si>
  <si>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</si>
  <si>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</si>
  <si>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</si>
  <si>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</si>
  <si>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</si>
  <si>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</si>
  <si>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</si>
  <si>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</si>
  <si>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</si>
  <si>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</si>
  <si>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</si>
  <si>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</si>
  <si>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</si>
  <si>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</si>
  <si>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</si>
  <si>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</si>
  <si>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</si>
  <si>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</si>
  <si>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</si>
  <si>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</si>
  <si>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</si>
  <si>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</si>
  <si>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</si>
  <si>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</si>
  <si>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</si>
  <si>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</si>
  <si>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</si>
  <si>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</si>
  <si>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</si>
  <si>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</si>
  <si>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</si>
  <si>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</si>
  <si>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</si>
  <si>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</si>
  <si>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</si>
  <si>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</si>
  <si>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</si>
  <si>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</si>
  <si>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</si>
  <si>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</si>
  <si>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</si>
  <si>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</si>
  <si>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</si>
  <si>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</si>
  <si>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</si>
  <si>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</si>
  <si>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</si>
  <si>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</si>
  <si>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</si>
  <si>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</si>
  <si>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</si>
  <si>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</si>
  <si>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</si>
  <si>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</si>
  <si>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</si>
  <si>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</si>
  <si>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</si>
  <si>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</si>
  <si>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</si>
  <si>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</si>
  <si>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</si>
  <si>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</si>
  <si>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</si>
  <si>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</si>
  <si>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</si>
  <si>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</si>
  <si>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</si>
  <si>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</si>
  <si>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</si>
  <si>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</si>
  <si>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</si>
  <si>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</si>
  <si>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</si>
  <si>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</si>
  <si>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</si>
  <si>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</si>
  <si>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</si>
  <si>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</si>
  <si>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</si>
  <si>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</si>
  <si>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</si>
  <si>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</si>
  <si>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</si>
  <si>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</si>
  <si>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</si>
  <si>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</si>
  <si>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</si>
  <si>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</si>
  <si>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</si>
  <si>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</si>
  <si>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</si>
  <si>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</si>
  <si>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</si>
  <si>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</si>
  <si>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</si>
  <si>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</si>
  <si>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</si>
  <si>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</si>
  <si>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</si>
  <si>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</si>
  <si>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</si>
  <si>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</si>
  <si>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</si>
  <si>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</si>
  <si>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</si>
  <si>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</si>
  <si>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</si>
  <si>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</si>
  <si>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</si>
  <si>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</si>
  <si>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</si>
  <si>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</si>
  <si>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</si>
  <si>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</si>
  <si>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</si>
  <si>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</si>
  <si>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</si>
  <si>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</si>
  <si>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</si>
  <si>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</si>
  <si>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</si>
  <si>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</si>
  <si>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</si>
  <si>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</si>
  <si>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</si>
  <si>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</si>
  <si>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</si>
  <si>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</si>
  <si>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</si>
  <si>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</si>
  <si>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</si>
  <si>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</si>
  <si>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</si>
  <si>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</si>
  <si>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</si>
  <si>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</si>
  <si>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</si>
  <si>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</si>
  <si>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</si>
  <si>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</si>
  <si>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</si>
  <si>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</si>
  <si>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</si>
  <si>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</si>
  <si>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</si>
  <si>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</si>
  <si>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</si>
  <si>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</si>
  <si>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</si>
  <si>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</si>
  <si>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</si>
  <si>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</si>
  <si>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</si>
  <si>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</si>
  <si>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</si>
  <si>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</si>
  <si>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</si>
  <si>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</si>
  <si>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</si>
  <si>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</si>
  <si>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</si>
  <si>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</si>
  <si>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</si>
  <si>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</si>
  <si>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</si>
  <si>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</si>
  <si>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</si>
  <si>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</si>
  <si>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</si>
  <si>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</si>
  <si>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</si>
  <si>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</si>
  <si>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</si>
  <si>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</si>
  <si>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</si>
  <si>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</si>
  <si>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</si>
  <si>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</si>
  <si>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</si>
  <si>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</si>
  <si>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</si>
  <si>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</si>
  <si>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</si>
  <si>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</si>
  <si>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</si>
  <si>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</si>
  <si>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</si>
  <si>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</si>
  <si>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</si>
  <si>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</si>
  <si>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</si>
  <si>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</si>
  <si>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</si>
  <si>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</si>
  <si>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</si>
  <si>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</si>
  <si>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</si>
  <si>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</si>
  <si>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</si>
  <si>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</si>
  <si>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</si>
  <si>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</si>
  <si>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</si>
  <si>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</si>
  <si>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</si>
  <si>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</si>
  <si>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</si>
  <si>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</si>
  <si>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</si>
  <si>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</si>
  <si>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</si>
  <si>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</si>
  <si>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</si>
  <si>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</si>
  <si>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</si>
  <si>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</si>
  <si>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</si>
  <si>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</si>
  <si>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</si>
  <si>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</si>
  <si>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</si>
  <si>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</si>
  <si>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</si>
  <si>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</si>
  <si>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</si>
  <si>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</si>
  <si>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</si>
  <si>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</si>
  <si>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</si>
  <si>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</si>
  <si>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</si>
  <si>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</si>
  <si>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</si>
  <si>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</si>
  <si>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</si>
  <si>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</si>
  <si>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</si>
  <si>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</si>
  <si>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</si>
  <si>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</si>
  <si>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</si>
  <si>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</si>
  <si>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</si>
  <si>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</si>
  <si>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</si>
  <si>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</si>
  <si>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</si>
  <si>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</si>
  <si>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</si>
  <si>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</si>
  <si>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</si>
  <si>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</si>
  <si>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</si>
  <si>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</si>
  <si>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</si>
  <si>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</si>
  <si>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</si>
  <si>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</si>
  <si>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</si>
  <si>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</si>
  <si>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</si>
  <si>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</si>
  <si>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</si>
  <si>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</si>
  <si>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</si>
  <si>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</si>
  <si>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</si>
  <si>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</si>
  <si>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</si>
  <si>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</si>
  <si>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</si>
  <si>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</si>
  <si>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</si>
  <si>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</si>
  <si>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</si>
  <si>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</si>
  <si>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</si>
  <si>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</si>
  <si>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</si>
  <si>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</si>
  <si>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</si>
  <si>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</si>
  <si>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</si>
  <si>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</si>
  <si>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</si>
  <si>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</si>
  <si>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</si>
  <si>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</si>
  <si>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</si>
  <si>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</si>
  <si>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</si>
  <si>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</si>
  <si>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</si>
  <si>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</si>
  <si>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</si>
  <si>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</si>
  <si>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</si>
  <si>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</si>
  <si>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</si>
  <si>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</si>
  <si>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</si>
  <si>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</si>
  <si>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</si>
  <si>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</si>
  <si>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</si>
  <si>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</si>
  <si>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</si>
  <si>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</si>
  <si>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</si>
  <si>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</si>
  <si>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</si>
  <si>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</si>
  <si>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</si>
  <si>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</si>
  <si>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</si>
  <si>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</si>
  <si>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</si>
  <si>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</si>
  <si>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</si>
  <si>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</si>
  <si>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</si>
  <si>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</si>
  <si>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</si>
  <si>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</si>
  <si>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</si>
  <si>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</si>
  <si>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</si>
  <si>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</si>
  <si>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</si>
  <si>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</si>
  <si>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</si>
  <si>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</si>
  <si>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</si>
  <si>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</si>
  <si>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</si>
  <si>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</si>
  <si>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</si>
  <si>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</si>
  <si>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</si>
  <si>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</si>
  <si>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</si>
  <si>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</si>
  <si>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</si>
  <si>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</si>
  <si>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</si>
  <si>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</si>
  <si>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</si>
  <si>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</si>
  <si>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</si>
  <si>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</si>
  <si>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</si>
  <si>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</si>
  <si>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</si>
  <si>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</si>
  <si>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</si>
  <si>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</si>
  <si>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</si>
  <si>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</si>
  <si>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</si>
  <si>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</si>
  <si>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</si>
  <si>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</si>
  <si>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</si>
  <si>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</si>
  <si>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</si>
  <si>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</si>
  <si>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</si>
  <si>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</si>
  <si>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</si>
  <si>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</si>
  <si>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</si>
  <si>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</si>
  <si>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</si>
  <si>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</si>
  <si>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</si>
  <si>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</si>
  <si>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</si>
  <si>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</si>
  <si>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</si>
  <si>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</si>
  <si>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</si>
  <si>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</si>
  <si>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</si>
  <si>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</si>
  <si>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</si>
  <si>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</si>
  <si>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</si>
  <si>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</si>
  <si>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</si>
  <si>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</si>
  <si>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</si>
  <si>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</si>
  <si>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</si>
  <si>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</si>
  <si>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</si>
  <si>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</si>
  <si>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</si>
  <si>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</si>
  <si>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</si>
  <si>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</si>
  <si>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</si>
  <si>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</si>
  <si>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</si>
  <si>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</si>
  <si>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</si>
  <si>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</si>
  <si>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</si>
  <si>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</si>
  <si>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</si>
  <si>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</si>
  <si>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</si>
  <si>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</si>
  <si>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</si>
  <si>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</si>
  <si>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</si>
  <si>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</si>
  <si>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</si>
  <si>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</si>
  <si>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</si>
  <si>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</si>
  <si>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</si>
  <si>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</si>
  <si>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</si>
  <si>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</si>
  <si>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</si>
  <si>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</si>
  <si>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</si>
  <si>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</si>
  <si>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</si>
  <si>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</si>
  <si>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</si>
  <si>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</si>
  <si>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</si>
  <si>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</si>
  <si>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</si>
  <si>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</si>
  <si>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</si>
  <si>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</si>
  <si>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</si>
  <si>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</si>
  <si>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</si>
  <si>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</si>
  <si>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</si>
  <si>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</si>
  <si>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</si>
  <si>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</si>
  <si>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</si>
  <si>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</si>
  <si>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</si>
  <si>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</si>
  <si>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</si>
  <si>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</si>
  <si>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</si>
  <si>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</si>
  <si>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</si>
  <si>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</si>
  <si>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</si>
  <si>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</si>
  <si>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</si>
  <si>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</si>
  <si>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</si>
  <si>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</si>
  <si>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</si>
  <si>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</si>
  <si>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</si>
  <si>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</si>
  <si>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</si>
  <si>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</si>
  <si>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</si>
  <si>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</si>
  <si>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</si>
  <si>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</si>
  <si>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</si>
  <si>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</si>
  <si>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</si>
  <si>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</si>
  <si>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</si>
  <si>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</si>
  <si>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</si>
  <si>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</si>
  <si>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</si>
  <si>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</si>
  <si>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</si>
  <si>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</si>
  <si>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</si>
  <si>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</si>
  <si>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</si>
  <si>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</si>
  <si>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</si>
  <si>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</si>
  <si>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</si>
  <si>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</si>
  <si>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</si>
  <si>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</si>
  <si>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</si>
  <si>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</si>
  <si>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</si>
  <si>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</si>
  <si>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orden de prestacion de servicios</t>
  </si>
  <si>
    <t>Accidente de Tránsito</t>
  </si>
  <si>
    <t>locativo (2)</t>
  </si>
  <si>
    <t>muerte</t>
  </si>
  <si>
    <t>CONTROL DE CAMBIOS EN LA ACTUALIZACIÓN</t>
  </si>
  <si>
    <t>INSUMO</t>
  </si>
  <si>
    <t>DESCRIPCIÓN DETALLADA DE LA ACTUALIZACIÓN</t>
  </si>
  <si>
    <t>Formato: M4F0702F10</t>
  </si>
  <si>
    <t>SI</t>
  </si>
  <si>
    <t>Movimiento Repetitivo</t>
  </si>
  <si>
    <t>Practica de pausas activas de manera frecuente para activación de sistema musculo esquelético</t>
  </si>
  <si>
    <t>Conocer los diferentes canales de comunicación para reportar eventos originados por riesgo público si es posible antes de la ocurrencia y en el caso de materialización el durante y después del evento.</t>
  </si>
  <si>
    <t>Continuar con las socializaciones al personal con respecto a los procedimientos a seguir en caso de emergencia.</t>
  </si>
  <si>
    <t>Continuar con el desarrollo del programa de riesgo psicosocial con el fin de retroalimentar acerca del y manejo de estrés, así como factores internos y externos que desarrollen a mayor nivel este riesgo.</t>
  </si>
  <si>
    <t>ELEMENTOS DE PROTECCIÓN PERSONAL DE ACUERDO AL MANUAL DE E.P.P. DE LA EMPRESA</t>
  </si>
  <si>
    <t>Caídas del mismo y distinto nivel , fracturas, golpe con objetos, caídas de objetos, obstrucción de rutas de evacuación</t>
  </si>
  <si>
    <t>inmersión ( lluvias, crecientes de ríos y quebradas, caídas desde tarabitas, puentes y medios de transporte)</t>
  </si>
  <si>
    <t>contusiones, laceraciones, afectaciones del sistema respiratorio</t>
  </si>
  <si>
    <t>capacitación en salvamento acuático y primer respondiente</t>
  </si>
  <si>
    <t xml:space="preserve">
Uso y manejo adecuado de E.P.P., uso y manejo adecuado de herramientas manuales y/o máquinas y equipos</t>
  </si>
  <si>
    <t>Uso y manejo adecuado de E.P.P., uso y manejo adecuado de herramientas manuales y/o máquinas y equipos</t>
  </si>
  <si>
    <t xml:space="preserve">Uniformes Corporativos, Chaquetas corporativas, Carnetización
</t>
  </si>
  <si>
    <t>Trabajo seguro en caliente, diligenciamiento de permisos de trabajo, uso y manejo adecuado de E.P.P.</t>
  </si>
  <si>
    <t>Biológicos</t>
  </si>
  <si>
    <t>Parálisis</t>
  </si>
  <si>
    <t>Riesgo Biológico Autocuidado</t>
  </si>
  <si>
    <t>Agentes Biológicos 1</t>
  </si>
  <si>
    <t>Agentes Biológicos 2</t>
  </si>
  <si>
    <t>Agentes Biológicos 3</t>
  </si>
  <si>
    <t>Agentes Biológicos 4</t>
  </si>
  <si>
    <t>Agentes Biológicos 5</t>
  </si>
  <si>
    <t>Agentes Biológicos 6</t>
  </si>
  <si>
    <t>Agentes Biológicos 7</t>
  </si>
  <si>
    <t>Agentes Biológicos 8</t>
  </si>
  <si>
    <t>Agentes Biológicos 9</t>
  </si>
  <si>
    <t>Agentes Biológicos 10</t>
  </si>
  <si>
    <t xml:space="preserve">Garantizar el cumplimiento de las regulaciones normativas en lo relacionado con la liquidación, presentación y pago de las declaraciones tributarias establecidas en la ley y cumplimiento de las obligaciones fiscales, con el fin de asegurar el desarrollo de los procedimientos y lineamientos establecidos en el área.
</t>
  </si>
  <si>
    <t xml:space="preserve">1.Elaborar los diferentes escenarios fiscales. 2.Elaborar periódicamente la provisión del impuesto sobre la renta y complementarios. 3.Revisar las cifras y presentar la información anual de los medios magnéticos. 4.Verificar el proceso de toma de información. 5.Analizar las cifras de la declaración, con la periodicidad reglamentaria, de retención en la fuente, impuesto sobre las ventas, industria y comercio, retenciones de industria y comercio. 6.Liquidar las contribuciones especiales y tramitar para pago ante las entidades establecidas. 7.Tramitar el pago y preparar el informe consolidado de pagos por concepto de contribución de valorización. 8.Analizar el proceso de depreciación fiscal. 9.Solicitar a los organismos con los cuales se tienen suscritos convenios de cooperación, la información relacionada con los pagos mensuales para ser informados. 10.Atender los requerimientos de impuestos de las entidades de fiscalización. 11.Responder la solicitud de conceptos internos y externos sobre impuestos.12. Atender los requerimientos de impuestos de las entidades fiscales. </t>
  </si>
  <si>
    <t xml:space="preserve">
Elaborar el presupuesto del área y verificar el cumplimiento de las obligaciones y requerimientos
tributarios de la Empresa, dentro de los plazos establecidos porra ley.
</t>
  </si>
  <si>
    <t xml:space="preserve">1 Determinar los valores base de liquidación para avalúos, impuestos y descuentos por pago
anticipado a que haya lugar. 2. Elaborar y/o la declaración de impuesto predial y de vehículos a cargo de la Empresa.  3. Solicitar a las autoridades municipales la normatividad vigente en materia de impuesto predial, para su aplicación. 4. Solicitar a los municipios aledaños las liquidaciones de los impuestos prediales.  5, Relacionar y presentar al área respectiva las diferencias presentadas entre los predios informados de propiedad de la Empresa y los reportados por el municipio. 6. Analizar y argumentar los actos administrativos de impuestos municipales, distritales y de
vehículos.  7. Revisar la retención en la fuente aplicada en el área respectiva por concepto de pagos laborales. 8. Gestionar el presupuesto del área, en cuanto a su elaboración y control.  9. Elaborar y hacer seguimiento de los términos de los contratos de servicios requeridos por el
área. 
</t>
  </si>
  <si>
    <t>CENTRO DE TRABAJO Y/O PROCESO: GERENCIA COORPORATIVA Y FINANCIERA</t>
  </si>
  <si>
    <t>NOMBRE CENTRO DE TRABAJO Y/O PROCESO: DIRECCION TRIBUTARIA</t>
  </si>
  <si>
    <t>GERENCIA COORPORATIVA Y FINANCIERA</t>
  </si>
  <si>
    <t>DIRECCION TRIBUTARIA</t>
  </si>
  <si>
    <t>BIOMECÁNICOS</t>
  </si>
  <si>
    <t>FENOMENOS NATURALES</t>
  </si>
  <si>
    <t>PSICOSOCIAL</t>
  </si>
  <si>
    <t>C.DE SEGURIDAD</t>
  </si>
  <si>
    <t>Temperaturas Extremas calor</t>
  </si>
  <si>
    <t>Ubicación de equipos portátiles de extinción de incendios cerca al área que garanticen una oportuna atención ante un evento por fuego incipiente.</t>
  </si>
  <si>
    <t>FÍSICO</t>
  </si>
  <si>
    <t>El personal que labora en el área del edificio central debe contar con hidratación periódica para minimizar el riesgo por golpes de calor</t>
  </si>
  <si>
    <t>Dar soporte en la elaboración de registros e informes y en la ejecución de actividades del área.</t>
  </si>
  <si>
    <t>Desarrollar actividades administrativas, complementarias de las tareas propias de los niveles superiores.</t>
  </si>
  <si>
    <t>APRENDIZ 70</t>
  </si>
  <si>
    <t>BIOLÓGICO</t>
  </si>
  <si>
    <t>Campañas de aseo de manos cumpliendo protocolos de una adecuada limpieza y desinfección de manera constante.</t>
  </si>
  <si>
    <t>Capacitación y entrenamiento</t>
  </si>
  <si>
    <t>Ejecutar la planeación tributaria de la empresa para el cumplimiento de obligaciones impositivas y manejo de acreedores</t>
  </si>
  <si>
    <t xml:space="preserve">Establecer pautas técnicas y procedimientos para el manejo de aspectos tributarios de la empresa. Evaluar y recomendar políticas de manejo para los temas relacionados con la legislación tributaria . Atender aspectos tributarios como impuestos, tasas, cánones contribuciones y demás temas relacionados con la legislación tributaria. Controlar el proceso de cuentas por pagar para dar cumplimiento a la programación anual mensual izada establecida desde la Gerencia Financiera. Desarrollar y controlar la ejecución del presupuesto y del plan anual de caja de la Dirección. </t>
  </si>
  <si>
    <t xml:space="preserve">Realizar la actualización de bases de datos y generar los informes y reportes necesarios para liquidar los diferentes impuestos, de acuerdo con los requerimientos legales.
</t>
  </si>
  <si>
    <t xml:space="preserve">1. Realizar Ia depuración de bases de datos en el sistema de información empresarial con el 
 propósito de generarla en medio magnético con la Dirección de Impuestos y Aduanas 
 Nacionales y la Dirección Distrital (DDI) de Impuesto.2. Actualizar los reportes para la declaración del impuesto de industria y comercio, impuesto  de valor agregado y retención en Ia fuente de acuerdo con las novedades presentadas en  el plan general de contabilidad. 3.  Elaborar el reporte orientado a generar el impuesto de valor agregado tegrico.4. Presentar  un  informe  de  activos fijos  reales  productivos,  incluyendo  la  generación   autornatica del informe de valores causados pare cada proyecto en forma general y  agregada, desde el sistema de información empresarial.5. Mantener actualizado el programa para la elaboración de la declaración anual del impuesto 
 predial. 6. Diseñar e implementar el informe para la declaración de renta por cada concepto de 
 acuerdo con el formulario de declaración de renta anual.
7.  Realizar, conjuntamente con el sistema de información empresarial, la generación del 
 informe anual con destino a la Dirección de Impuestos y Aduanas Nacionales y a Ia 
 Dirección Distrital (DOI) de Impuesto para propiciar una adecuada gestión en materia 
 tributaria.
</t>
  </si>
  <si>
    <t>Desarrollar el proceso de verificación de factura y generación de impuesto timbre, de pago de facturas a proveedores, incluido el control de la base de deltas del maestro de acreedores de la Empresa para el cumplimiento de las normas tributarias.</t>
  </si>
  <si>
    <t xml:space="preserve">1.  Verificar el cumplimiento de los requisitos legales de las facturas o documentos equivalentes
de acuerdo con la normatividad legal vigente.
2.  Establecer, verificar e indicar los descuentos tributarios aplicables a las facturas de acuerdo
con el concepto facturado, la calidad del contribuyente y el objeto del contrato.
3.  Efectuar desbloqueo en las líneas presupuestales que presenten inconsistencias en el
presupuesto de pagos para evitar que los registros no afecten presupuesto y queden en espera o abiertos de manera indefinida.
4.  Contabilizar el pago de servicios aplicando los descuentos tributarios de acuerdo con la
normatividad vigente.
5.  Verificar las devoluciones de los valores descontados con el fin de realizar reclasificación en
caso que sea necesario.
</t>
  </si>
  <si>
    <t>Dar soporte en Ia elaboración de registros e informes y en la ejecución de actividades del área con el fin de contribuir al curnplimiento de los objetivos establecidos por la misma.</t>
  </si>
  <si>
    <t>Organizar la agenda del superior inmediato y/o de los funcionarios del área e informar las actividades programadas para el óptimo desarrollo de las funciones de la dependencia. Elaborar y remitir los documentos y correspondencias de carácter interno y externo que sean requeridos. Organizar y realizar seguimiento a los documentos propios del área. Identificar y solicitar los útiles de oficina requeridos por el área y controlar su disponibilidad. Orientar y suministrar información a los clientes intemos y externos apoyando el desarrollo y
ejecuten de las actividades del área de desempeño. Generar informes mediante formatos establecidos en el sistema de control de calidad para ser remitidos al superior inmediato.</t>
  </si>
  <si>
    <t>ELABORACIÓN                                            ACTUALIZACIÓN                                               FECHA: 26 de noviembre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</si>
</sst>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31">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cellStyleXfs>
  <cellXfs count="12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2" fillId="0" borderId="0" xfId="0" applyFont="1" applyBorder="1" applyAlignment="1">
      <alignment horizontal="left" vertical="center"/>
    </xf>
    <xf numFmtId="0" fontId="1" fillId="3" borderId="12" xfId="0" applyFont="1" applyFill="1" applyBorder="1" applyAlignment="1">
      <alignment vertical="center" textRotation="90"/>
    </xf>
    <xf numFmtId="0" fontId="1" fillId="4" borderId="12" xfId="0" applyFont="1" applyFill="1" applyBorder="1" applyAlignment="1">
      <alignment vertical="center" wrapText="1"/>
    </xf>
    <xf numFmtId="0" fontId="2" fillId="4" borderId="12" xfId="0" applyFont="1" applyFill="1" applyBorder="1" applyAlignment="1" applyProtection="1">
      <alignment vertical="center" wrapText="1"/>
      <protection locked="0"/>
    </xf>
    <xf numFmtId="0" fontId="1" fillId="4" borderId="1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4" fillId="4" borderId="12" xfId="0" applyFont="1" applyFill="1" applyBorder="1" applyAlignment="1">
      <alignment horizontal="center" vertical="center"/>
    </xf>
    <xf numFmtId="0" fontId="3" fillId="4" borderId="12" xfId="0" applyFont="1" applyFill="1" applyBorder="1" applyAlignment="1">
      <alignment horizontal="justify" vertical="center" wrapText="1"/>
    </xf>
    <xf numFmtId="0" fontId="1" fillId="4" borderId="16" xfId="0" applyFont="1" applyFill="1" applyBorder="1" applyAlignment="1">
      <alignment vertical="center" wrapText="1"/>
    </xf>
    <xf numFmtId="0" fontId="3" fillId="4" borderId="16" xfId="0" applyFont="1" applyFill="1" applyBorder="1" applyAlignment="1" applyProtection="1">
      <alignment vertical="center" wrapText="1"/>
      <protection locked="0"/>
    </xf>
    <xf numFmtId="0" fontId="2" fillId="4" borderId="16" xfId="0" applyFont="1" applyFill="1" applyBorder="1" applyAlignment="1" applyProtection="1">
      <alignment vertical="center" wrapText="1"/>
      <protection locked="0"/>
    </xf>
    <xf numFmtId="0" fontId="0" fillId="4" borderId="16" xfId="0" applyFill="1" applyBorder="1" applyAlignment="1">
      <alignment horizontal="center" vertical="center" wrapText="1"/>
    </xf>
    <xf numFmtId="0" fontId="4" fillId="4" borderId="16" xfId="0" applyFont="1" applyFill="1" applyBorder="1" applyAlignment="1">
      <alignment horizontal="center" vertical="center"/>
    </xf>
    <xf numFmtId="0" fontId="0" fillId="6" borderId="0" xfId="0" applyFill="1"/>
    <xf numFmtId="0" fontId="7" fillId="7" borderId="17" xfId="9" applyFont="1" applyFill="1" applyBorder="1" applyAlignment="1">
      <alignment horizontal="center"/>
    </xf>
    <xf numFmtId="0" fontId="7" fillId="0" borderId="18" xfId="9" applyFont="1" applyFill="1" applyBorder="1" applyAlignment="1">
      <alignment wrapText="1"/>
    </xf>
    <xf numFmtId="0" fontId="7" fillId="6" borderId="18" xfId="9" applyFont="1" applyFill="1" applyBorder="1" applyAlignment="1">
      <alignment wrapText="1"/>
    </xf>
    <xf numFmtId="0" fontId="0" fillId="4" borderId="12" xfId="0" applyFill="1" applyBorder="1" applyAlignment="1">
      <alignment horizontal="center" vertical="center" wrapText="1"/>
    </xf>
    <xf numFmtId="0" fontId="5" fillId="0" borderId="20" xfId="0" applyFont="1" applyBorder="1" applyAlignment="1" applyProtection="1">
      <alignment horizontal="center" vertical="center" wrapText="1" shrinkToFit="1"/>
    </xf>
    <xf numFmtId="0" fontId="5" fillId="0" borderId="12" xfId="0" applyFont="1" applyBorder="1" applyAlignment="1" applyProtection="1">
      <alignment horizontal="center" vertical="center" wrapText="1" shrinkToFit="1"/>
    </xf>
    <xf numFmtId="0" fontId="0" fillId="0" borderId="19" xfId="0" applyFill="1" applyBorder="1"/>
    <xf numFmtId="0" fontId="0" fillId="0" borderId="19" xfId="0" applyFill="1" applyBorder="1" applyAlignment="1">
      <alignment wrapText="1"/>
    </xf>
    <xf numFmtId="0" fontId="7" fillId="0" borderId="19" xfId="9" applyFont="1" applyFill="1" applyBorder="1" applyAlignment="1">
      <alignment wrapText="1"/>
    </xf>
    <xf numFmtId="0" fontId="8" fillId="0" borderId="19" xfId="0" applyFont="1" applyBorder="1" applyAlignment="1">
      <alignment horizontal="center"/>
    </xf>
    <xf numFmtId="0" fontId="8" fillId="0" borderId="19" xfId="0" applyFont="1" applyBorder="1" applyAlignment="1">
      <alignment horizontal="center" wrapText="1"/>
    </xf>
    <xf numFmtId="0" fontId="0" fillId="0" borderId="19" xfId="0" applyFont="1" applyBorder="1" applyAlignment="1">
      <alignment horizontal="justify" vertical="center" wrapText="1"/>
    </xf>
    <xf numFmtId="0" fontId="0" fillId="0" borderId="19" xfId="0" applyFont="1" applyBorder="1" applyAlignment="1">
      <alignment horizontal="justify" vertical="center"/>
    </xf>
    <xf numFmtId="0" fontId="7" fillId="6" borderId="21" xfId="9" applyFont="1" applyFill="1" applyBorder="1" applyAlignment="1">
      <alignment wrapText="1"/>
    </xf>
    <xf numFmtId="0" fontId="2" fillId="0" borderId="3" xfId="0" applyFont="1" applyBorder="1" applyAlignment="1"/>
    <xf numFmtId="0" fontId="2" fillId="0" borderId="4" xfId="0" applyFont="1" applyBorder="1" applyAlignment="1"/>
    <xf numFmtId="0" fontId="2" fillId="0" borderId="5" xfId="0" applyFont="1" applyBorder="1" applyAlignment="1"/>
    <xf numFmtId="0" fontId="2" fillId="0" borderId="6" xfId="0" applyFont="1" applyBorder="1" applyAlignment="1"/>
    <xf numFmtId="0" fontId="2" fillId="0" borderId="1" xfId="0" applyFont="1" applyBorder="1" applyAlignment="1"/>
    <xf numFmtId="0" fontId="2" fillId="0" borderId="7" xfId="0" applyFont="1" applyBorder="1" applyAlignment="1"/>
    <xf numFmtId="0" fontId="2" fillId="0" borderId="8" xfId="0" applyFont="1" applyBorder="1" applyAlignment="1"/>
    <xf numFmtId="0" fontId="2" fillId="0" borderId="9" xfId="0" applyFont="1" applyBorder="1" applyAlignment="1"/>
    <xf numFmtId="0" fontId="2" fillId="0" borderId="10" xfId="0" applyFont="1" applyBorder="1" applyAlignment="1"/>
    <xf numFmtId="0" fontId="3" fillId="8" borderId="12"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2" fillId="2" borderId="2" xfId="0" applyFont="1" applyFill="1" applyBorder="1" applyAlignment="1" applyProtection="1">
      <alignment horizontal="center" vertical="center" wrapText="1"/>
      <protection locked="0"/>
    </xf>
    <xf numFmtId="0" fontId="1" fillId="8" borderId="12" xfId="0" applyFont="1" applyFill="1" applyBorder="1" applyAlignment="1">
      <alignment horizontal="center" vertical="center"/>
    </xf>
    <xf numFmtId="0" fontId="1" fillId="8" borderId="16" xfId="0" applyFont="1" applyFill="1" applyBorder="1" applyAlignment="1">
      <alignment horizontal="center" vertical="center"/>
    </xf>
    <xf numFmtId="0" fontId="1" fillId="8" borderId="12" xfId="0" applyFont="1" applyFill="1" applyBorder="1" applyAlignment="1">
      <alignment horizontal="center" vertical="center" wrapText="1"/>
    </xf>
    <xf numFmtId="0" fontId="1" fillId="8" borderId="20" xfId="0" applyFont="1" applyFill="1" applyBorder="1" applyAlignment="1" applyProtection="1">
      <alignment horizontal="center" vertical="center" wrapText="1" shrinkToFit="1"/>
    </xf>
    <xf numFmtId="0" fontId="1" fillId="8" borderId="12" xfId="0" applyFont="1" applyFill="1" applyBorder="1" applyAlignment="1" applyProtection="1">
      <alignment horizontal="center" vertical="center" wrapText="1" shrinkToFit="1"/>
    </xf>
    <xf numFmtId="0" fontId="1" fillId="4" borderId="12" xfId="0" applyFont="1" applyFill="1" applyBorder="1" applyAlignment="1">
      <alignment horizontal="center" vertical="center"/>
    </xf>
    <xf numFmtId="0" fontId="1" fillId="4" borderId="16" xfId="0" applyFont="1" applyFill="1" applyBorder="1" applyAlignment="1">
      <alignment horizontal="center" vertical="center"/>
    </xf>
    <xf numFmtId="0" fontId="1" fillId="0" borderId="20" xfId="0" applyFont="1" applyBorder="1" applyAlignment="1" applyProtection="1">
      <alignment horizontal="center" vertical="center" wrapText="1" shrinkToFit="1"/>
    </xf>
    <xf numFmtId="0" fontId="1" fillId="0" borderId="12" xfId="0" applyFont="1" applyBorder="1" applyAlignment="1" applyProtection="1">
      <alignment horizontal="center" vertical="center" wrapText="1" shrinkToFit="1"/>
    </xf>
    <xf numFmtId="0" fontId="1" fillId="0" borderId="0" xfId="0" applyFont="1" applyBorder="1" applyAlignment="1">
      <alignment horizontal="center" vertical="center"/>
    </xf>
    <xf numFmtId="0" fontId="1" fillId="8" borderId="22"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2" fillId="8" borderId="22" xfId="0" applyFont="1" applyFill="1" applyBorder="1" applyAlignment="1" applyProtection="1">
      <alignment horizontal="center" vertical="center" wrapText="1"/>
      <protection locked="0"/>
    </xf>
    <xf numFmtId="0" fontId="2" fillId="8" borderId="14" xfId="0" applyFont="1" applyFill="1" applyBorder="1" applyAlignment="1" applyProtection="1">
      <alignment horizontal="center" vertical="center" wrapText="1"/>
      <protection locked="0"/>
    </xf>
    <xf numFmtId="0" fontId="2" fillId="8" borderId="16" xfId="0" applyFont="1" applyFill="1" applyBorder="1" applyAlignment="1" applyProtection="1">
      <alignment horizontal="center" vertical="center" wrapText="1"/>
      <protection locked="0"/>
    </xf>
    <xf numFmtId="0" fontId="3" fillId="4" borderId="22"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3" fillId="4" borderId="22" xfId="0" applyFont="1" applyFill="1" applyBorder="1" applyAlignment="1" applyProtection="1">
      <alignment horizontal="center" vertical="center" wrapText="1"/>
      <protection locked="0"/>
    </xf>
    <xf numFmtId="0" fontId="3" fillId="4" borderId="14" xfId="0" applyFont="1" applyFill="1" applyBorder="1" applyAlignment="1" applyProtection="1">
      <alignment horizontal="center" vertical="center" wrapText="1"/>
      <protection locked="0"/>
    </xf>
    <xf numFmtId="0" fontId="3" fillId="4" borderId="16" xfId="0" applyFont="1" applyFill="1" applyBorder="1" applyAlignment="1" applyProtection="1">
      <alignment horizontal="center" vertical="center" wrapText="1"/>
      <protection locked="0"/>
    </xf>
    <xf numFmtId="0" fontId="1" fillId="0" borderId="12"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center" vertical="center"/>
    </xf>
    <xf numFmtId="0" fontId="3" fillId="8" borderId="22"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9" fillId="0" borderId="2" xfId="0" applyFont="1" applyBorder="1" applyAlignment="1">
      <alignment horizontal="center" vertical="center"/>
    </xf>
    <xf numFmtId="0" fontId="2" fillId="2" borderId="11" xfId="0" applyFont="1" applyFill="1" applyBorder="1" applyAlignment="1" applyProtection="1">
      <alignment horizontal="center" vertical="center" textRotation="90" wrapText="1"/>
      <protection locked="0"/>
    </xf>
    <xf numFmtId="0" fontId="2" fillId="2" borderId="14" xfId="0" applyFont="1" applyFill="1" applyBorder="1" applyAlignment="1" applyProtection="1">
      <alignment horizontal="center" vertical="center" textRotation="90" wrapText="1"/>
      <protection locked="0"/>
    </xf>
    <xf numFmtId="0" fontId="2" fillId="2" borderId="15" xfId="0" applyFont="1" applyFill="1" applyBorder="1" applyAlignment="1" applyProtection="1">
      <alignment horizontal="center" vertical="center" textRotation="90" wrapText="1"/>
      <protection locked="0"/>
    </xf>
    <xf numFmtId="0" fontId="2" fillId="2" borderId="11" xfId="0" applyFont="1" applyFill="1" applyBorder="1" applyAlignment="1" applyProtection="1">
      <alignment horizontal="center" textRotation="90" wrapText="1"/>
      <protection locked="0"/>
    </xf>
    <xf numFmtId="0" fontId="2" fillId="2" borderId="14" xfId="0" applyFont="1" applyFill="1" applyBorder="1" applyAlignment="1" applyProtection="1">
      <alignment horizontal="center" textRotation="90" wrapText="1"/>
      <protection locked="0"/>
    </xf>
    <xf numFmtId="0" fontId="2" fillId="2" borderId="15" xfId="0" applyFont="1" applyFill="1" applyBorder="1" applyAlignment="1" applyProtection="1">
      <alignment horizontal="center" textRotation="90" wrapText="1"/>
      <protection locked="0"/>
    </xf>
    <xf numFmtId="0" fontId="9" fillId="0" borderId="11" xfId="0" applyFont="1" applyBorder="1" applyAlignment="1">
      <alignment horizontal="center" vertical="center"/>
    </xf>
    <xf numFmtId="0" fontId="9" fillId="0" borderId="2" xfId="0" applyFont="1" applyBorder="1" applyAlignment="1">
      <alignment horizontal="center" vertical="center" wrapText="1"/>
    </xf>
    <xf numFmtId="0" fontId="2" fillId="5" borderId="2" xfId="0" applyFont="1" applyFill="1" applyBorder="1" applyAlignment="1" applyProtection="1">
      <alignment horizontal="center" vertical="center" wrapText="1"/>
      <protection locked="0"/>
    </xf>
    <xf numFmtId="0" fontId="2" fillId="5" borderId="2" xfId="0" applyFont="1" applyFill="1" applyBorder="1" applyAlignment="1">
      <alignment horizontal="center" vertical="center" wrapText="1"/>
    </xf>
    <xf numFmtId="0" fontId="2" fillId="0" borderId="0" xfId="0" applyFont="1" applyBorder="1" applyAlignment="1">
      <alignment horizontal="left" vertical="center"/>
    </xf>
    <xf numFmtId="0" fontId="2" fillId="5" borderId="2" xfId="0" applyFont="1" applyFill="1" applyBorder="1" applyAlignment="1">
      <alignment horizontal="center" vertical="center"/>
    </xf>
    <xf numFmtId="0" fontId="2" fillId="2" borderId="2" xfId="0" applyFont="1" applyFill="1" applyBorder="1" applyAlignment="1" applyProtection="1">
      <alignment horizontal="center" vertical="center" wrapText="1"/>
      <protection locked="0"/>
    </xf>
    <xf numFmtId="0" fontId="3" fillId="5" borderId="2"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2" borderId="29" xfId="0" applyFont="1" applyFill="1" applyBorder="1" applyAlignment="1" applyProtection="1">
      <alignment horizontal="center" vertical="center" wrapText="1"/>
      <protection locked="0"/>
    </xf>
    <xf numFmtId="0" fontId="2" fillId="2" borderId="30" xfId="0" applyFont="1" applyFill="1" applyBorder="1" applyAlignment="1" applyProtection="1">
      <alignment horizontal="center" vertical="center" wrapText="1"/>
      <protection locked="0"/>
    </xf>
    <xf numFmtId="0" fontId="3" fillId="4" borderId="11"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2" fillId="4" borderId="11" xfId="0"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2" fillId="4" borderId="22" xfId="0" applyFont="1" applyFill="1" applyBorder="1" applyAlignment="1" applyProtection="1">
      <alignment horizontal="center" vertical="center" wrapText="1"/>
      <protection locked="0"/>
    </xf>
    <xf numFmtId="0" fontId="3" fillId="8" borderId="22" xfId="0" applyFont="1" applyFill="1" applyBorder="1" applyAlignment="1" applyProtection="1">
      <alignment horizontal="center" vertical="center" wrapText="1"/>
      <protection locked="0"/>
    </xf>
    <xf numFmtId="0" fontId="3" fillId="8" borderId="14" xfId="0" applyFont="1" applyFill="1" applyBorder="1" applyAlignment="1" applyProtection="1">
      <alignment horizontal="center" vertical="center" wrapText="1"/>
      <protection locked="0"/>
    </xf>
    <xf numFmtId="0" fontId="3" fillId="8" borderId="16" xfId="0" applyFont="1" applyFill="1" applyBorder="1" applyAlignment="1" applyProtection="1">
      <alignment horizontal="center" vertical="center" wrapText="1"/>
      <protection locked="0"/>
    </xf>
    <xf numFmtId="0" fontId="1" fillId="3" borderId="11" xfId="0" applyFont="1" applyFill="1" applyBorder="1" applyAlignment="1">
      <alignment horizontal="center" vertical="center" textRotation="90"/>
    </xf>
    <xf numFmtId="0" fontId="1" fillId="3" borderId="14" xfId="0" applyFont="1" applyFill="1" applyBorder="1" applyAlignment="1">
      <alignment horizontal="center" vertical="center" textRotation="90"/>
    </xf>
    <xf numFmtId="0" fontId="1" fillId="3" borderId="16" xfId="0" applyFont="1" applyFill="1" applyBorder="1" applyAlignment="1">
      <alignment horizontal="center" vertical="center" textRotation="90"/>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204">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1214438</xdr:colOff>
      <xdr:row>1</xdr:row>
      <xdr:rowOff>11905</xdr:rowOff>
    </xdr:from>
    <xdr:to>
      <xdr:col>2</xdr:col>
      <xdr:colOff>1571625</xdr:colOff>
      <xdr:row>1</xdr:row>
      <xdr:rowOff>166687</xdr:rowOff>
    </xdr:to>
    <xdr:sp macro="" textlink="">
      <xdr:nvSpPr>
        <xdr:cNvPr id="2" name="1 CuadroTexto">
          <a:extLst>
            <a:ext uri="{FF2B5EF4-FFF2-40B4-BE49-F238E27FC236}">
              <a16:creationId xmlns:a16="http://schemas.microsoft.com/office/drawing/2014/main" xmlns="" id="{00000000-0008-0000-0000-000002000000}"/>
            </a:ext>
          </a:extLst>
        </xdr:cNvPr>
        <xdr:cNvSpPr txBox="1"/>
      </xdr:nvSpPr>
      <xdr:spPr>
        <a:xfrm>
          <a:off x="2059782" y="178593"/>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3</xdr:col>
      <xdr:colOff>1926378</xdr:colOff>
      <xdr:row>1</xdr:row>
      <xdr:rowOff>21431</xdr:rowOff>
    </xdr:from>
    <xdr:to>
      <xdr:col>3</xdr:col>
      <xdr:colOff>2212128</xdr:colOff>
      <xdr:row>1</xdr:row>
      <xdr:rowOff>176213</xdr:rowOff>
    </xdr:to>
    <xdr:sp macro="" textlink="">
      <xdr:nvSpPr>
        <xdr:cNvPr id="4" name="3 CuadroTexto">
          <a:extLst>
            <a:ext uri="{FF2B5EF4-FFF2-40B4-BE49-F238E27FC236}">
              <a16:creationId xmlns:a16="http://schemas.microsoft.com/office/drawing/2014/main" xmlns="" id="{00000000-0008-0000-0000-000004000000}"/>
            </a:ext>
          </a:extLst>
        </xdr:cNvPr>
        <xdr:cNvSpPr txBox="1"/>
      </xdr:nvSpPr>
      <xdr:spPr>
        <a:xfrm>
          <a:off x="4748159" y="188119"/>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7</xdr:col>
      <xdr:colOff>226219</xdr:colOff>
      <xdr:row>0</xdr:row>
      <xdr:rowOff>142876</xdr:rowOff>
    </xdr:from>
    <xdr:to>
      <xdr:col>8</xdr:col>
      <xdr:colOff>1693227</xdr:colOff>
      <xdr:row>3</xdr:row>
      <xdr:rowOff>175578</xdr:rowOff>
    </xdr:to>
    <xdr:pic>
      <xdr:nvPicPr>
        <xdr:cNvPr id="5" name="Imagen 4">
          <a:extLst>
            <a:ext uri="{FF2B5EF4-FFF2-40B4-BE49-F238E27FC236}">
              <a16:creationId xmlns:a16="http://schemas.microsoft.com/office/drawing/2014/main" xmlns="" id="{AD1BD32B-3383-4592-839F-D8A1D71CF8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68250" y="142876"/>
          <a:ext cx="3383915" cy="5803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3"/>
  <sheetViews>
    <sheetView showGridLines="0" tabSelected="1" zoomScale="80" zoomScaleNormal="80" workbookViewId="0">
      <selection activeCell="C4" sqref="C4"/>
    </sheetView>
  </sheetViews>
  <sheetFormatPr baseColWidth="10" defaultRowHeight="12.75" x14ac:dyDescent="0.2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9" width="28.7109375" style="3" customWidth="1"/>
    <col min="10" max="10" width="60.85546875" style="1" customWidth="1"/>
    <col min="11" max="11" width="33" style="2" customWidth="1"/>
    <col min="12" max="12" width="37" style="2" customWidth="1"/>
    <col min="13" max="13" width="39.710937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2"/>
  </cols>
  <sheetData>
    <row r="1" spans="1:30" ht="13.5" thickBot="1" x14ac:dyDescent="0.3">
      <c r="AA1" s="12"/>
    </row>
    <row r="2" spans="1:30" s="8" customFormat="1" ht="15" customHeight="1" x14ac:dyDescent="0.2">
      <c r="A2" s="5"/>
      <c r="B2" s="6"/>
      <c r="C2" s="41" t="s">
        <v>1232</v>
      </c>
      <c r="D2" s="42"/>
      <c r="E2" s="42"/>
      <c r="F2" s="42"/>
      <c r="G2" s="43"/>
      <c r="K2" s="9"/>
      <c r="L2" s="9"/>
      <c r="M2" s="9"/>
      <c r="V2" s="9"/>
      <c r="AB2" s="10"/>
      <c r="AC2" s="6"/>
      <c r="AD2" s="6"/>
    </row>
    <row r="3" spans="1:30" s="8" customFormat="1" ht="15" customHeight="1" x14ac:dyDescent="0.2">
      <c r="A3" s="5"/>
      <c r="B3" s="6"/>
      <c r="C3" s="44" t="s">
        <v>1206</v>
      </c>
      <c r="D3" s="45"/>
      <c r="E3" s="45"/>
      <c r="F3" s="45"/>
      <c r="G3" s="46"/>
      <c r="K3" s="9"/>
      <c r="L3" s="9"/>
      <c r="M3" s="9"/>
      <c r="V3" s="9"/>
      <c r="AB3" s="10"/>
      <c r="AC3" s="6"/>
      <c r="AD3" s="6"/>
    </row>
    <row r="4" spans="1:30" s="8" customFormat="1" ht="15" customHeight="1" thickBot="1" x14ac:dyDescent="0.25">
      <c r="A4" s="5"/>
      <c r="B4" s="6"/>
      <c r="C4" s="47" t="s">
        <v>1207</v>
      </c>
      <c r="D4" s="48"/>
      <c r="E4" s="48"/>
      <c r="F4" s="48"/>
      <c r="G4" s="49"/>
      <c r="K4" s="9"/>
      <c r="L4" s="9"/>
      <c r="M4" s="9"/>
      <c r="V4" s="9"/>
      <c r="AB4" s="10"/>
      <c r="AC4" s="6"/>
      <c r="AD4" s="6"/>
    </row>
    <row r="5" spans="1:30" s="8" customFormat="1" ht="11.25" customHeight="1" x14ac:dyDescent="0.25">
      <c r="A5" s="5"/>
      <c r="B5" s="6"/>
      <c r="C5" s="11" t="s">
        <v>1173</v>
      </c>
      <c r="E5" s="101"/>
      <c r="F5" s="101"/>
      <c r="G5" s="101"/>
      <c r="H5" s="7"/>
      <c r="I5" s="7"/>
      <c r="K5" s="9"/>
      <c r="L5" s="9"/>
      <c r="M5" s="9"/>
      <c r="V5" s="9"/>
      <c r="AB5" s="10"/>
      <c r="AC5" s="6"/>
      <c r="AD5" s="6"/>
    </row>
    <row r="6" spans="1:30" s="8" customFormat="1" ht="11.25" customHeight="1" x14ac:dyDescent="0.25">
      <c r="A6" s="5"/>
      <c r="B6" s="6"/>
      <c r="C6" s="11"/>
      <c r="E6" s="13"/>
      <c r="F6" s="13"/>
      <c r="G6" s="13"/>
      <c r="H6" s="7"/>
      <c r="I6" s="7"/>
      <c r="K6" s="9"/>
      <c r="L6" s="9"/>
      <c r="M6" s="9"/>
      <c r="V6" s="9"/>
      <c r="AB6" s="10"/>
      <c r="AC6" s="6"/>
      <c r="AD6" s="6"/>
    </row>
    <row r="7" spans="1:30" s="8" customFormat="1" ht="11.25" customHeight="1" thickBot="1" x14ac:dyDescent="0.3">
      <c r="A7" s="5"/>
      <c r="B7" s="6"/>
      <c r="C7" s="11"/>
      <c r="E7" s="13"/>
      <c r="F7" s="13"/>
      <c r="G7" s="13"/>
      <c r="H7" s="7"/>
      <c r="I7" s="7"/>
      <c r="K7" s="9"/>
      <c r="L7" s="9"/>
      <c r="M7" s="9"/>
      <c r="V7" s="9"/>
      <c r="AB7" s="10"/>
      <c r="AC7" s="6"/>
      <c r="AD7" s="6"/>
    </row>
    <row r="8" spans="1:30" s="63" customFormat="1" ht="17.25" customHeight="1" thickBot="1" x14ac:dyDescent="0.3">
      <c r="A8" s="91" t="s">
        <v>11</v>
      </c>
      <c r="B8" s="94" t="s">
        <v>12</v>
      </c>
      <c r="C8" s="102" t="s">
        <v>0</v>
      </c>
      <c r="D8" s="102"/>
      <c r="E8" s="102"/>
      <c r="F8" s="102"/>
      <c r="G8" s="105" t="s">
        <v>1</v>
      </c>
      <c r="H8" s="106"/>
      <c r="I8" s="107"/>
      <c r="J8" s="103" t="s">
        <v>2</v>
      </c>
      <c r="K8" s="100" t="s">
        <v>3</v>
      </c>
      <c r="L8" s="100"/>
      <c r="M8" s="100"/>
      <c r="N8" s="100" t="s">
        <v>4</v>
      </c>
      <c r="O8" s="100"/>
      <c r="P8" s="100"/>
      <c r="Q8" s="100"/>
      <c r="R8" s="100"/>
      <c r="S8" s="100"/>
      <c r="T8" s="100"/>
      <c r="U8" s="100" t="s">
        <v>5</v>
      </c>
      <c r="V8" s="100" t="s">
        <v>6</v>
      </c>
      <c r="W8" s="104"/>
      <c r="X8" s="99" t="s">
        <v>7</v>
      </c>
      <c r="Y8" s="99"/>
      <c r="Z8" s="99"/>
      <c r="AA8" s="99"/>
      <c r="AB8" s="99"/>
      <c r="AC8" s="99"/>
      <c r="AD8" s="99"/>
    </row>
    <row r="9" spans="1:30" s="63" customFormat="1" ht="15.75" customHeight="1" thickBot="1" x14ac:dyDescent="0.3">
      <c r="A9" s="92"/>
      <c r="B9" s="95"/>
      <c r="C9" s="102"/>
      <c r="D9" s="102"/>
      <c r="E9" s="102"/>
      <c r="F9" s="102"/>
      <c r="G9" s="108"/>
      <c r="H9" s="109"/>
      <c r="I9" s="110"/>
      <c r="J9" s="103"/>
      <c r="K9" s="100"/>
      <c r="L9" s="100"/>
      <c r="M9" s="100"/>
      <c r="N9" s="100"/>
      <c r="O9" s="100"/>
      <c r="P9" s="100"/>
      <c r="Q9" s="100"/>
      <c r="R9" s="100"/>
      <c r="S9" s="100"/>
      <c r="T9" s="100"/>
      <c r="U9" s="104"/>
      <c r="V9" s="104"/>
      <c r="W9" s="104"/>
      <c r="X9" s="99"/>
      <c r="Y9" s="99"/>
      <c r="Z9" s="99"/>
      <c r="AA9" s="99"/>
      <c r="AB9" s="99"/>
      <c r="AC9" s="99"/>
      <c r="AD9" s="99"/>
    </row>
    <row r="10" spans="1:30" s="63" customFormat="1" ht="45" customHeight="1" thickBot="1" x14ac:dyDescent="0.3">
      <c r="A10" s="93"/>
      <c r="B10" s="96"/>
      <c r="C10" s="53" t="s">
        <v>13</v>
      </c>
      <c r="D10" s="53" t="s">
        <v>14</v>
      </c>
      <c r="E10" s="53" t="s">
        <v>1057</v>
      </c>
      <c r="F10" s="53" t="s">
        <v>15</v>
      </c>
      <c r="G10" s="53" t="s">
        <v>16</v>
      </c>
      <c r="H10" s="111" t="s">
        <v>17</v>
      </c>
      <c r="I10" s="112"/>
      <c r="J10" s="103"/>
      <c r="K10" s="53" t="s">
        <v>18</v>
      </c>
      <c r="L10" s="53" t="s">
        <v>19</v>
      </c>
      <c r="M10" s="53" t="s">
        <v>20</v>
      </c>
      <c r="N10" s="53" t="s">
        <v>21</v>
      </c>
      <c r="O10" s="53" t="s">
        <v>22</v>
      </c>
      <c r="P10" s="53" t="s">
        <v>36</v>
      </c>
      <c r="Q10" s="53" t="s">
        <v>35</v>
      </c>
      <c r="R10" s="53" t="s">
        <v>23</v>
      </c>
      <c r="S10" s="53" t="s">
        <v>37</v>
      </c>
      <c r="T10" s="53" t="s">
        <v>24</v>
      </c>
      <c r="U10" s="53" t="s">
        <v>25</v>
      </c>
      <c r="V10" s="53" t="s">
        <v>38</v>
      </c>
      <c r="W10" s="53" t="s">
        <v>26</v>
      </c>
      <c r="X10" s="53" t="s">
        <v>8</v>
      </c>
      <c r="Y10" s="53" t="s">
        <v>9</v>
      </c>
      <c r="Z10" s="53" t="s">
        <v>10</v>
      </c>
      <c r="AA10" s="53" t="s">
        <v>30</v>
      </c>
      <c r="AB10" s="53" t="s">
        <v>1223</v>
      </c>
      <c r="AC10" s="53" t="s">
        <v>27</v>
      </c>
      <c r="AD10" s="53" t="s">
        <v>28</v>
      </c>
    </row>
    <row r="11" spans="1:30" s="63" customFormat="1" ht="40.5" customHeight="1" x14ac:dyDescent="0.25">
      <c r="A11" s="123" t="s">
        <v>1208</v>
      </c>
      <c r="B11" s="123" t="s">
        <v>1209</v>
      </c>
      <c r="C11" s="114" t="s">
        <v>1224</v>
      </c>
      <c r="D11" s="118" t="s">
        <v>1225</v>
      </c>
      <c r="E11" s="115" t="s">
        <v>1063</v>
      </c>
      <c r="F11" s="115" t="s">
        <v>1174</v>
      </c>
      <c r="G11" s="52" t="str">
        <f>VLOOKUP(H11,PELIGROS!A$1:G$445,2,0)</f>
        <v>Forzadas, Prolongadas</v>
      </c>
      <c r="H11" s="52" t="s">
        <v>39</v>
      </c>
      <c r="I11" s="52" t="s">
        <v>1210</v>
      </c>
      <c r="J11" s="52" t="str">
        <f>VLOOKUP(H11,PELIGROS!A$2:G$445,3,0)</f>
        <v xml:space="preserve">Lesiones osteomusculares, lesiones osteoarticulares
</v>
      </c>
      <c r="K11" s="18" t="s">
        <v>29</v>
      </c>
      <c r="L11" s="52" t="str">
        <f>VLOOKUP(H11,PELIGROS!A$2:G$445,4,0)</f>
        <v>Inspecciones planeadas e inspecciones no planeadas, procedimientos de programas de seguridad y salud en el trabajo</v>
      </c>
      <c r="M11" s="52" t="str">
        <f>VLOOKUP(H11,PELIGROS!A$2:G$445,5,0)</f>
        <v>PVE Biomecánico, programa pausas activas, exámenes periódicos, recomendaciones, control de posturas</v>
      </c>
      <c r="N11" s="18">
        <v>2</v>
      </c>
      <c r="O11" s="59">
        <v>3</v>
      </c>
      <c r="P11" s="59">
        <v>10</v>
      </c>
      <c r="Q11" s="60">
        <f t="shared" ref="Q11:Q74" si="0">N11*O11</f>
        <v>6</v>
      </c>
      <c r="R11" s="60">
        <f t="shared" ref="R11:R74" si="1">P11*Q11</f>
        <v>60</v>
      </c>
      <c r="S11" s="17" t="str">
        <f t="shared" ref="S11:S74" si="2">IF(Q11=40,"MA-40",IF(Q11=30,"MA-30",IF(Q11=20,"A-20",IF(Q11=10,"A-10",IF(Q11=24,"MA-24",IF(Q11=18,"A-18",IF(Q11=12,"A-12",IF(Q11=6,"M-6",IF(Q11=8,"M-8",IF(Q11=6,"M-6",IF(Q11=4,"B-4",IF(Q11=2,"B-2",))))))))))))</f>
        <v>M-6</v>
      </c>
      <c r="T11" s="61" t="str">
        <f t="shared" ref="T11:T74" si="3">IF(R11&lt;=20,"IV",IF(R11&lt;=120,"III",IF(R11&lt;=500,"II",IF(R11&lt;=4000,"I"))))</f>
        <v>III</v>
      </c>
      <c r="U11" s="62" t="str">
        <f t="shared" ref="U11:U74" si="4">IF(T11=0,"",IF(T11="IV","Aceptable",IF(T11="III","Mejorable",IF(T11="II","No Aceptable o Aceptable Con Control Especifico",IF(T11="I","No Aceptable","")))))</f>
        <v>Mejorable</v>
      </c>
      <c r="V11" s="113">
        <v>1</v>
      </c>
      <c r="W11" s="52" t="str">
        <f>VLOOKUP(H11,PELIGROS!A$2:G$445,6,0)</f>
        <v>Enfermedades Osteomusculares</v>
      </c>
      <c r="X11" s="18" t="s">
        <v>31</v>
      </c>
      <c r="Y11" s="18" t="s">
        <v>31</v>
      </c>
      <c r="Z11" s="18" t="s">
        <v>31</v>
      </c>
      <c r="AA11" s="17" t="s">
        <v>31</v>
      </c>
      <c r="AB11" s="52" t="str">
        <f>VLOOKUP(H11,PELIGROS!A$2:G$445,7,0)</f>
        <v>Prevención en lesiones osteomusculares, líderes de pausas activas</v>
      </c>
      <c r="AC11" s="18" t="s">
        <v>1176</v>
      </c>
      <c r="AD11" s="114" t="s">
        <v>1180</v>
      </c>
    </row>
    <row r="12" spans="1:30" s="63" customFormat="1" ht="38.25" x14ac:dyDescent="0.25">
      <c r="A12" s="124"/>
      <c r="B12" s="124"/>
      <c r="C12" s="74"/>
      <c r="D12" s="77"/>
      <c r="E12" s="116"/>
      <c r="F12" s="116"/>
      <c r="G12" s="52" t="str">
        <f>VLOOKUP(H12,PELIGROS!A$1:G$445,2,0)</f>
        <v>Movimientos repetitivos, Miembros Superiores</v>
      </c>
      <c r="H12" s="52" t="s">
        <v>1175</v>
      </c>
      <c r="I12" s="52" t="s">
        <v>1210</v>
      </c>
      <c r="J12" s="52" t="str">
        <f>VLOOKUP(H12,PELIGROS!A$2:G$445,3,0)</f>
        <v>Lesiones Musculoesqueléticas</v>
      </c>
      <c r="K12" s="18" t="s">
        <v>29</v>
      </c>
      <c r="L12" s="52" t="str">
        <f>VLOOKUP(H12,PELIGROS!A$2:G$445,4,0)</f>
        <v>N/A</v>
      </c>
      <c r="M12" s="52" t="str">
        <f>VLOOKUP(H12,PELIGROS!A$2:G$445,5,0)</f>
        <v>PVE BIomécanico, programa pausas activas, examenes periódicos, recomendaicones, control de posturas</v>
      </c>
      <c r="N12" s="18">
        <v>2</v>
      </c>
      <c r="O12" s="59">
        <v>3</v>
      </c>
      <c r="P12" s="59">
        <v>10</v>
      </c>
      <c r="Q12" s="60">
        <f t="shared" si="0"/>
        <v>6</v>
      </c>
      <c r="R12" s="60">
        <f t="shared" si="1"/>
        <v>60</v>
      </c>
      <c r="S12" s="17" t="str">
        <f t="shared" si="2"/>
        <v>M-6</v>
      </c>
      <c r="T12" s="61" t="str">
        <f t="shared" si="3"/>
        <v>III</v>
      </c>
      <c r="U12" s="62" t="str">
        <f t="shared" si="4"/>
        <v>Mejorable</v>
      </c>
      <c r="V12" s="71"/>
      <c r="W12" s="52" t="str">
        <f>VLOOKUP(H12,PELIGROS!A$2:G$445,6,0)</f>
        <v>Enfermedades musculoesqueleticas</v>
      </c>
      <c r="X12" s="18" t="s">
        <v>31</v>
      </c>
      <c r="Y12" s="18" t="s">
        <v>31</v>
      </c>
      <c r="Z12" s="18" t="s">
        <v>31</v>
      </c>
      <c r="AA12" s="17" t="s">
        <v>31</v>
      </c>
      <c r="AB12" s="52" t="str">
        <f>VLOOKUP(H12,PELIGROS!A$2:G$445,7,0)</f>
        <v>Prevención en lesiones osteomusculares, líderes de pausas activas</v>
      </c>
      <c r="AC12" s="18" t="s">
        <v>31</v>
      </c>
      <c r="AD12" s="74"/>
    </row>
    <row r="13" spans="1:30" s="63" customFormat="1" ht="51" x14ac:dyDescent="0.25">
      <c r="A13" s="124"/>
      <c r="B13" s="124"/>
      <c r="C13" s="74"/>
      <c r="D13" s="77"/>
      <c r="E13" s="116"/>
      <c r="F13" s="116"/>
      <c r="G13" s="52" t="str">
        <f>VLOOKUP(H13,PELIGROS!A$1:G$445,2,0)</f>
        <v>Atropellamiento, Envestir</v>
      </c>
      <c r="H13" s="52" t="s">
        <v>1167</v>
      </c>
      <c r="I13" s="52" t="s">
        <v>1213</v>
      </c>
      <c r="J13" s="52" t="str">
        <f>VLOOKUP(H13,PELIGROS!A$2:G$445,3,0)</f>
        <v>Lesiones, pérdidas materiales, muerte</v>
      </c>
      <c r="K13" s="18" t="s">
        <v>29</v>
      </c>
      <c r="L13" s="52" t="str">
        <f>VLOOKUP(H13,PELIGROS!A$2:G$445,4,0)</f>
        <v>Inspecciones planeadas e inspecciones no planeadas, procedimientos de programas de seguridad y salud en el trabajo</v>
      </c>
      <c r="M13" s="52" t="str">
        <f>VLOOKUP(H13,PELIGROS!A$2:G$445,5,0)</f>
        <v>Programa de seguridad vial, señalización</v>
      </c>
      <c r="N13" s="18">
        <v>2</v>
      </c>
      <c r="O13" s="59">
        <v>2</v>
      </c>
      <c r="P13" s="59">
        <v>60</v>
      </c>
      <c r="Q13" s="60">
        <f t="shared" si="0"/>
        <v>4</v>
      </c>
      <c r="R13" s="60">
        <f t="shared" si="1"/>
        <v>240</v>
      </c>
      <c r="S13" s="17" t="str">
        <f t="shared" si="2"/>
        <v>B-4</v>
      </c>
      <c r="T13" s="61" t="str">
        <f t="shared" si="3"/>
        <v>II</v>
      </c>
      <c r="U13" s="62" t="str">
        <f t="shared" si="4"/>
        <v>No Aceptable o Aceptable Con Control Especifico</v>
      </c>
      <c r="V13" s="71"/>
      <c r="W13" s="52" t="str">
        <f>VLOOKUP(H13,PELIGROS!A$2:G$445,6,0)</f>
        <v>Muerte</v>
      </c>
      <c r="X13" s="18" t="s">
        <v>31</v>
      </c>
      <c r="Y13" s="18" t="s">
        <v>31</v>
      </c>
      <c r="Z13" s="18" t="s">
        <v>31</v>
      </c>
      <c r="AA13" s="17" t="s">
        <v>31</v>
      </c>
      <c r="AB13" s="52" t="str">
        <f>VLOOKUP(H13,PELIGROS!A$2:G$445,7,0)</f>
        <v>Seguridad vial y manejo defensivo, aseguramiento de áreas de trabajo</v>
      </c>
      <c r="AC13" s="18" t="s">
        <v>31</v>
      </c>
      <c r="AD13" s="74"/>
    </row>
    <row r="14" spans="1:30" s="63" customFormat="1" ht="63.75" x14ac:dyDescent="0.25">
      <c r="A14" s="124"/>
      <c r="B14" s="124"/>
      <c r="C14" s="74"/>
      <c r="D14" s="77"/>
      <c r="E14" s="116"/>
      <c r="F14" s="116"/>
      <c r="G14" s="52" t="str">
        <f>VLOOKUP(H14,PELIGROS!A$1:G$445,2,0)</f>
        <v>Atraco, golpiza, atentados y secuestrados</v>
      </c>
      <c r="H14" s="52" t="s">
        <v>55</v>
      </c>
      <c r="I14" s="52" t="s">
        <v>1213</v>
      </c>
      <c r="J14" s="52" t="str">
        <f>VLOOKUP(H14,PELIGROS!A$2:G$445,3,0)</f>
        <v>Estrés, golpes, Secuestros</v>
      </c>
      <c r="K14" s="18" t="s">
        <v>29</v>
      </c>
      <c r="L14" s="52" t="str">
        <f>VLOOKUP(H14,PELIGROS!A$2:G$445,4,0)</f>
        <v>Inspecciones planeadas e inspecciones no planeadas, procedimientos de programas de seguridad y salud en el trabajo</v>
      </c>
      <c r="M14" s="52" t="str">
        <f>VLOOKUP(H14,PELIGROS!A$2:G$445,5,0)</f>
        <v xml:space="preserve">Uniformes Corporativos, Chaquetas corporativas, Carnetización
</v>
      </c>
      <c r="N14" s="18">
        <v>2</v>
      </c>
      <c r="O14" s="59">
        <v>2</v>
      </c>
      <c r="P14" s="59">
        <v>60</v>
      </c>
      <c r="Q14" s="60">
        <f t="shared" si="0"/>
        <v>4</v>
      </c>
      <c r="R14" s="60">
        <f t="shared" si="1"/>
        <v>240</v>
      </c>
      <c r="S14" s="17" t="str">
        <f t="shared" si="2"/>
        <v>B-4</v>
      </c>
      <c r="T14" s="61" t="str">
        <f t="shared" si="3"/>
        <v>II</v>
      </c>
      <c r="U14" s="62" t="str">
        <f t="shared" si="4"/>
        <v>No Aceptable o Aceptable Con Control Especifico</v>
      </c>
      <c r="V14" s="71"/>
      <c r="W14" s="52" t="str">
        <f>VLOOKUP(H14,PELIGROS!A$2:G$445,6,0)</f>
        <v>Secuestros</v>
      </c>
      <c r="X14" s="18" t="s">
        <v>31</v>
      </c>
      <c r="Y14" s="18" t="s">
        <v>31</v>
      </c>
      <c r="Z14" s="18" t="s">
        <v>31</v>
      </c>
      <c r="AA14" s="17" t="s">
        <v>31</v>
      </c>
      <c r="AB14" s="52" t="str">
        <f>VLOOKUP(H14,PELIGROS!A$2:G$445,7,0)</f>
        <v>N/A</v>
      </c>
      <c r="AC14" s="18" t="s">
        <v>1177</v>
      </c>
      <c r="AD14" s="74"/>
    </row>
    <row r="15" spans="1:30" s="63" customFormat="1" ht="51" x14ac:dyDescent="0.25">
      <c r="A15" s="124"/>
      <c r="B15" s="124"/>
      <c r="C15" s="74"/>
      <c r="D15" s="77"/>
      <c r="E15" s="116"/>
      <c r="F15" s="116"/>
      <c r="G15" s="52" t="str">
        <f>VLOOKUP(H15,PELIGROS!A$1:G$445,2,0)</f>
        <v>SISMOS, INCENDIOS, INUNDACIONES, TERREMOTOS, VENDAVALES, DERRUMBE</v>
      </c>
      <c r="H15" s="52" t="s">
        <v>59</v>
      </c>
      <c r="I15" s="52" t="s">
        <v>1211</v>
      </c>
      <c r="J15" s="52" t="str">
        <f>VLOOKUP(H15,PELIGROS!A$2:G$445,3,0)</f>
        <v>SISMOS, INCENDIOS, INUNDACIONES, TERREMOTOS, VENDAVALES</v>
      </c>
      <c r="K15" s="18" t="s">
        <v>29</v>
      </c>
      <c r="L15" s="52" t="str">
        <f>VLOOKUP(H15,PELIGROS!A$2:G$445,4,0)</f>
        <v>Inspecciones planeadas e inspecciones no planeadas, procedimientos de programas de seguridad y salud en el trabajo</v>
      </c>
      <c r="M15" s="52" t="str">
        <f>VLOOKUP(H15,PELIGROS!A$2:G$445,5,0)</f>
        <v>BRIGADAS DE EMERGENCIAS</v>
      </c>
      <c r="N15" s="18">
        <v>2</v>
      </c>
      <c r="O15" s="59">
        <v>1</v>
      </c>
      <c r="P15" s="59">
        <v>100</v>
      </c>
      <c r="Q15" s="60">
        <f t="shared" si="0"/>
        <v>2</v>
      </c>
      <c r="R15" s="60">
        <f t="shared" si="1"/>
        <v>200</v>
      </c>
      <c r="S15" s="17" t="str">
        <f t="shared" si="2"/>
        <v>B-2</v>
      </c>
      <c r="T15" s="61" t="str">
        <f t="shared" si="3"/>
        <v>II</v>
      </c>
      <c r="U15" s="62" t="str">
        <f t="shared" si="4"/>
        <v>No Aceptable o Aceptable Con Control Especifico</v>
      </c>
      <c r="V15" s="71"/>
      <c r="W15" s="52" t="str">
        <f>VLOOKUP(H15,PELIGROS!A$2:G$445,6,0)</f>
        <v>MUERTE</v>
      </c>
      <c r="X15" s="18" t="s">
        <v>31</v>
      </c>
      <c r="Y15" s="18" t="s">
        <v>31</v>
      </c>
      <c r="Z15" s="18" t="s">
        <v>31</v>
      </c>
      <c r="AA15" s="17" t="s">
        <v>1215</v>
      </c>
      <c r="AB15" s="52" t="str">
        <f>VLOOKUP(H15,PELIGROS!A$2:G$445,7,0)</f>
        <v>ENTRENAMIENTO DE LA BRIGADA; DIVULGACIÓN DE PLAN DE EMERGENCIA</v>
      </c>
      <c r="AC15" s="18" t="s">
        <v>1178</v>
      </c>
      <c r="AD15" s="74"/>
    </row>
    <row r="16" spans="1:30" s="63" customFormat="1" ht="51" x14ac:dyDescent="0.25">
      <c r="A16" s="124"/>
      <c r="B16" s="124"/>
      <c r="C16" s="74"/>
      <c r="D16" s="77"/>
      <c r="E16" s="116"/>
      <c r="F16" s="116"/>
      <c r="G16" s="52" t="str">
        <f>VLOOKUP(H16,PELIGROS!A$1:G$445,2,0)</f>
        <v>ENERGÍA TÉRMICA, CAMBIO DE TEMPERATURA DURANTE LOS RECORRIDOS</v>
      </c>
      <c r="H16" s="52" t="s">
        <v>1214</v>
      </c>
      <c r="I16" s="52" t="s">
        <v>1216</v>
      </c>
      <c r="J16" s="52" t="str">
        <f>VLOOKUP(H16,PELIGROS!A$2:G$445,3,0)</f>
        <v xml:space="preserve"> GOLPE DE CALOR,  DESHIDRATACIÓN</v>
      </c>
      <c r="K16" s="18" t="s">
        <v>29</v>
      </c>
      <c r="L16" s="52" t="str">
        <f>VLOOKUP(H16,PELIGROS!A$2:G$445,4,0)</f>
        <v>Inspecciones planeadas e inspecciones no planeadas, procedimientos de programas de seguridad y salud en el trabajo</v>
      </c>
      <c r="M16" s="52" t="str">
        <f>VLOOKUP(H16,PELIGROS!A$2:G$445,5,0)</f>
        <v>NO OBSERVADO</v>
      </c>
      <c r="N16" s="18">
        <v>2</v>
      </c>
      <c r="O16" s="59">
        <v>2</v>
      </c>
      <c r="P16" s="59">
        <v>10</v>
      </c>
      <c r="Q16" s="60">
        <f t="shared" si="0"/>
        <v>4</v>
      </c>
      <c r="R16" s="60">
        <f t="shared" si="1"/>
        <v>40</v>
      </c>
      <c r="S16" s="17" t="str">
        <f t="shared" si="2"/>
        <v>B-4</v>
      </c>
      <c r="T16" s="61" t="str">
        <f t="shared" si="3"/>
        <v>III</v>
      </c>
      <c r="U16" s="62" t="str">
        <f t="shared" si="4"/>
        <v>Mejorable</v>
      </c>
      <c r="V16" s="71"/>
      <c r="W16" s="52" t="str">
        <f>VLOOKUP(H16,PELIGROS!A$2:G$445,6,0)</f>
        <v>CÁNCER DE PIEL</v>
      </c>
      <c r="X16" s="18" t="s">
        <v>31</v>
      </c>
      <c r="Y16" s="18" t="s">
        <v>31</v>
      </c>
      <c r="Z16" s="18" t="s">
        <v>31</v>
      </c>
      <c r="AA16" s="17" t="s">
        <v>31</v>
      </c>
      <c r="AB16" s="52" t="str">
        <f>VLOOKUP(H16,PELIGROS!A$2:G$445,7,0)</f>
        <v>N/A</v>
      </c>
      <c r="AC16" s="18" t="s">
        <v>1217</v>
      </c>
      <c r="AD16" s="74"/>
    </row>
    <row r="17" spans="1:30" s="63" customFormat="1" ht="63.75" x14ac:dyDescent="0.25">
      <c r="A17" s="124"/>
      <c r="B17" s="124"/>
      <c r="C17" s="74"/>
      <c r="D17" s="77"/>
      <c r="E17" s="116"/>
      <c r="F17" s="116"/>
      <c r="G17" s="52" t="str">
        <f>VLOOKUP(H17,PELIGROS!A$1:G$445,2,0)</f>
        <v>CONCENTRACIÓN EN ACTIVIDADES DE ALTO DESEMPEÑO MENTAL</v>
      </c>
      <c r="H17" s="52" t="s">
        <v>69</v>
      </c>
      <c r="I17" s="52" t="s">
        <v>1212</v>
      </c>
      <c r="J17" s="52" t="str">
        <f>VLOOKUP(H17,PELIGROS!A$2:G$445,3,0)</f>
        <v>ESTRÉS, CEFALEA, IRRITABILIDAD</v>
      </c>
      <c r="K17" s="18" t="s">
        <v>29</v>
      </c>
      <c r="L17" s="52" t="str">
        <f>VLOOKUP(H17,PELIGROS!A$2:G$445,4,0)</f>
        <v>N/A</v>
      </c>
      <c r="M17" s="52" t="str">
        <f>VLOOKUP(H17,PELIGROS!A$2:G$445,5,0)</f>
        <v>PVE PSICOSOCIAL</v>
      </c>
      <c r="N17" s="18">
        <v>2</v>
      </c>
      <c r="O17" s="59">
        <v>3</v>
      </c>
      <c r="P17" s="59">
        <v>10</v>
      </c>
      <c r="Q17" s="60">
        <f t="shared" si="0"/>
        <v>6</v>
      </c>
      <c r="R17" s="60">
        <f t="shared" si="1"/>
        <v>60</v>
      </c>
      <c r="S17" s="17" t="str">
        <f t="shared" si="2"/>
        <v>M-6</v>
      </c>
      <c r="T17" s="61" t="str">
        <f t="shared" si="3"/>
        <v>III</v>
      </c>
      <c r="U17" s="62" t="str">
        <f t="shared" si="4"/>
        <v>Mejorable</v>
      </c>
      <c r="V17" s="71"/>
      <c r="W17" s="52" t="str">
        <f>VLOOKUP(H17,PELIGROS!A$2:G$445,6,0)</f>
        <v>ESTRÉS</v>
      </c>
      <c r="X17" s="18" t="s">
        <v>31</v>
      </c>
      <c r="Y17" s="18" t="s">
        <v>31</v>
      </c>
      <c r="Z17" s="18" t="s">
        <v>31</v>
      </c>
      <c r="AA17" s="17" t="s">
        <v>31</v>
      </c>
      <c r="AB17" s="52" t="str">
        <f>VLOOKUP(H17,PELIGROS!A$2:G$445,7,0)</f>
        <v>N/A</v>
      </c>
      <c r="AC17" s="18" t="s">
        <v>1179</v>
      </c>
      <c r="AD17" s="74"/>
    </row>
    <row r="18" spans="1:30" s="63" customFormat="1" ht="38.25" x14ac:dyDescent="0.25">
      <c r="A18" s="124"/>
      <c r="B18" s="124"/>
      <c r="C18" s="74"/>
      <c r="D18" s="77"/>
      <c r="E18" s="116"/>
      <c r="F18" s="116"/>
      <c r="G18" s="52" t="str">
        <f>VLOOKUP(H18,PELIGROS!A$1:G$445,2,0)</f>
        <v>ATENCIÓN AL PÚBLICO</v>
      </c>
      <c r="H18" s="52" t="s">
        <v>442</v>
      </c>
      <c r="I18" s="52" t="s">
        <v>1212</v>
      </c>
      <c r="J18" s="52" t="str">
        <f>VLOOKUP(H18,PELIGROS!A$2:G$445,3,0)</f>
        <v>ESTRÉS, ENFERMEDADES DIGESTIVAS, IRRITABILIDAD, TRANSTORNOS DEL SUEÑO</v>
      </c>
      <c r="K18" s="18" t="s">
        <v>29</v>
      </c>
      <c r="L18" s="52" t="str">
        <f>VLOOKUP(H18,PELIGROS!A$2:G$445,4,0)</f>
        <v>N/A</v>
      </c>
      <c r="M18" s="52" t="str">
        <f>VLOOKUP(H18,PELIGROS!A$2:G$445,5,0)</f>
        <v>PVE PSICOSOCIAL</v>
      </c>
      <c r="N18" s="18">
        <v>2</v>
      </c>
      <c r="O18" s="59">
        <v>2</v>
      </c>
      <c r="P18" s="59">
        <v>10</v>
      </c>
      <c r="Q18" s="60">
        <f t="shared" si="0"/>
        <v>4</v>
      </c>
      <c r="R18" s="60">
        <f t="shared" si="1"/>
        <v>40</v>
      </c>
      <c r="S18" s="17" t="str">
        <f t="shared" si="2"/>
        <v>B-4</v>
      </c>
      <c r="T18" s="61" t="str">
        <f t="shared" si="3"/>
        <v>III</v>
      </c>
      <c r="U18" s="62" t="str">
        <f t="shared" si="4"/>
        <v>Mejorable</v>
      </c>
      <c r="V18" s="71"/>
      <c r="W18" s="52" t="str">
        <f>VLOOKUP(H18,PELIGROS!A$2:G$445,6,0)</f>
        <v>ESTRÉS</v>
      </c>
      <c r="X18" s="18" t="s">
        <v>31</v>
      </c>
      <c r="Y18" s="18" t="s">
        <v>31</v>
      </c>
      <c r="Z18" s="18" t="s">
        <v>31</v>
      </c>
      <c r="AA18" s="17" t="s">
        <v>31</v>
      </c>
      <c r="AB18" s="52" t="str">
        <f>VLOOKUP(H18,PELIGROS!A$2:G$445,7,0)</f>
        <v>RESOLUCIÓN DE CONFLICTOS; COMUNICACIÓN ASERTIVA; SERVICIO AL CLIENTE</v>
      </c>
      <c r="AC18" s="18" t="s">
        <v>31</v>
      </c>
      <c r="AD18" s="74"/>
    </row>
    <row r="19" spans="1:30" s="63" customFormat="1" x14ac:dyDescent="0.25">
      <c r="A19" s="124"/>
      <c r="B19" s="124"/>
      <c r="C19" s="74"/>
      <c r="D19" s="77"/>
      <c r="E19" s="116"/>
      <c r="F19" s="116"/>
      <c r="G19" s="52" t="str">
        <f>VLOOKUP(H19,PELIGROS!A$1:G$445,2,0)</f>
        <v>NATURALEZA DE LA TAREA</v>
      </c>
      <c r="H19" s="52" t="s">
        <v>73</v>
      </c>
      <c r="I19" s="52" t="s">
        <v>1212</v>
      </c>
      <c r="J19" s="52" t="str">
        <f>VLOOKUP(H19,PELIGROS!A$2:G$445,3,0)</f>
        <v>ESTRÉS,  TRANSTORNOS DEL SUEÑO</v>
      </c>
      <c r="K19" s="18" t="s">
        <v>29</v>
      </c>
      <c r="L19" s="52" t="str">
        <f>VLOOKUP(H19,PELIGROS!A$2:G$445,4,0)</f>
        <v>N/A</v>
      </c>
      <c r="M19" s="52" t="str">
        <f>VLOOKUP(H19,PELIGROS!A$2:G$445,5,0)</f>
        <v>PVE PSICOSOCIAL</v>
      </c>
      <c r="N19" s="18">
        <v>2</v>
      </c>
      <c r="O19" s="59">
        <v>3</v>
      </c>
      <c r="P19" s="59">
        <v>10</v>
      </c>
      <c r="Q19" s="60">
        <f t="shared" si="0"/>
        <v>6</v>
      </c>
      <c r="R19" s="60">
        <f t="shared" si="1"/>
        <v>60</v>
      </c>
      <c r="S19" s="17" t="str">
        <f t="shared" si="2"/>
        <v>M-6</v>
      </c>
      <c r="T19" s="61" t="str">
        <f t="shared" si="3"/>
        <v>III</v>
      </c>
      <c r="U19" s="62" t="str">
        <f t="shared" si="4"/>
        <v>Mejorable</v>
      </c>
      <c r="V19" s="71"/>
      <c r="W19" s="52" t="str">
        <f>VLOOKUP(H19,PELIGROS!A$2:G$445,6,0)</f>
        <v>ESTRÉS</v>
      </c>
      <c r="X19" s="18" t="s">
        <v>31</v>
      </c>
      <c r="Y19" s="18" t="s">
        <v>31</v>
      </c>
      <c r="Z19" s="18" t="s">
        <v>31</v>
      </c>
      <c r="AA19" s="17" t="s">
        <v>31</v>
      </c>
      <c r="AB19" s="52" t="str">
        <f>VLOOKUP(H19,PELIGROS!A$2:G$445,7,0)</f>
        <v>N/A</v>
      </c>
      <c r="AC19" s="18" t="s">
        <v>31</v>
      </c>
      <c r="AD19" s="74"/>
    </row>
    <row r="20" spans="1:30" s="63" customFormat="1" ht="25.5" x14ac:dyDescent="0.25">
      <c r="A20" s="124"/>
      <c r="B20" s="124"/>
      <c r="C20" s="75"/>
      <c r="D20" s="78"/>
      <c r="E20" s="117"/>
      <c r="F20" s="117"/>
      <c r="G20" s="52" t="str">
        <f>VLOOKUP(H20,PELIGROS!A$1:G$445,2,0)</f>
        <v xml:space="preserve"> ALTA CONCENTRACIÓN</v>
      </c>
      <c r="H20" s="52" t="s">
        <v>84</v>
      </c>
      <c r="I20" s="52" t="s">
        <v>1212</v>
      </c>
      <c r="J20" s="52" t="str">
        <f>VLOOKUP(H20,PELIGROS!A$2:G$445,3,0)</f>
        <v>ESTRÉS, DEPRESIÓN, TRANSTORNOS DEL SUEÑO, AUSENCIA DE ATENCIÓN</v>
      </c>
      <c r="K20" s="18" t="s">
        <v>29</v>
      </c>
      <c r="L20" s="52" t="str">
        <f>VLOOKUP(H20,PELIGROS!A$2:G$445,4,0)</f>
        <v>N/A</v>
      </c>
      <c r="M20" s="52" t="str">
        <f>VLOOKUP(H20,PELIGROS!A$2:G$445,5,0)</f>
        <v>PVE PSICOSOCIAL</v>
      </c>
      <c r="N20" s="18">
        <v>2</v>
      </c>
      <c r="O20" s="59">
        <v>2</v>
      </c>
      <c r="P20" s="59">
        <v>10</v>
      </c>
      <c r="Q20" s="60">
        <f t="shared" si="0"/>
        <v>4</v>
      </c>
      <c r="R20" s="60">
        <f t="shared" si="1"/>
        <v>40</v>
      </c>
      <c r="S20" s="17" t="str">
        <f t="shared" si="2"/>
        <v>B-4</v>
      </c>
      <c r="T20" s="61" t="str">
        <f t="shared" si="3"/>
        <v>III</v>
      </c>
      <c r="U20" s="62" t="str">
        <f t="shared" si="4"/>
        <v>Mejorable</v>
      </c>
      <c r="V20" s="72"/>
      <c r="W20" s="52" t="str">
        <f>VLOOKUP(H20,PELIGROS!A$2:G$445,6,0)</f>
        <v>ESTRÉS, ALTERACIÓN DEL SISTEMA NERVIOSO</v>
      </c>
      <c r="X20" s="18" t="s">
        <v>31</v>
      </c>
      <c r="Y20" s="18" t="s">
        <v>31</v>
      </c>
      <c r="Z20" s="18" t="s">
        <v>31</v>
      </c>
      <c r="AA20" s="17" t="s">
        <v>31</v>
      </c>
      <c r="AB20" s="52" t="str">
        <f>VLOOKUP(H20,PELIGROS!A$2:G$445,7,0)</f>
        <v>N/A</v>
      </c>
      <c r="AC20" s="18" t="s">
        <v>31</v>
      </c>
      <c r="AD20" s="75"/>
    </row>
    <row r="21" spans="1:30" s="63" customFormat="1" ht="229.5" customHeight="1" x14ac:dyDescent="0.25">
      <c r="A21" s="124"/>
      <c r="B21" s="124"/>
      <c r="C21" s="64" t="s">
        <v>1202</v>
      </c>
      <c r="D21" s="120" t="s">
        <v>1203</v>
      </c>
      <c r="E21" s="67" t="s">
        <v>1030</v>
      </c>
      <c r="F21" s="67" t="s">
        <v>1174</v>
      </c>
      <c r="G21" s="51" t="str">
        <f>VLOOKUP(H21,PELIGROS!A$1:G$445,2,0)</f>
        <v>Forzadas, Prolongadas</v>
      </c>
      <c r="H21" s="51" t="s">
        <v>39</v>
      </c>
      <c r="I21" s="51" t="s">
        <v>1210</v>
      </c>
      <c r="J21" s="51" t="str">
        <f>VLOOKUP(H21,PELIGROS!A$2:G$445,3,0)</f>
        <v xml:space="preserve">Lesiones osteomusculares, lesiones osteoarticulares
</v>
      </c>
      <c r="K21" s="50" t="s">
        <v>29</v>
      </c>
      <c r="L21" s="51" t="str">
        <f>VLOOKUP(H21,PELIGROS!A$2:G$445,4,0)</f>
        <v>Inspecciones planeadas e inspecciones no planeadas, procedimientos de programas de seguridad y salud en el trabajo</v>
      </c>
      <c r="M21" s="51" t="str">
        <f>VLOOKUP(H21,PELIGROS!A$2:G$445,5,0)</f>
        <v>PVE Biomecánico, programa pausas activas, exámenes periódicos, recomendaciones, control de posturas</v>
      </c>
      <c r="N21" s="50">
        <v>2</v>
      </c>
      <c r="O21" s="54">
        <v>3</v>
      </c>
      <c r="P21" s="54">
        <v>10</v>
      </c>
      <c r="Q21" s="55">
        <f t="shared" si="0"/>
        <v>6</v>
      </c>
      <c r="R21" s="55">
        <f t="shared" si="1"/>
        <v>60</v>
      </c>
      <c r="S21" s="56" t="str">
        <f t="shared" si="2"/>
        <v>M-6</v>
      </c>
      <c r="T21" s="57" t="str">
        <f t="shared" si="3"/>
        <v>III</v>
      </c>
      <c r="U21" s="58" t="str">
        <f t="shared" si="4"/>
        <v>Mejorable</v>
      </c>
      <c r="V21" s="87">
        <v>1</v>
      </c>
      <c r="W21" s="51" t="str">
        <f>VLOOKUP(H21,PELIGROS!A$2:G$445,6,0)</f>
        <v>Enfermedades Osteomusculares</v>
      </c>
      <c r="X21" s="50" t="s">
        <v>31</v>
      </c>
      <c r="Y21" s="50" t="s">
        <v>31</v>
      </c>
      <c r="Z21" s="50" t="s">
        <v>31</v>
      </c>
      <c r="AA21" s="56" t="s">
        <v>31</v>
      </c>
      <c r="AB21" s="51" t="str">
        <f>VLOOKUP(H21,PELIGROS!A$2:G$445,7,0)</f>
        <v>Prevención en lesiones osteomusculares, líderes de pausas activas</v>
      </c>
      <c r="AC21" s="50" t="s">
        <v>1176</v>
      </c>
      <c r="AD21" s="64" t="s">
        <v>1180</v>
      </c>
    </row>
    <row r="22" spans="1:30" s="63" customFormat="1" ht="38.25" x14ac:dyDescent="0.25">
      <c r="A22" s="124"/>
      <c r="B22" s="124"/>
      <c r="C22" s="65"/>
      <c r="D22" s="121"/>
      <c r="E22" s="68"/>
      <c r="F22" s="68"/>
      <c r="G22" s="51" t="str">
        <f>VLOOKUP(H22,PELIGROS!A$1:G$445,2,0)</f>
        <v>Movimientos repetitivos, Miembros Superiores</v>
      </c>
      <c r="H22" s="51" t="s">
        <v>1175</v>
      </c>
      <c r="I22" s="51" t="s">
        <v>1210</v>
      </c>
      <c r="J22" s="51" t="str">
        <f>VLOOKUP(H22,PELIGROS!A$2:G$445,3,0)</f>
        <v>Lesiones Musculoesqueléticas</v>
      </c>
      <c r="K22" s="50" t="s">
        <v>29</v>
      </c>
      <c r="L22" s="51" t="str">
        <f>VLOOKUP(H22,PELIGROS!A$2:G$445,4,0)</f>
        <v>N/A</v>
      </c>
      <c r="M22" s="51" t="str">
        <f>VLOOKUP(H22,PELIGROS!A$2:G$445,5,0)</f>
        <v>PVE BIomécanico, programa pausas activas, examenes periódicos, recomendaicones, control de posturas</v>
      </c>
      <c r="N22" s="50">
        <v>2</v>
      </c>
      <c r="O22" s="54">
        <v>3</v>
      </c>
      <c r="P22" s="54">
        <v>10</v>
      </c>
      <c r="Q22" s="55">
        <f t="shared" si="0"/>
        <v>6</v>
      </c>
      <c r="R22" s="55">
        <f t="shared" si="1"/>
        <v>60</v>
      </c>
      <c r="S22" s="56" t="str">
        <f t="shared" si="2"/>
        <v>M-6</v>
      </c>
      <c r="T22" s="57" t="str">
        <f t="shared" si="3"/>
        <v>III</v>
      </c>
      <c r="U22" s="58" t="str">
        <f t="shared" si="4"/>
        <v>Mejorable</v>
      </c>
      <c r="V22" s="88"/>
      <c r="W22" s="51" t="str">
        <f>VLOOKUP(H22,PELIGROS!A$2:G$445,6,0)</f>
        <v>Enfermedades musculoesqueleticas</v>
      </c>
      <c r="X22" s="50" t="s">
        <v>31</v>
      </c>
      <c r="Y22" s="50" t="s">
        <v>31</v>
      </c>
      <c r="Z22" s="50" t="s">
        <v>31</v>
      </c>
      <c r="AA22" s="56" t="s">
        <v>31</v>
      </c>
      <c r="AB22" s="51" t="str">
        <f>VLOOKUP(H22,PELIGROS!A$2:G$445,7,0)</f>
        <v>Prevención en lesiones osteomusculares, líderes de pausas activas</v>
      </c>
      <c r="AC22" s="50" t="s">
        <v>31</v>
      </c>
      <c r="AD22" s="65"/>
    </row>
    <row r="23" spans="1:30" s="63" customFormat="1" ht="51" x14ac:dyDescent="0.25">
      <c r="A23" s="124"/>
      <c r="B23" s="124"/>
      <c r="C23" s="65"/>
      <c r="D23" s="121"/>
      <c r="E23" s="68"/>
      <c r="F23" s="68"/>
      <c r="G23" s="51" t="str">
        <f>VLOOKUP(H23,PELIGROS!A$1:G$445,2,0)</f>
        <v>Atropellamiento, Envestir</v>
      </c>
      <c r="H23" s="51" t="s">
        <v>1167</v>
      </c>
      <c r="I23" s="51" t="s">
        <v>1213</v>
      </c>
      <c r="J23" s="51" t="str">
        <f>VLOOKUP(H23,PELIGROS!A$2:G$445,3,0)</f>
        <v>Lesiones, pérdidas materiales, muerte</v>
      </c>
      <c r="K23" s="50" t="s">
        <v>29</v>
      </c>
      <c r="L23" s="51" t="str">
        <f>VLOOKUP(H23,PELIGROS!A$2:G$445,4,0)</f>
        <v>Inspecciones planeadas e inspecciones no planeadas, procedimientos de programas de seguridad y salud en el trabajo</v>
      </c>
      <c r="M23" s="51" t="str">
        <f>VLOOKUP(H23,PELIGROS!A$2:G$445,5,0)</f>
        <v>Programa de seguridad vial, señalización</v>
      </c>
      <c r="N23" s="50">
        <v>2</v>
      </c>
      <c r="O23" s="54">
        <v>2</v>
      </c>
      <c r="P23" s="54">
        <v>60</v>
      </c>
      <c r="Q23" s="55">
        <f t="shared" si="0"/>
        <v>4</v>
      </c>
      <c r="R23" s="55">
        <f t="shared" si="1"/>
        <v>240</v>
      </c>
      <c r="S23" s="56" t="str">
        <f t="shared" si="2"/>
        <v>B-4</v>
      </c>
      <c r="T23" s="57" t="str">
        <f t="shared" si="3"/>
        <v>II</v>
      </c>
      <c r="U23" s="58" t="str">
        <f t="shared" si="4"/>
        <v>No Aceptable o Aceptable Con Control Especifico</v>
      </c>
      <c r="V23" s="88"/>
      <c r="W23" s="51" t="str">
        <f>VLOOKUP(H23,PELIGROS!A$2:G$445,6,0)</f>
        <v>Muerte</v>
      </c>
      <c r="X23" s="50" t="s">
        <v>31</v>
      </c>
      <c r="Y23" s="50" t="s">
        <v>31</v>
      </c>
      <c r="Z23" s="50" t="s">
        <v>31</v>
      </c>
      <c r="AA23" s="56" t="s">
        <v>31</v>
      </c>
      <c r="AB23" s="51" t="str">
        <f>VLOOKUP(H23,PELIGROS!A$2:G$445,7,0)</f>
        <v>Seguridad vial y manejo defensivo, aseguramiento de áreas de trabajo</v>
      </c>
      <c r="AC23" s="50" t="s">
        <v>31</v>
      </c>
      <c r="AD23" s="65"/>
    </row>
    <row r="24" spans="1:30" s="63" customFormat="1" ht="63.75" x14ac:dyDescent="0.25">
      <c r="A24" s="124"/>
      <c r="B24" s="124"/>
      <c r="C24" s="65"/>
      <c r="D24" s="121"/>
      <c r="E24" s="68"/>
      <c r="F24" s="68"/>
      <c r="G24" s="51" t="str">
        <f>VLOOKUP(H24,PELIGROS!A$1:G$445,2,0)</f>
        <v>Atraco, golpiza, atentados y secuestrados</v>
      </c>
      <c r="H24" s="51" t="s">
        <v>55</v>
      </c>
      <c r="I24" s="51" t="s">
        <v>1213</v>
      </c>
      <c r="J24" s="51" t="str">
        <f>VLOOKUP(H24,PELIGROS!A$2:G$445,3,0)</f>
        <v>Estrés, golpes, Secuestros</v>
      </c>
      <c r="K24" s="50" t="s">
        <v>29</v>
      </c>
      <c r="L24" s="51" t="str">
        <f>VLOOKUP(H24,PELIGROS!A$2:G$445,4,0)</f>
        <v>Inspecciones planeadas e inspecciones no planeadas, procedimientos de programas de seguridad y salud en el trabajo</v>
      </c>
      <c r="M24" s="51" t="str">
        <f>VLOOKUP(H24,PELIGROS!A$2:G$445,5,0)</f>
        <v xml:space="preserve">Uniformes Corporativos, Chaquetas corporativas, Carnetización
</v>
      </c>
      <c r="N24" s="50">
        <v>2</v>
      </c>
      <c r="O24" s="54">
        <v>2</v>
      </c>
      <c r="P24" s="54">
        <v>60</v>
      </c>
      <c r="Q24" s="55">
        <f t="shared" si="0"/>
        <v>4</v>
      </c>
      <c r="R24" s="55">
        <f t="shared" si="1"/>
        <v>240</v>
      </c>
      <c r="S24" s="56" t="str">
        <f t="shared" si="2"/>
        <v>B-4</v>
      </c>
      <c r="T24" s="57" t="str">
        <f t="shared" si="3"/>
        <v>II</v>
      </c>
      <c r="U24" s="58" t="str">
        <f t="shared" si="4"/>
        <v>No Aceptable o Aceptable Con Control Especifico</v>
      </c>
      <c r="V24" s="88"/>
      <c r="W24" s="51" t="str">
        <f>VLOOKUP(H24,PELIGROS!A$2:G$445,6,0)</f>
        <v>Secuestros</v>
      </c>
      <c r="X24" s="50" t="s">
        <v>31</v>
      </c>
      <c r="Y24" s="50" t="s">
        <v>31</v>
      </c>
      <c r="Z24" s="50" t="s">
        <v>31</v>
      </c>
      <c r="AA24" s="56" t="s">
        <v>31</v>
      </c>
      <c r="AB24" s="51" t="str">
        <f>VLOOKUP(H24,PELIGROS!A$2:G$445,7,0)</f>
        <v>N/A</v>
      </c>
      <c r="AC24" s="50" t="s">
        <v>1177</v>
      </c>
      <c r="AD24" s="65"/>
    </row>
    <row r="25" spans="1:30" s="63" customFormat="1" ht="51" x14ac:dyDescent="0.25">
      <c r="A25" s="124"/>
      <c r="B25" s="124"/>
      <c r="C25" s="65"/>
      <c r="D25" s="121"/>
      <c r="E25" s="68"/>
      <c r="F25" s="68"/>
      <c r="G25" s="51" t="str">
        <f>VLOOKUP(H25,PELIGROS!A$1:G$445,2,0)</f>
        <v>SISMOS, INCENDIOS, INUNDACIONES, TERREMOTOS, VENDAVALES, DERRUMBE</v>
      </c>
      <c r="H25" s="51" t="s">
        <v>59</v>
      </c>
      <c r="I25" s="51" t="s">
        <v>1211</v>
      </c>
      <c r="J25" s="51" t="str">
        <f>VLOOKUP(H25,PELIGROS!A$2:G$445,3,0)</f>
        <v>SISMOS, INCENDIOS, INUNDACIONES, TERREMOTOS, VENDAVALES</v>
      </c>
      <c r="K25" s="50" t="s">
        <v>29</v>
      </c>
      <c r="L25" s="51" t="str">
        <f>VLOOKUP(H25,PELIGROS!A$2:G$445,4,0)</f>
        <v>Inspecciones planeadas e inspecciones no planeadas, procedimientos de programas de seguridad y salud en el trabajo</v>
      </c>
      <c r="M25" s="51" t="str">
        <f>VLOOKUP(H25,PELIGROS!A$2:G$445,5,0)</f>
        <v>BRIGADAS DE EMERGENCIAS</v>
      </c>
      <c r="N25" s="50">
        <v>2</v>
      </c>
      <c r="O25" s="54">
        <v>1</v>
      </c>
      <c r="P25" s="54">
        <v>100</v>
      </c>
      <c r="Q25" s="55">
        <f t="shared" si="0"/>
        <v>2</v>
      </c>
      <c r="R25" s="55">
        <f t="shared" si="1"/>
        <v>200</v>
      </c>
      <c r="S25" s="56" t="str">
        <f t="shared" si="2"/>
        <v>B-2</v>
      </c>
      <c r="T25" s="57" t="str">
        <f t="shared" si="3"/>
        <v>II</v>
      </c>
      <c r="U25" s="58" t="str">
        <f t="shared" si="4"/>
        <v>No Aceptable o Aceptable Con Control Especifico</v>
      </c>
      <c r="V25" s="88"/>
      <c r="W25" s="51" t="str">
        <f>VLOOKUP(H25,PELIGROS!A$2:G$445,6,0)</f>
        <v>MUERTE</v>
      </c>
      <c r="X25" s="50" t="s">
        <v>31</v>
      </c>
      <c r="Y25" s="50" t="s">
        <v>31</v>
      </c>
      <c r="Z25" s="50" t="s">
        <v>31</v>
      </c>
      <c r="AA25" s="56" t="s">
        <v>1215</v>
      </c>
      <c r="AB25" s="51" t="str">
        <f>VLOOKUP(H25,PELIGROS!A$2:G$445,7,0)</f>
        <v>ENTRENAMIENTO DE LA BRIGADA; DIVULGACIÓN DE PLAN DE EMERGENCIA</v>
      </c>
      <c r="AC25" s="50" t="s">
        <v>1178</v>
      </c>
      <c r="AD25" s="65"/>
    </row>
    <row r="26" spans="1:30" s="63" customFormat="1" ht="51" x14ac:dyDescent="0.25">
      <c r="A26" s="124"/>
      <c r="B26" s="124"/>
      <c r="C26" s="65"/>
      <c r="D26" s="121"/>
      <c r="E26" s="68"/>
      <c r="F26" s="68"/>
      <c r="G26" s="51" t="str">
        <f>VLOOKUP(H26,PELIGROS!A$1:G$445,2,0)</f>
        <v>ENERGÍA TÉRMICA, CAMBIO DE TEMPERATURA DURANTE LOS RECORRIDOS</v>
      </c>
      <c r="H26" s="51" t="s">
        <v>1214</v>
      </c>
      <c r="I26" s="51" t="s">
        <v>1216</v>
      </c>
      <c r="J26" s="51" t="str">
        <f>VLOOKUP(H26,PELIGROS!A$2:G$445,3,0)</f>
        <v xml:space="preserve"> GOLPE DE CALOR,  DESHIDRATACIÓN</v>
      </c>
      <c r="K26" s="50" t="s">
        <v>29</v>
      </c>
      <c r="L26" s="51" t="str">
        <f>VLOOKUP(H26,PELIGROS!A$2:G$445,4,0)</f>
        <v>Inspecciones planeadas e inspecciones no planeadas, procedimientos de programas de seguridad y salud en el trabajo</v>
      </c>
      <c r="M26" s="51" t="str">
        <f>VLOOKUP(H26,PELIGROS!A$2:G$445,5,0)</f>
        <v>NO OBSERVADO</v>
      </c>
      <c r="N26" s="50">
        <v>2</v>
      </c>
      <c r="O26" s="54">
        <v>2</v>
      </c>
      <c r="P26" s="54">
        <v>10</v>
      </c>
      <c r="Q26" s="55">
        <f t="shared" si="0"/>
        <v>4</v>
      </c>
      <c r="R26" s="55">
        <f t="shared" si="1"/>
        <v>40</v>
      </c>
      <c r="S26" s="56" t="str">
        <f t="shared" si="2"/>
        <v>B-4</v>
      </c>
      <c r="T26" s="57" t="str">
        <f t="shared" si="3"/>
        <v>III</v>
      </c>
      <c r="U26" s="58" t="str">
        <f t="shared" si="4"/>
        <v>Mejorable</v>
      </c>
      <c r="V26" s="88"/>
      <c r="W26" s="51" t="str">
        <f>VLOOKUP(H26,PELIGROS!A$2:G$445,6,0)</f>
        <v>CÁNCER DE PIEL</v>
      </c>
      <c r="X26" s="50" t="s">
        <v>31</v>
      </c>
      <c r="Y26" s="50" t="s">
        <v>31</v>
      </c>
      <c r="Z26" s="50" t="s">
        <v>31</v>
      </c>
      <c r="AA26" s="56" t="s">
        <v>31</v>
      </c>
      <c r="AB26" s="51" t="str">
        <f>VLOOKUP(H26,PELIGROS!A$2:G$445,7,0)</f>
        <v>N/A</v>
      </c>
      <c r="AC26" s="50" t="s">
        <v>1217</v>
      </c>
      <c r="AD26" s="65"/>
    </row>
    <row r="27" spans="1:30" s="63" customFormat="1" ht="63.75" x14ac:dyDescent="0.25">
      <c r="A27" s="124"/>
      <c r="B27" s="124"/>
      <c r="C27" s="65"/>
      <c r="D27" s="121"/>
      <c r="E27" s="68"/>
      <c r="F27" s="68"/>
      <c r="G27" s="51" t="str">
        <f>VLOOKUP(H27,PELIGROS!A$1:G$445,2,0)</f>
        <v>CONCENTRACIÓN EN ACTIVIDADES DE ALTO DESEMPEÑO MENTAL</v>
      </c>
      <c r="H27" s="51" t="s">
        <v>69</v>
      </c>
      <c r="I27" s="51" t="s">
        <v>1212</v>
      </c>
      <c r="J27" s="51" t="str">
        <f>VLOOKUP(H27,PELIGROS!A$2:G$445,3,0)</f>
        <v>ESTRÉS, CEFALEA, IRRITABILIDAD</v>
      </c>
      <c r="K27" s="50" t="s">
        <v>29</v>
      </c>
      <c r="L27" s="51" t="str">
        <f>VLOOKUP(H27,PELIGROS!A$2:G$445,4,0)</f>
        <v>N/A</v>
      </c>
      <c r="M27" s="51" t="str">
        <f>VLOOKUP(H27,PELIGROS!A$2:G$445,5,0)</f>
        <v>PVE PSICOSOCIAL</v>
      </c>
      <c r="N27" s="50">
        <v>2</v>
      </c>
      <c r="O27" s="54">
        <v>3</v>
      </c>
      <c r="P27" s="54">
        <v>10</v>
      </c>
      <c r="Q27" s="55">
        <f t="shared" si="0"/>
        <v>6</v>
      </c>
      <c r="R27" s="55">
        <f t="shared" si="1"/>
        <v>60</v>
      </c>
      <c r="S27" s="56" t="str">
        <f t="shared" si="2"/>
        <v>M-6</v>
      </c>
      <c r="T27" s="57" t="str">
        <f t="shared" si="3"/>
        <v>III</v>
      </c>
      <c r="U27" s="58" t="str">
        <f t="shared" si="4"/>
        <v>Mejorable</v>
      </c>
      <c r="V27" s="88"/>
      <c r="W27" s="51" t="str">
        <f>VLOOKUP(H27,PELIGROS!A$2:G$445,6,0)</f>
        <v>ESTRÉS</v>
      </c>
      <c r="X27" s="50" t="s">
        <v>31</v>
      </c>
      <c r="Y27" s="50" t="s">
        <v>31</v>
      </c>
      <c r="Z27" s="50" t="s">
        <v>31</v>
      </c>
      <c r="AA27" s="56" t="s">
        <v>31</v>
      </c>
      <c r="AB27" s="51" t="str">
        <f>VLOOKUP(H27,PELIGROS!A$2:G$445,7,0)</f>
        <v>N/A</v>
      </c>
      <c r="AC27" s="50" t="s">
        <v>1179</v>
      </c>
      <c r="AD27" s="65"/>
    </row>
    <row r="28" spans="1:30" s="63" customFormat="1" ht="38.25" x14ac:dyDescent="0.25">
      <c r="A28" s="124"/>
      <c r="B28" s="124"/>
      <c r="C28" s="65"/>
      <c r="D28" s="121"/>
      <c r="E28" s="68"/>
      <c r="F28" s="68"/>
      <c r="G28" s="51" t="str">
        <f>VLOOKUP(H28,PELIGROS!A$1:G$445,2,0)</f>
        <v>ATENCIÓN AL PÚBLICO</v>
      </c>
      <c r="H28" s="51" t="s">
        <v>442</v>
      </c>
      <c r="I28" s="51" t="s">
        <v>1212</v>
      </c>
      <c r="J28" s="51" t="str">
        <f>VLOOKUP(H28,PELIGROS!A$2:G$445,3,0)</f>
        <v>ESTRÉS, ENFERMEDADES DIGESTIVAS, IRRITABILIDAD, TRANSTORNOS DEL SUEÑO</v>
      </c>
      <c r="K28" s="50" t="s">
        <v>29</v>
      </c>
      <c r="L28" s="51" t="str">
        <f>VLOOKUP(H28,PELIGROS!A$2:G$445,4,0)</f>
        <v>N/A</v>
      </c>
      <c r="M28" s="51" t="str">
        <f>VLOOKUP(H28,PELIGROS!A$2:G$445,5,0)</f>
        <v>PVE PSICOSOCIAL</v>
      </c>
      <c r="N28" s="50">
        <v>2</v>
      </c>
      <c r="O28" s="54">
        <v>2</v>
      </c>
      <c r="P28" s="54">
        <v>10</v>
      </c>
      <c r="Q28" s="55">
        <f t="shared" si="0"/>
        <v>4</v>
      </c>
      <c r="R28" s="55">
        <f t="shared" si="1"/>
        <v>40</v>
      </c>
      <c r="S28" s="56" t="str">
        <f t="shared" si="2"/>
        <v>B-4</v>
      </c>
      <c r="T28" s="57" t="str">
        <f t="shared" si="3"/>
        <v>III</v>
      </c>
      <c r="U28" s="58" t="str">
        <f t="shared" si="4"/>
        <v>Mejorable</v>
      </c>
      <c r="V28" s="88"/>
      <c r="W28" s="51" t="str">
        <f>VLOOKUP(H28,PELIGROS!A$2:G$445,6,0)</f>
        <v>ESTRÉS</v>
      </c>
      <c r="X28" s="50" t="s">
        <v>31</v>
      </c>
      <c r="Y28" s="50" t="s">
        <v>31</v>
      </c>
      <c r="Z28" s="50" t="s">
        <v>31</v>
      </c>
      <c r="AA28" s="56" t="s">
        <v>31</v>
      </c>
      <c r="AB28" s="51" t="str">
        <f>VLOOKUP(H28,PELIGROS!A$2:G$445,7,0)</f>
        <v>RESOLUCIÓN DE CONFLICTOS; COMUNICACIÓN ASERTIVA; SERVICIO AL CLIENTE</v>
      </c>
      <c r="AC28" s="50" t="s">
        <v>31</v>
      </c>
      <c r="AD28" s="65"/>
    </row>
    <row r="29" spans="1:30" s="63" customFormat="1" x14ac:dyDescent="0.25">
      <c r="A29" s="124"/>
      <c r="B29" s="124"/>
      <c r="C29" s="65"/>
      <c r="D29" s="121"/>
      <c r="E29" s="68"/>
      <c r="F29" s="68"/>
      <c r="G29" s="51" t="str">
        <f>VLOOKUP(H29,PELIGROS!A$1:G$445,2,0)</f>
        <v>NATURALEZA DE LA TAREA</v>
      </c>
      <c r="H29" s="51" t="s">
        <v>73</v>
      </c>
      <c r="I29" s="51" t="s">
        <v>1212</v>
      </c>
      <c r="J29" s="51" t="str">
        <f>VLOOKUP(H29,PELIGROS!A$2:G$445,3,0)</f>
        <v>ESTRÉS,  TRANSTORNOS DEL SUEÑO</v>
      </c>
      <c r="K29" s="50" t="s">
        <v>29</v>
      </c>
      <c r="L29" s="51" t="str">
        <f>VLOOKUP(H29,PELIGROS!A$2:G$445,4,0)</f>
        <v>N/A</v>
      </c>
      <c r="M29" s="51" t="str">
        <f>VLOOKUP(H29,PELIGROS!A$2:G$445,5,0)</f>
        <v>PVE PSICOSOCIAL</v>
      </c>
      <c r="N29" s="50">
        <v>2</v>
      </c>
      <c r="O29" s="54">
        <v>3</v>
      </c>
      <c r="P29" s="54">
        <v>10</v>
      </c>
      <c r="Q29" s="55">
        <f t="shared" si="0"/>
        <v>6</v>
      </c>
      <c r="R29" s="55">
        <f t="shared" si="1"/>
        <v>60</v>
      </c>
      <c r="S29" s="56" t="str">
        <f t="shared" si="2"/>
        <v>M-6</v>
      </c>
      <c r="T29" s="57" t="str">
        <f t="shared" si="3"/>
        <v>III</v>
      </c>
      <c r="U29" s="58" t="str">
        <f t="shared" si="4"/>
        <v>Mejorable</v>
      </c>
      <c r="V29" s="88"/>
      <c r="W29" s="51" t="str">
        <f>VLOOKUP(H29,PELIGROS!A$2:G$445,6,0)</f>
        <v>ESTRÉS</v>
      </c>
      <c r="X29" s="50" t="s">
        <v>31</v>
      </c>
      <c r="Y29" s="50" t="s">
        <v>31</v>
      </c>
      <c r="Z29" s="50" t="s">
        <v>31</v>
      </c>
      <c r="AA29" s="56" t="s">
        <v>31</v>
      </c>
      <c r="AB29" s="51" t="str">
        <f>VLOOKUP(H29,PELIGROS!A$2:G$445,7,0)</f>
        <v>N/A</v>
      </c>
      <c r="AC29" s="50" t="s">
        <v>31</v>
      </c>
      <c r="AD29" s="65"/>
    </row>
    <row r="30" spans="1:30" s="63" customFormat="1" ht="25.5" x14ac:dyDescent="0.25">
      <c r="A30" s="124"/>
      <c r="B30" s="124"/>
      <c r="C30" s="66"/>
      <c r="D30" s="122"/>
      <c r="E30" s="69"/>
      <c r="F30" s="69"/>
      <c r="G30" s="51" t="str">
        <f>VLOOKUP(H30,PELIGROS!A$1:G$445,2,0)</f>
        <v xml:space="preserve"> ALTA CONCENTRACIÓN</v>
      </c>
      <c r="H30" s="51" t="s">
        <v>84</v>
      </c>
      <c r="I30" s="51" t="s">
        <v>1212</v>
      </c>
      <c r="J30" s="51" t="str">
        <f>VLOOKUP(H30,PELIGROS!A$2:G$445,3,0)</f>
        <v>ESTRÉS, DEPRESIÓN, TRANSTORNOS DEL SUEÑO, AUSENCIA DE ATENCIÓN</v>
      </c>
      <c r="K30" s="50" t="s">
        <v>29</v>
      </c>
      <c r="L30" s="51" t="str">
        <f>VLOOKUP(H30,PELIGROS!A$2:G$445,4,0)</f>
        <v>N/A</v>
      </c>
      <c r="M30" s="51" t="str">
        <f>VLOOKUP(H30,PELIGROS!A$2:G$445,5,0)</f>
        <v>PVE PSICOSOCIAL</v>
      </c>
      <c r="N30" s="50">
        <v>2</v>
      </c>
      <c r="O30" s="54">
        <v>2</v>
      </c>
      <c r="P30" s="54">
        <v>10</v>
      </c>
      <c r="Q30" s="55">
        <f t="shared" si="0"/>
        <v>4</v>
      </c>
      <c r="R30" s="55">
        <f t="shared" si="1"/>
        <v>40</v>
      </c>
      <c r="S30" s="56" t="str">
        <f t="shared" si="2"/>
        <v>B-4</v>
      </c>
      <c r="T30" s="57" t="str">
        <f t="shared" si="3"/>
        <v>III</v>
      </c>
      <c r="U30" s="58" t="str">
        <f t="shared" si="4"/>
        <v>Mejorable</v>
      </c>
      <c r="V30" s="89"/>
      <c r="W30" s="51" t="str">
        <f>VLOOKUP(H30,PELIGROS!A$2:G$445,6,0)</f>
        <v>ESTRÉS, ALTERACIÓN DEL SISTEMA NERVIOSO</v>
      </c>
      <c r="X30" s="50" t="s">
        <v>31</v>
      </c>
      <c r="Y30" s="50" t="s">
        <v>31</v>
      </c>
      <c r="Z30" s="50" t="s">
        <v>31</v>
      </c>
      <c r="AA30" s="56" t="s">
        <v>31</v>
      </c>
      <c r="AB30" s="51" t="str">
        <f>VLOOKUP(H30,PELIGROS!A$2:G$445,7,0)</f>
        <v>N/A</v>
      </c>
      <c r="AC30" s="50" t="s">
        <v>31</v>
      </c>
      <c r="AD30" s="66"/>
    </row>
    <row r="31" spans="1:30" s="63" customFormat="1" ht="267.75" customHeight="1" x14ac:dyDescent="0.25">
      <c r="A31" s="124"/>
      <c r="B31" s="124"/>
      <c r="C31" s="73" t="s">
        <v>1204</v>
      </c>
      <c r="D31" s="76" t="s">
        <v>1205</v>
      </c>
      <c r="E31" s="119" t="s">
        <v>1031</v>
      </c>
      <c r="F31" s="119" t="s">
        <v>1174</v>
      </c>
      <c r="G31" s="52" t="str">
        <f>VLOOKUP(H31,PELIGROS!A$1:G$445,2,0)</f>
        <v>Forzadas, Prolongadas</v>
      </c>
      <c r="H31" s="52" t="s">
        <v>39</v>
      </c>
      <c r="I31" s="52" t="s">
        <v>1210</v>
      </c>
      <c r="J31" s="52" t="str">
        <f>VLOOKUP(H31,PELIGROS!A$2:G$445,3,0)</f>
        <v xml:space="preserve">Lesiones osteomusculares, lesiones osteoarticulares
</v>
      </c>
      <c r="K31" s="18" t="s">
        <v>29</v>
      </c>
      <c r="L31" s="52" t="str">
        <f>VLOOKUP(H31,PELIGROS!A$2:G$445,4,0)</f>
        <v>Inspecciones planeadas e inspecciones no planeadas, procedimientos de programas de seguridad y salud en el trabajo</v>
      </c>
      <c r="M31" s="52" t="str">
        <f>VLOOKUP(H31,PELIGROS!A$2:G$445,5,0)</f>
        <v>PVE Biomecánico, programa pausas activas, exámenes periódicos, recomendaciones, control de posturas</v>
      </c>
      <c r="N31" s="18">
        <v>2</v>
      </c>
      <c r="O31" s="59">
        <v>3</v>
      </c>
      <c r="P31" s="59">
        <v>10</v>
      </c>
      <c r="Q31" s="60">
        <f t="shared" si="0"/>
        <v>6</v>
      </c>
      <c r="R31" s="60">
        <f t="shared" si="1"/>
        <v>60</v>
      </c>
      <c r="S31" s="17" t="str">
        <f t="shared" si="2"/>
        <v>M-6</v>
      </c>
      <c r="T31" s="61" t="str">
        <f t="shared" si="3"/>
        <v>III</v>
      </c>
      <c r="U31" s="62" t="str">
        <f t="shared" si="4"/>
        <v>Mejorable</v>
      </c>
      <c r="V31" s="70">
        <v>4</v>
      </c>
      <c r="W31" s="52" t="str">
        <f>VLOOKUP(H31,PELIGROS!A$2:G$445,6,0)</f>
        <v>Enfermedades Osteomusculares</v>
      </c>
      <c r="X31" s="18" t="s">
        <v>31</v>
      </c>
      <c r="Y31" s="18" t="s">
        <v>31</v>
      </c>
      <c r="Z31" s="18" t="s">
        <v>31</v>
      </c>
      <c r="AA31" s="17" t="s">
        <v>31</v>
      </c>
      <c r="AB31" s="52" t="str">
        <f>VLOOKUP(H31,PELIGROS!A$2:G$445,7,0)</f>
        <v>Prevención en lesiones osteomusculares, líderes de pausas activas</v>
      </c>
      <c r="AC31" s="18" t="s">
        <v>1176</v>
      </c>
      <c r="AD31" s="73" t="s">
        <v>1180</v>
      </c>
    </row>
    <row r="32" spans="1:30" s="63" customFormat="1" ht="38.25" x14ac:dyDescent="0.25">
      <c r="A32" s="124"/>
      <c r="B32" s="124"/>
      <c r="C32" s="74"/>
      <c r="D32" s="77"/>
      <c r="E32" s="116"/>
      <c r="F32" s="116"/>
      <c r="G32" s="52" t="str">
        <f>VLOOKUP(H32,PELIGROS!A$1:G$445,2,0)</f>
        <v>Movimientos repetitivos, Miembros Superiores</v>
      </c>
      <c r="H32" s="52" t="s">
        <v>1175</v>
      </c>
      <c r="I32" s="52" t="s">
        <v>1210</v>
      </c>
      <c r="J32" s="52" t="str">
        <f>VLOOKUP(H32,PELIGROS!A$2:G$445,3,0)</f>
        <v>Lesiones Musculoesqueléticas</v>
      </c>
      <c r="K32" s="18" t="s">
        <v>29</v>
      </c>
      <c r="L32" s="52" t="str">
        <f>VLOOKUP(H32,PELIGROS!A$2:G$445,4,0)</f>
        <v>N/A</v>
      </c>
      <c r="M32" s="52" t="str">
        <f>VLOOKUP(H32,PELIGROS!A$2:G$445,5,0)</f>
        <v>PVE BIomécanico, programa pausas activas, examenes periódicos, recomendaicones, control de posturas</v>
      </c>
      <c r="N32" s="18">
        <v>2</v>
      </c>
      <c r="O32" s="59">
        <v>3</v>
      </c>
      <c r="P32" s="59">
        <v>10</v>
      </c>
      <c r="Q32" s="60">
        <f t="shared" si="0"/>
        <v>6</v>
      </c>
      <c r="R32" s="60">
        <f t="shared" si="1"/>
        <v>60</v>
      </c>
      <c r="S32" s="17" t="str">
        <f t="shared" si="2"/>
        <v>M-6</v>
      </c>
      <c r="T32" s="61" t="str">
        <f t="shared" si="3"/>
        <v>III</v>
      </c>
      <c r="U32" s="62" t="str">
        <f t="shared" si="4"/>
        <v>Mejorable</v>
      </c>
      <c r="V32" s="71"/>
      <c r="W32" s="52" t="str">
        <f>VLOOKUP(H32,PELIGROS!A$2:G$445,6,0)</f>
        <v>Enfermedades musculoesqueleticas</v>
      </c>
      <c r="X32" s="18" t="s">
        <v>31</v>
      </c>
      <c r="Y32" s="18" t="s">
        <v>31</v>
      </c>
      <c r="Z32" s="18" t="s">
        <v>31</v>
      </c>
      <c r="AA32" s="17" t="s">
        <v>31</v>
      </c>
      <c r="AB32" s="52" t="str">
        <f>VLOOKUP(H32,PELIGROS!A$2:G$445,7,0)</f>
        <v>Prevención en lesiones osteomusculares, líderes de pausas activas</v>
      </c>
      <c r="AC32" s="18" t="s">
        <v>31</v>
      </c>
      <c r="AD32" s="74"/>
    </row>
    <row r="33" spans="1:30" s="63" customFormat="1" ht="51" x14ac:dyDescent="0.25">
      <c r="A33" s="124"/>
      <c r="B33" s="124"/>
      <c r="C33" s="74"/>
      <c r="D33" s="77"/>
      <c r="E33" s="116"/>
      <c r="F33" s="116"/>
      <c r="G33" s="52" t="str">
        <f>VLOOKUP(H33,PELIGROS!A$1:G$445,2,0)</f>
        <v>Atropellamiento, Envestir</v>
      </c>
      <c r="H33" s="52" t="s">
        <v>1167</v>
      </c>
      <c r="I33" s="52" t="s">
        <v>1213</v>
      </c>
      <c r="J33" s="52" t="str">
        <f>VLOOKUP(H33,PELIGROS!A$2:G$445,3,0)</f>
        <v>Lesiones, pérdidas materiales, muerte</v>
      </c>
      <c r="K33" s="18" t="s">
        <v>29</v>
      </c>
      <c r="L33" s="52" t="str">
        <f>VLOOKUP(H33,PELIGROS!A$2:G$445,4,0)</f>
        <v>Inspecciones planeadas e inspecciones no planeadas, procedimientos de programas de seguridad y salud en el trabajo</v>
      </c>
      <c r="M33" s="52" t="str">
        <f>VLOOKUP(H33,PELIGROS!A$2:G$445,5,0)</f>
        <v>Programa de seguridad vial, señalización</v>
      </c>
      <c r="N33" s="18">
        <v>2</v>
      </c>
      <c r="O33" s="59">
        <v>2</v>
      </c>
      <c r="P33" s="59">
        <v>60</v>
      </c>
      <c r="Q33" s="60">
        <f t="shared" si="0"/>
        <v>4</v>
      </c>
      <c r="R33" s="60">
        <f t="shared" si="1"/>
        <v>240</v>
      </c>
      <c r="S33" s="17" t="str">
        <f t="shared" si="2"/>
        <v>B-4</v>
      </c>
      <c r="T33" s="61" t="str">
        <f t="shared" si="3"/>
        <v>II</v>
      </c>
      <c r="U33" s="62" t="str">
        <f t="shared" si="4"/>
        <v>No Aceptable o Aceptable Con Control Especifico</v>
      </c>
      <c r="V33" s="71"/>
      <c r="W33" s="52" t="str">
        <f>VLOOKUP(H33,PELIGROS!A$2:G$445,6,0)</f>
        <v>Muerte</v>
      </c>
      <c r="X33" s="18" t="s">
        <v>31</v>
      </c>
      <c r="Y33" s="18" t="s">
        <v>31</v>
      </c>
      <c r="Z33" s="18" t="s">
        <v>31</v>
      </c>
      <c r="AA33" s="17" t="s">
        <v>31</v>
      </c>
      <c r="AB33" s="52" t="str">
        <f>VLOOKUP(H33,PELIGROS!A$2:G$445,7,0)</f>
        <v>Seguridad vial y manejo defensivo, aseguramiento de áreas de trabajo</v>
      </c>
      <c r="AC33" s="18" t="s">
        <v>31</v>
      </c>
      <c r="AD33" s="74"/>
    </row>
    <row r="34" spans="1:30" s="63" customFormat="1" ht="63.75" x14ac:dyDescent="0.25">
      <c r="A34" s="124"/>
      <c r="B34" s="124"/>
      <c r="C34" s="74"/>
      <c r="D34" s="77"/>
      <c r="E34" s="116"/>
      <c r="F34" s="116"/>
      <c r="G34" s="52" t="str">
        <f>VLOOKUP(H34,PELIGROS!A$1:G$445,2,0)</f>
        <v>Atraco, golpiza, atentados y secuestrados</v>
      </c>
      <c r="H34" s="52" t="s">
        <v>55</v>
      </c>
      <c r="I34" s="52" t="s">
        <v>1213</v>
      </c>
      <c r="J34" s="52" t="str">
        <f>VLOOKUP(H34,PELIGROS!A$2:G$445,3,0)</f>
        <v>Estrés, golpes, Secuestros</v>
      </c>
      <c r="K34" s="18" t="s">
        <v>29</v>
      </c>
      <c r="L34" s="52" t="str">
        <f>VLOOKUP(H34,PELIGROS!A$2:G$445,4,0)</f>
        <v>Inspecciones planeadas e inspecciones no planeadas, procedimientos de programas de seguridad y salud en el trabajo</v>
      </c>
      <c r="M34" s="52" t="str">
        <f>VLOOKUP(H34,PELIGROS!A$2:G$445,5,0)</f>
        <v xml:space="preserve">Uniformes Corporativos, Chaquetas corporativas, Carnetización
</v>
      </c>
      <c r="N34" s="18">
        <v>2</v>
      </c>
      <c r="O34" s="59">
        <v>2</v>
      </c>
      <c r="P34" s="59">
        <v>60</v>
      </c>
      <c r="Q34" s="60">
        <f t="shared" si="0"/>
        <v>4</v>
      </c>
      <c r="R34" s="60">
        <f t="shared" si="1"/>
        <v>240</v>
      </c>
      <c r="S34" s="17" t="str">
        <f t="shared" si="2"/>
        <v>B-4</v>
      </c>
      <c r="T34" s="61" t="str">
        <f t="shared" si="3"/>
        <v>II</v>
      </c>
      <c r="U34" s="62" t="str">
        <f t="shared" si="4"/>
        <v>No Aceptable o Aceptable Con Control Especifico</v>
      </c>
      <c r="V34" s="71"/>
      <c r="W34" s="52" t="str">
        <f>VLOOKUP(H34,PELIGROS!A$2:G$445,6,0)</f>
        <v>Secuestros</v>
      </c>
      <c r="X34" s="18" t="s">
        <v>31</v>
      </c>
      <c r="Y34" s="18" t="s">
        <v>31</v>
      </c>
      <c r="Z34" s="18" t="s">
        <v>31</v>
      </c>
      <c r="AA34" s="17" t="s">
        <v>31</v>
      </c>
      <c r="AB34" s="52" t="str">
        <f>VLOOKUP(H34,PELIGROS!A$2:G$445,7,0)</f>
        <v>N/A</v>
      </c>
      <c r="AC34" s="18" t="s">
        <v>1177</v>
      </c>
      <c r="AD34" s="74"/>
    </row>
    <row r="35" spans="1:30" s="63" customFormat="1" ht="51" x14ac:dyDescent="0.25">
      <c r="A35" s="124"/>
      <c r="B35" s="124"/>
      <c r="C35" s="74"/>
      <c r="D35" s="77"/>
      <c r="E35" s="116"/>
      <c r="F35" s="116"/>
      <c r="G35" s="52" t="str">
        <f>VLOOKUP(H35,PELIGROS!A$1:G$445,2,0)</f>
        <v>SISMOS, INCENDIOS, INUNDACIONES, TERREMOTOS, VENDAVALES, DERRUMBE</v>
      </c>
      <c r="H35" s="52" t="s">
        <v>59</v>
      </c>
      <c r="I35" s="52" t="s">
        <v>1211</v>
      </c>
      <c r="J35" s="52" t="str">
        <f>VLOOKUP(H35,PELIGROS!A$2:G$445,3,0)</f>
        <v>SISMOS, INCENDIOS, INUNDACIONES, TERREMOTOS, VENDAVALES</v>
      </c>
      <c r="K35" s="18" t="s">
        <v>29</v>
      </c>
      <c r="L35" s="52" t="str">
        <f>VLOOKUP(H35,PELIGROS!A$2:G$445,4,0)</f>
        <v>Inspecciones planeadas e inspecciones no planeadas, procedimientos de programas de seguridad y salud en el trabajo</v>
      </c>
      <c r="M35" s="52" t="str">
        <f>VLOOKUP(H35,PELIGROS!A$2:G$445,5,0)</f>
        <v>BRIGADAS DE EMERGENCIAS</v>
      </c>
      <c r="N35" s="18">
        <v>2</v>
      </c>
      <c r="O35" s="59">
        <v>1</v>
      </c>
      <c r="P35" s="59">
        <v>100</v>
      </c>
      <c r="Q35" s="60">
        <f t="shared" si="0"/>
        <v>2</v>
      </c>
      <c r="R35" s="60">
        <f t="shared" si="1"/>
        <v>200</v>
      </c>
      <c r="S35" s="17" t="str">
        <f t="shared" si="2"/>
        <v>B-2</v>
      </c>
      <c r="T35" s="61" t="str">
        <f t="shared" si="3"/>
        <v>II</v>
      </c>
      <c r="U35" s="62" t="str">
        <f t="shared" si="4"/>
        <v>No Aceptable o Aceptable Con Control Especifico</v>
      </c>
      <c r="V35" s="71"/>
      <c r="W35" s="52" t="str">
        <f>VLOOKUP(H35,PELIGROS!A$2:G$445,6,0)</f>
        <v>MUERTE</v>
      </c>
      <c r="X35" s="18" t="s">
        <v>31</v>
      </c>
      <c r="Y35" s="18" t="s">
        <v>31</v>
      </c>
      <c r="Z35" s="18" t="s">
        <v>31</v>
      </c>
      <c r="AA35" s="17" t="s">
        <v>1215</v>
      </c>
      <c r="AB35" s="52" t="str">
        <f>VLOOKUP(H35,PELIGROS!A$2:G$445,7,0)</f>
        <v>ENTRENAMIENTO DE LA BRIGADA; DIVULGACIÓN DE PLAN DE EMERGENCIA</v>
      </c>
      <c r="AC35" s="18" t="s">
        <v>1178</v>
      </c>
      <c r="AD35" s="74"/>
    </row>
    <row r="36" spans="1:30" s="63" customFormat="1" ht="51" x14ac:dyDescent="0.25">
      <c r="A36" s="124"/>
      <c r="B36" s="124"/>
      <c r="C36" s="74"/>
      <c r="D36" s="77"/>
      <c r="E36" s="116"/>
      <c r="F36" s="116"/>
      <c r="G36" s="52" t="str">
        <f>VLOOKUP(H36,PELIGROS!A$1:G$445,2,0)</f>
        <v>ENERGÍA TÉRMICA, CAMBIO DE TEMPERATURA DURANTE LOS RECORRIDOS</v>
      </c>
      <c r="H36" s="52" t="s">
        <v>1214</v>
      </c>
      <c r="I36" s="52" t="s">
        <v>1216</v>
      </c>
      <c r="J36" s="52" t="str">
        <f>VLOOKUP(H36,PELIGROS!A$2:G$445,3,0)</f>
        <v xml:space="preserve"> GOLPE DE CALOR,  DESHIDRATACIÓN</v>
      </c>
      <c r="K36" s="18" t="s">
        <v>29</v>
      </c>
      <c r="L36" s="52" t="str">
        <f>VLOOKUP(H36,PELIGROS!A$2:G$445,4,0)</f>
        <v>Inspecciones planeadas e inspecciones no planeadas, procedimientos de programas de seguridad y salud en el trabajo</v>
      </c>
      <c r="M36" s="52" t="str">
        <f>VLOOKUP(H36,PELIGROS!A$2:G$445,5,0)</f>
        <v>NO OBSERVADO</v>
      </c>
      <c r="N36" s="18">
        <v>2</v>
      </c>
      <c r="O36" s="59">
        <v>2</v>
      </c>
      <c r="P36" s="59">
        <v>10</v>
      </c>
      <c r="Q36" s="60">
        <f t="shared" si="0"/>
        <v>4</v>
      </c>
      <c r="R36" s="60">
        <f t="shared" si="1"/>
        <v>40</v>
      </c>
      <c r="S36" s="17" t="str">
        <f t="shared" si="2"/>
        <v>B-4</v>
      </c>
      <c r="T36" s="61" t="str">
        <f t="shared" si="3"/>
        <v>III</v>
      </c>
      <c r="U36" s="62" t="str">
        <f t="shared" si="4"/>
        <v>Mejorable</v>
      </c>
      <c r="V36" s="71"/>
      <c r="W36" s="52" t="str">
        <f>VLOOKUP(H36,PELIGROS!A$2:G$445,6,0)</f>
        <v>CÁNCER DE PIEL</v>
      </c>
      <c r="X36" s="18" t="s">
        <v>31</v>
      </c>
      <c r="Y36" s="18" t="s">
        <v>31</v>
      </c>
      <c r="Z36" s="18" t="s">
        <v>31</v>
      </c>
      <c r="AA36" s="17" t="s">
        <v>31</v>
      </c>
      <c r="AB36" s="52" t="str">
        <f>VLOOKUP(H36,PELIGROS!A$2:G$445,7,0)</f>
        <v>N/A</v>
      </c>
      <c r="AC36" s="18" t="s">
        <v>1217</v>
      </c>
      <c r="AD36" s="74"/>
    </row>
    <row r="37" spans="1:30" s="63" customFormat="1" ht="63.75" x14ac:dyDescent="0.25">
      <c r="A37" s="124"/>
      <c r="B37" s="124"/>
      <c r="C37" s="74"/>
      <c r="D37" s="77"/>
      <c r="E37" s="116"/>
      <c r="F37" s="116"/>
      <c r="G37" s="52" t="str">
        <f>VLOOKUP(H37,PELIGROS!A$1:G$445,2,0)</f>
        <v>CONCENTRACIÓN EN ACTIVIDADES DE ALTO DESEMPEÑO MENTAL</v>
      </c>
      <c r="H37" s="52" t="s">
        <v>69</v>
      </c>
      <c r="I37" s="52" t="s">
        <v>1212</v>
      </c>
      <c r="J37" s="52" t="str">
        <f>VLOOKUP(H37,PELIGROS!A$2:G$445,3,0)</f>
        <v>ESTRÉS, CEFALEA, IRRITABILIDAD</v>
      </c>
      <c r="K37" s="18" t="s">
        <v>29</v>
      </c>
      <c r="L37" s="52" t="str">
        <f>VLOOKUP(H37,PELIGROS!A$2:G$445,4,0)</f>
        <v>N/A</v>
      </c>
      <c r="M37" s="52" t="str">
        <f>VLOOKUP(H37,PELIGROS!A$2:G$445,5,0)</f>
        <v>PVE PSICOSOCIAL</v>
      </c>
      <c r="N37" s="18">
        <v>2</v>
      </c>
      <c r="O37" s="59">
        <v>3</v>
      </c>
      <c r="P37" s="59">
        <v>10</v>
      </c>
      <c r="Q37" s="60">
        <f t="shared" si="0"/>
        <v>6</v>
      </c>
      <c r="R37" s="60">
        <f t="shared" si="1"/>
        <v>60</v>
      </c>
      <c r="S37" s="17" t="str">
        <f t="shared" si="2"/>
        <v>M-6</v>
      </c>
      <c r="T37" s="61" t="str">
        <f t="shared" si="3"/>
        <v>III</v>
      </c>
      <c r="U37" s="62" t="str">
        <f t="shared" si="4"/>
        <v>Mejorable</v>
      </c>
      <c r="V37" s="71"/>
      <c r="W37" s="52" t="str">
        <f>VLOOKUP(H37,PELIGROS!A$2:G$445,6,0)</f>
        <v>ESTRÉS</v>
      </c>
      <c r="X37" s="18" t="s">
        <v>31</v>
      </c>
      <c r="Y37" s="18" t="s">
        <v>31</v>
      </c>
      <c r="Z37" s="18" t="s">
        <v>31</v>
      </c>
      <c r="AA37" s="17" t="s">
        <v>31</v>
      </c>
      <c r="AB37" s="52" t="str">
        <f>VLOOKUP(H37,PELIGROS!A$2:G$445,7,0)</f>
        <v>N/A</v>
      </c>
      <c r="AC37" s="18" t="s">
        <v>1179</v>
      </c>
      <c r="AD37" s="74"/>
    </row>
    <row r="38" spans="1:30" s="63" customFormat="1" ht="38.25" x14ac:dyDescent="0.25">
      <c r="A38" s="124"/>
      <c r="B38" s="124"/>
      <c r="C38" s="74"/>
      <c r="D38" s="77"/>
      <c r="E38" s="116"/>
      <c r="F38" s="116"/>
      <c r="G38" s="52" t="str">
        <f>VLOOKUP(H38,PELIGROS!A$1:G$445,2,0)</f>
        <v>ATENCIÓN AL PÚBLICO</v>
      </c>
      <c r="H38" s="52" t="s">
        <v>442</v>
      </c>
      <c r="I38" s="52" t="s">
        <v>1212</v>
      </c>
      <c r="J38" s="52" t="str">
        <f>VLOOKUP(H38,PELIGROS!A$2:G$445,3,0)</f>
        <v>ESTRÉS, ENFERMEDADES DIGESTIVAS, IRRITABILIDAD, TRANSTORNOS DEL SUEÑO</v>
      </c>
      <c r="K38" s="18" t="s">
        <v>29</v>
      </c>
      <c r="L38" s="52" t="str">
        <f>VLOOKUP(H38,PELIGROS!A$2:G$445,4,0)</f>
        <v>N/A</v>
      </c>
      <c r="M38" s="52" t="str">
        <f>VLOOKUP(H38,PELIGROS!A$2:G$445,5,0)</f>
        <v>PVE PSICOSOCIAL</v>
      </c>
      <c r="N38" s="18">
        <v>2</v>
      </c>
      <c r="O38" s="59">
        <v>2</v>
      </c>
      <c r="P38" s="59">
        <v>10</v>
      </c>
      <c r="Q38" s="60">
        <f t="shared" si="0"/>
        <v>4</v>
      </c>
      <c r="R38" s="60">
        <f t="shared" si="1"/>
        <v>40</v>
      </c>
      <c r="S38" s="17" t="str">
        <f t="shared" si="2"/>
        <v>B-4</v>
      </c>
      <c r="T38" s="61" t="str">
        <f t="shared" si="3"/>
        <v>III</v>
      </c>
      <c r="U38" s="62" t="str">
        <f t="shared" si="4"/>
        <v>Mejorable</v>
      </c>
      <c r="V38" s="71"/>
      <c r="W38" s="52" t="str">
        <f>VLOOKUP(H38,PELIGROS!A$2:G$445,6,0)</f>
        <v>ESTRÉS</v>
      </c>
      <c r="X38" s="18" t="s">
        <v>31</v>
      </c>
      <c r="Y38" s="18" t="s">
        <v>31</v>
      </c>
      <c r="Z38" s="18" t="s">
        <v>31</v>
      </c>
      <c r="AA38" s="17" t="s">
        <v>31</v>
      </c>
      <c r="AB38" s="52" t="str">
        <f>VLOOKUP(H38,PELIGROS!A$2:G$445,7,0)</f>
        <v>RESOLUCIÓN DE CONFLICTOS; COMUNICACIÓN ASERTIVA; SERVICIO AL CLIENTE</v>
      </c>
      <c r="AC38" s="18" t="s">
        <v>31</v>
      </c>
      <c r="AD38" s="74"/>
    </row>
    <row r="39" spans="1:30" s="63" customFormat="1" x14ac:dyDescent="0.25">
      <c r="A39" s="124"/>
      <c r="B39" s="124"/>
      <c r="C39" s="74"/>
      <c r="D39" s="77"/>
      <c r="E39" s="116"/>
      <c r="F39" s="116"/>
      <c r="G39" s="52" t="str">
        <f>VLOOKUP(H39,PELIGROS!A$1:G$445,2,0)</f>
        <v>NATURALEZA DE LA TAREA</v>
      </c>
      <c r="H39" s="52" t="s">
        <v>73</v>
      </c>
      <c r="I39" s="52" t="s">
        <v>1212</v>
      </c>
      <c r="J39" s="52" t="str">
        <f>VLOOKUP(H39,PELIGROS!A$2:G$445,3,0)</f>
        <v>ESTRÉS,  TRANSTORNOS DEL SUEÑO</v>
      </c>
      <c r="K39" s="18" t="s">
        <v>29</v>
      </c>
      <c r="L39" s="52" t="str">
        <f>VLOOKUP(H39,PELIGROS!A$2:G$445,4,0)</f>
        <v>N/A</v>
      </c>
      <c r="M39" s="52" t="str">
        <f>VLOOKUP(H39,PELIGROS!A$2:G$445,5,0)</f>
        <v>PVE PSICOSOCIAL</v>
      </c>
      <c r="N39" s="18">
        <v>2</v>
      </c>
      <c r="O39" s="59">
        <v>3</v>
      </c>
      <c r="P39" s="59">
        <v>10</v>
      </c>
      <c r="Q39" s="60">
        <f t="shared" si="0"/>
        <v>6</v>
      </c>
      <c r="R39" s="60">
        <f t="shared" si="1"/>
        <v>60</v>
      </c>
      <c r="S39" s="17" t="str">
        <f t="shared" si="2"/>
        <v>M-6</v>
      </c>
      <c r="T39" s="61" t="str">
        <f t="shared" si="3"/>
        <v>III</v>
      </c>
      <c r="U39" s="62" t="str">
        <f t="shared" si="4"/>
        <v>Mejorable</v>
      </c>
      <c r="V39" s="71"/>
      <c r="W39" s="52" t="str">
        <f>VLOOKUP(H39,PELIGROS!A$2:G$445,6,0)</f>
        <v>ESTRÉS</v>
      </c>
      <c r="X39" s="18" t="s">
        <v>31</v>
      </c>
      <c r="Y39" s="18" t="s">
        <v>31</v>
      </c>
      <c r="Z39" s="18" t="s">
        <v>31</v>
      </c>
      <c r="AA39" s="17" t="s">
        <v>31</v>
      </c>
      <c r="AB39" s="52" t="str">
        <f>VLOOKUP(H39,PELIGROS!A$2:G$445,7,0)</f>
        <v>N/A</v>
      </c>
      <c r="AC39" s="18" t="s">
        <v>31</v>
      </c>
      <c r="AD39" s="74"/>
    </row>
    <row r="40" spans="1:30" s="63" customFormat="1" ht="25.5" x14ac:dyDescent="0.25">
      <c r="A40" s="124"/>
      <c r="B40" s="124"/>
      <c r="C40" s="75"/>
      <c r="D40" s="78"/>
      <c r="E40" s="117"/>
      <c r="F40" s="117"/>
      <c r="G40" s="52" t="str">
        <f>VLOOKUP(H40,PELIGROS!A$1:G$445,2,0)</f>
        <v xml:space="preserve"> ALTA CONCENTRACIÓN</v>
      </c>
      <c r="H40" s="52" t="s">
        <v>84</v>
      </c>
      <c r="I40" s="52" t="s">
        <v>1212</v>
      </c>
      <c r="J40" s="52" t="str">
        <f>VLOOKUP(H40,PELIGROS!A$2:G$445,3,0)</f>
        <v>ESTRÉS, DEPRESIÓN, TRANSTORNOS DEL SUEÑO, AUSENCIA DE ATENCIÓN</v>
      </c>
      <c r="K40" s="18" t="s">
        <v>29</v>
      </c>
      <c r="L40" s="52" t="str">
        <f>VLOOKUP(H40,PELIGROS!A$2:G$445,4,0)</f>
        <v>N/A</v>
      </c>
      <c r="M40" s="52" t="str">
        <f>VLOOKUP(H40,PELIGROS!A$2:G$445,5,0)</f>
        <v>PVE PSICOSOCIAL</v>
      </c>
      <c r="N40" s="18">
        <v>2</v>
      </c>
      <c r="O40" s="59">
        <v>2</v>
      </c>
      <c r="P40" s="59">
        <v>10</v>
      </c>
      <c r="Q40" s="60">
        <f t="shared" si="0"/>
        <v>4</v>
      </c>
      <c r="R40" s="60">
        <f t="shared" si="1"/>
        <v>40</v>
      </c>
      <c r="S40" s="17" t="str">
        <f t="shared" si="2"/>
        <v>B-4</v>
      </c>
      <c r="T40" s="61" t="str">
        <f t="shared" si="3"/>
        <v>III</v>
      </c>
      <c r="U40" s="62" t="str">
        <f t="shared" si="4"/>
        <v>Mejorable</v>
      </c>
      <c r="V40" s="72"/>
      <c r="W40" s="52" t="str">
        <f>VLOOKUP(H40,PELIGROS!A$2:G$445,6,0)</f>
        <v>ESTRÉS, ALTERACIÓN DEL SISTEMA NERVIOSO</v>
      </c>
      <c r="X40" s="18" t="s">
        <v>31</v>
      </c>
      <c r="Y40" s="18" t="s">
        <v>31</v>
      </c>
      <c r="Z40" s="18" t="s">
        <v>31</v>
      </c>
      <c r="AA40" s="17" t="s">
        <v>31</v>
      </c>
      <c r="AB40" s="52" t="str">
        <f>VLOOKUP(H40,PELIGROS!A$2:G$445,7,0)</f>
        <v>N/A</v>
      </c>
      <c r="AC40" s="18" t="s">
        <v>31</v>
      </c>
      <c r="AD40" s="75"/>
    </row>
    <row r="41" spans="1:30" s="63" customFormat="1" ht="331.5" customHeight="1" x14ac:dyDescent="0.25">
      <c r="A41" s="124"/>
      <c r="B41" s="124"/>
      <c r="C41" s="64" t="s">
        <v>1226</v>
      </c>
      <c r="D41" s="120" t="s">
        <v>1227</v>
      </c>
      <c r="E41" s="67" t="s">
        <v>1048</v>
      </c>
      <c r="F41" s="67" t="s">
        <v>1174</v>
      </c>
      <c r="G41" s="51" t="str">
        <f>VLOOKUP(H41,PELIGROS!A$1:G$445,2,0)</f>
        <v>Forzadas, Prolongadas</v>
      </c>
      <c r="H41" s="51" t="s">
        <v>39</v>
      </c>
      <c r="I41" s="51" t="s">
        <v>1210</v>
      </c>
      <c r="J41" s="51" t="str">
        <f>VLOOKUP(H41,PELIGROS!A$2:G$445,3,0)</f>
        <v xml:space="preserve">Lesiones osteomusculares, lesiones osteoarticulares
</v>
      </c>
      <c r="K41" s="50" t="s">
        <v>29</v>
      </c>
      <c r="L41" s="51" t="str">
        <f>VLOOKUP(H41,PELIGROS!A$2:G$445,4,0)</f>
        <v>Inspecciones planeadas e inspecciones no planeadas, procedimientos de programas de seguridad y salud en el trabajo</v>
      </c>
      <c r="M41" s="51" t="str">
        <f>VLOOKUP(H41,PELIGROS!A$2:G$445,5,0)</f>
        <v>PVE Biomecánico, programa pausas activas, exámenes periódicos, recomendaciones, control de posturas</v>
      </c>
      <c r="N41" s="50">
        <v>2</v>
      </c>
      <c r="O41" s="54">
        <v>3</v>
      </c>
      <c r="P41" s="54">
        <v>10</v>
      </c>
      <c r="Q41" s="55">
        <f t="shared" si="0"/>
        <v>6</v>
      </c>
      <c r="R41" s="55">
        <f t="shared" si="1"/>
        <v>60</v>
      </c>
      <c r="S41" s="56" t="str">
        <f t="shared" si="2"/>
        <v>M-6</v>
      </c>
      <c r="T41" s="57" t="str">
        <f t="shared" si="3"/>
        <v>III</v>
      </c>
      <c r="U41" s="58" t="str">
        <f t="shared" si="4"/>
        <v>Mejorable</v>
      </c>
      <c r="V41" s="87">
        <v>1</v>
      </c>
      <c r="W41" s="51" t="str">
        <f>VLOOKUP(H41,PELIGROS!A$2:G$445,6,0)</f>
        <v>Enfermedades Osteomusculares</v>
      </c>
      <c r="X41" s="50" t="s">
        <v>31</v>
      </c>
      <c r="Y41" s="50" t="s">
        <v>31</v>
      </c>
      <c r="Z41" s="50" t="s">
        <v>31</v>
      </c>
      <c r="AA41" s="56" t="s">
        <v>31</v>
      </c>
      <c r="AB41" s="51" t="str">
        <f>VLOOKUP(H41,PELIGROS!A$2:G$445,7,0)</f>
        <v>Prevención en lesiones osteomusculares, líderes de pausas activas</v>
      </c>
      <c r="AC41" s="50" t="s">
        <v>1176</v>
      </c>
      <c r="AD41" s="64" t="s">
        <v>1180</v>
      </c>
    </row>
    <row r="42" spans="1:30" s="63" customFormat="1" ht="38.25" x14ac:dyDescent="0.25">
      <c r="A42" s="124"/>
      <c r="B42" s="124"/>
      <c r="C42" s="65"/>
      <c r="D42" s="121"/>
      <c r="E42" s="68"/>
      <c r="F42" s="68"/>
      <c r="G42" s="51" t="str">
        <f>VLOOKUP(H42,PELIGROS!A$1:G$445,2,0)</f>
        <v>Movimientos repetitivos, Miembros Superiores</v>
      </c>
      <c r="H42" s="51" t="s">
        <v>1175</v>
      </c>
      <c r="I42" s="51" t="s">
        <v>1210</v>
      </c>
      <c r="J42" s="51" t="str">
        <f>VLOOKUP(H42,PELIGROS!A$2:G$445,3,0)</f>
        <v>Lesiones Musculoesqueléticas</v>
      </c>
      <c r="K42" s="50" t="s">
        <v>29</v>
      </c>
      <c r="L42" s="51" t="str">
        <f>VLOOKUP(H42,PELIGROS!A$2:G$445,4,0)</f>
        <v>N/A</v>
      </c>
      <c r="M42" s="51" t="str">
        <f>VLOOKUP(H42,PELIGROS!A$2:G$445,5,0)</f>
        <v>PVE BIomécanico, programa pausas activas, examenes periódicos, recomendaicones, control de posturas</v>
      </c>
      <c r="N42" s="50">
        <v>2</v>
      </c>
      <c r="O42" s="54">
        <v>3</v>
      </c>
      <c r="P42" s="54">
        <v>10</v>
      </c>
      <c r="Q42" s="55">
        <f t="shared" si="0"/>
        <v>6</v>
      </c>
      <c r="R42" s="55">
        <f t="shared" si="1"/>
        <v>60</v>
      </c>
      <c r="S42" s="56" t="str">
        <f t="shared" si="2"/>
        <v>M-6</v>
      </c>
      <c r="T42" s="57" t="str">
        <f t="shared" si="3"/>
        <v>III</v>
      </c>
      <c r="U42" s="58" t="str">
        <f t="shared" si="4"/>
        <v>Mejorable</v>
      </c>
      <c r="V42" s="88"/>
      <c r="W42" s="51" t="str">
        <f>VLOOKUP(H42,PELIGROS!A$2:G$445,6,0)</f>
        <v>Enfermedades musculoesqueleticas</v>
      </c>
      <c r="X42" s="50" t="s">
        <v>31</v>
      </c>
      <c r="Y42" s="50" t="s">
        <v>31</v>
      </c>
      <c r="Z42" s="50" t="s">
        <v>31</v>
      </c>
      <c r="AA42" s="56" t="s">
        <v>31</v>
      </c>
      <c r="AB42" s="51" t="str">
        <f>VLOOKUP(H42,PELIGROS!A$2:G$445,7,0)</f>
        <v>Prevención en lesiones osteomusculares, líderes de pausas activas</v>
      </c>
      <c r="AC42" s="50" t="s">
        <v>31</v>
      </c>
      <c r="AD42" s="65"/>
    </row>
    <row r="43" spans="1:30" s="63" customFormat="1" ht="51" x14ac:dyDescent="0.25">
      <c r="A43" s="124"/>
      <c r="B43" s="124"/>
      <c r="C43" s="65"/>
      <c r="D43" s="121"/>
      <c r="E43" s="68"/>
      <c r="F43" s="68"/>
      <c r="G43" s="51" t="str">
        <f>VLOOKUP(H43,PELIGROS!A$1:G$445,2,0)</f>
        <v>Atropellamiento, Envestir</v>
      </c>
      <c r="H43" s="51" t="s">
        <v>1167</v>
      </c>
      <c r="I43" s="51" t="s">
        <v>1213</v>
      </c>
      <c r="J43" s="51" t="str">
        <f>VLOOKUP(H43,PELIGROS!A$2:G$445,3,0)</f>
        <v>Lesiones, pérdidas materiales, muerte</v>
      </c>
      <c r="K43" s="50" t="s">
        <v>29</v>
      </c>
      <c r="L43" s="51" t="str">
        <f>VLOOKUP(H43,PELIGROS!A$2:G$445,4,0)</f>
        <v>Inspecciones planeadas e inspecciones no planeadas, procedimientos de programas de seguridad y salud en el trabajo</v>
      </c>
      <c r="M43" s="51" t="str">
        <f>VLOOKUP(H43,PELIGROS!A$2:G$445,5,0)</f>
        <v>Programa de seguridad vial, señalización</v>
      </c>
      <c r="N43" s="50">
        <v>2</v>
      </c>
      <c r="O43" s="54">
        <v>2</v>
      </c>
      <c r="P43" s="54">
        <v>60</v>
      </c>
      <c r="Q43" s="55">
        <f t="shared" si="0"/>
        <v>4</v>
      </c>
      <c r="R43" s="55">
        <f t="shared" si="1"/>
        <v>240</v>
      </c>
      <c r="S43" s="56" t="str">
        <f t="shared" si="2"/>
        <v>B-4</v>
      </c>
      <c r="T43" s="57" t="str">
        <f t="shared" si="3"/>
        <v>II</v>
      </c>
      <c r="U43" s="58" t="str">
        <f t="shared" si="4"/>
        <v>No Aceptable o Aceptable Con Control Especifico</v>
      </c>
      <c r="V43" s="88"/>
      <c r="W43" s="51" t="str">
        <f>VLOOKUP(H43,PELIGROS!A$2:G$445,6,0)</f>
        <v>Muerte</v>
      </c>
      <c r="X43" s="50" t="s">
        <v>31</v>
      </c>
      <c r="Y43" s="50" t="s">
        <v>31</v>
      </c>
      <c r="Z43" s="50" t="s">
        <v>31</v>
      </c>
      <c r="AA43" s="56" t="s">
        <v>31</v>
      </c>
      <c r="AB43" s="51" t="str">
        <f>VLOOKUP(H43,PELIGROS!A$2:G$445,7,0)</f>
        <v>Seguridad vial y manejo defensivo, aseguramiento de áreas de trabajo</v>
      </c>
      <c r="AC43" s="50" t="s">
        <v>31</v>
      </c>
      <c r="AD43" s="65"/>
    </row>
    <row r="44" spans="1:30" s="63" customFormat="1" ht="63.75" x14ac:dyDescent="0.25">
      <c r="A44" s="124"/>
      <c r="B44" s="124"/>
      <c r="C44" s="65"/>
      <c r="D44" s="121"/>
      <c r="E44" s="68"/>
      <c r="F44" s="68"/>
      <c r="G44" s="51" t="str">
        <f>VLOOKUP(H44,PELIGROS!A$1:G$445,2,0)</f>
        <v>Atraco, golpiza, atentados y secuestrados</v>
      </c>
      <c r="H44" s="51" t="s">
        <v>55</v>
      </c>
      <c r="I44" s="51" t="s">
        <v>1213</v>
      </c>
      <c r="J44" s="51" t="str">
        <f>VLOOKUP(H44,PELIGROS!A$2:G$445,3,0)</f>
        <v>Estrés, golpes, Secuestros</v>
      </c>
      <c r="K44" s="50" t="s">
        <v>29</v>
      </c>
      <c r="L44" s="51" t="str">
        <f>VLOOKUP(H44,PELIGROS!A$2:G$445,4,0)</f>
        <v>Inspecciones planeadas e inspecciones no planeadas, procedimientos de programas de seguridad y salud en el trabajo</v>
      </c>
      <c r="M44" s="51" t="str">
        <f>VLOOKUP(H44,PELIGROS!A$2:G$445,5,0)</f>
        <v xml:space="preserve">Uniformes Corporativos, Chaquetas corporativas, Carnetización
</v>
      </c>
      <c r="N44" s="50">
        <v>2</v>
      </c>
      <c r="O44" s="54">
        <v>2</v>
      </c>
      <c r="P44" s="54">
        <v>60</v>
      </c>
      <c r="Q44" s="55">
        <f t="shared" si="0"/>
        <v>4</v>
      </c>
      <c r="R44" s="55">
        <f t="shared" si="1"/>
        <v>240</v>
      </c>
      <c r="S44" s="56" t="str">
        <f t="shared" si="2"/>
        <v>B-4</v>
      </c>
      <c r="T44" s="57" t="str">
        <f t="shared" si="3"/>
        <v>II</v>
      </c>
      <c r="U44" s="58" t="str">
        <f t="shared" si="4"/>
        <v>No Aceptable o Aceptable Con Control Especifico</v>
      </c>
      <c r="V44" s="88"/>
      <c r="W44" s="51" t="str">
        <f>VLOOKUP(H44,PELIGROS!A$2:G$445,6,0)</f>
        <v>Secuestros</v>
      </c>
      <c r="X44" s="50" t="s">
        <v>31</v>
      </c>
      <c r="Y44" s="50" t="s">
        <v>31</v>
      </c>
      <c r="Z44" s="50" t="s">
        <v>31</v>
      </c>
      <c r="AA44" s="56" t="s">
        <v>31</v>
      </c>
      <c r="AB44" s="51" t="str">
        <f>VLOOKUP(H44,PELIGROS!A$2:G$445,7,0)</f>
        <v>N/A</v>
      </c>
      <c r="AC44" s="50" t="s">
        <v>1177</v>
      </c>
      <c r="AD44" s="65"/>
    </row>
    <row r="45" spans="1:30" s="63" customFormat="1" ht="51" x14ac:dyDescent="0.25">
      <c r="A45" s="124"/>
      <c r="B45" s="124"/>
      <c r="C45" s="65"/>
      <c r="D45" s="121"/>
      <c r="E45" s="68"/>
      <c r="F45" s="68"/>
      <c r="G45" s="51" t="str">
        <f>VLOOKUP(H45,PELIGROS!A$1:G$445,2,0)</f>
        <v>SISMOS, INCENDIOS, INUNDACIONES, TERREMOTOS, VENDAVALES, DERRUMBE</v>
      </c>
      <c r="H45" s="51" t="s">
        <v>59</v>
      </c>
      <c r="I45" s="51" t="s">
        <v>1211</v>
      </c>
      <c r="J45" s="51" t="str">
        <f>VLOOKUP(H45,PELIGROS!A$2:G$445,3,0)</f>
        <v>SISMOS, INCENDIOS, INUNDACIONES, TERREMOTOS, VENDAVALES</v>
      </c>
      <c r="K45" s="50" t="s">
        <v>29</v>
      </c>
      <c r="L45" s="51" t="str">
        <f>VLOOKUP(H45,PELIGROS!A$2:G$445,4,0)</f>
        <v>Inspecciones planeadas e inspecciones no planeadas, procedimientos de programas de seguridad y salud en el trabajo</v>
      </c>
      <c r="M45" s="51" t="str">
        <f>VLOOKUP(H45,PELIGROS!A$2:G$445,5,0)</f>
        <v>BRIGADAS DE EMERGENCIAS</v>
      </c>
      <c r="N45" s="50">
        <v>2</v>
      </c>
      <c r="O45" s="54">
        <v>1</v>
      </c>
      <c r="P45" s="54">
        <v>100</v>
      </c>
      <c r="Q45" s="55">
        <f t="shared" si="0"/>
        <v>2</v>
      </c>
      <c r="R45" s="55">
        <f t="shared" si="1"/>
        <v>200</v>
      </c>
      <c r="S45" s="56" t="str">
        <f t="shared" si="2"/>
        <v>B-2</v>
      </c>
      <c r="T45" s="57" t="str">
        <f t="shared" si="3"/>
        <v>II</v>
      </c>
      <c r="U45" s="58" t="str">
        <f t="shared" si="4"/>
        <v>No Aceptable o Aceptable Con Control Especifico</v>
      </c>
      <c r="V45" s="88"/>
      <c r="W45" s="51" t="str">
        <f>VLOOKUP(H45,PELIGROS!A$2:G$445,6,0)</f>
        <v>MUERTE</v>
      </c>
      <c r="X45" s="50" t="s">
        <v>31</v>
      </c>
      <c r="Y45" s="50" t="s">
        <v>31</v>
      </c>
      <c r="Z45" s="50" t="s">
        <v>31</v>
      </c>
      <c r="AA45" s="56" t="s">
        <v>1215</v>
      </c>
      <c r="AB45" s="51" t="str">
        <f>VLOOKUP(H45,PELIGROS!A$2:G$445,7,0)</f>
        <v>ENTRENAMIENTO DE LA BRIGADA; DIVULGACIÓN DE PLAN DE EMERGENCIA</v>
      </c>
      <c r="AC45" s="50" t="s">
        <v>1178</v>
      </c>
      <c r="AD45" s="65"/>
    </row>
    <row r="46" spans="1:30" s="63" customFormat="1" ht="51" x14ac:dyDescent="0.25">
      <c r="A46" s="124"/>
      <c r="B46" s="124"/>
      <c r="C46" s="65"/>
      <c r="D46" s="121"/>
      <c r="E46" s="68"/>
      <c r="F46" s="68"/>
      <c r="G46" s="51" t="str">
        <f>VLOOKUP(H46,PELIGROS!A$1:G$445,2,0)</f>
        <v>ENERGÍA TÉRMICA, CAMBIO DE TEMPERATURA DURANTE LOS RECORRIDOS</v>
      </c>
      <c r="H46" s="51" t="s">
        <v>1214</v>
      </c>
      <c r="I46" s="51" t="s">
        <v>1216</v>
      </c>
      <c r="J46" s="51" t="str">
        <f>VLOOKUP(H46,PELIGROS!A$2:G$445,3,0)</f>
        <v xml:space="preserve"> GOLPE DE CALOR,  DESHIDRATACIÓN</v>
      </c>
      <c r="K46" s="50" t="s">
        <v>29</v>
      </c>
      <c r="L46" s="51" t="str">
        <f>VLOOKUP(H46,PELIGROS!A$2:G$445,4,0)</f>
        <v>Inspecciones planeadas e inspecciones no planeadas, procedimientos de programas de seguridad y salud en el trabajo</v>
      </c>
      <c r="M46" s="51" t="str">
        <f>VLOOKUP(H46,PELIGROS!A$2:G$445,5,0)</f>
        <v>NO OBSERVADO</v>
      </c>
      <c r="N46" s="50">
        <v>2</v>
      </c>
      <c r="O46" s="54">
        <v>2</v>
      </c>
      <c r="P46" s="54">
        <v>10</v>
      </c>
      <c r="Q46" s="55">
        <f t="shared" si="0"/>
        <v>4</v>
      </c>
      <c r="R46" s="55">
        <f t="shared" si="1"/>
        <v>40</v>
      </c>
      <c r="S46" s="56" t="str">
        <f t="shared" si="2"/>
        <v>B-4</v>
      </c>
      <c r="T46" s="57" t="str">
        <f t="shared" si="3"/>
        <v>III</v>
      </c>
      <c r="U46" s="58" t="str">
        <f t="shared" si="4"/>
        <v>Mejorable</v>
      </c>
      <c r="V46" s="88"/>
      <c r="W46" s="51" t="str">
        <f>VLOOKUP(H46,PELIGROS!A$2:G$445,6,0)</f>
        <v>CÁNCER DE PIEL</v>
      </c>
      <c r="X46" s="50" t="s">
        <v>31</v>
      </c>
      <c r="Y46" s="50" t="s">
        <v>31</v>
      </c>
      <c r="Z46" s="50" t="s">
        <v>31</v>
      </c>
      <c r="AA46" s="56" t="s">
        <v>31</v>
      </c>
      <c r="AB46" s="51" t="str">
        <f>VLOOKUP(H46,PELIGROS!A$2:G$445,7,0)</f>
        <v>N/A</v>
      </c>
      <c r="AC46" s="50" t="s">
        <v>1217</v>
      </c>
      <c r="AD46" s="65"/>
    </row>
    <row r="47" spans="1:30" s="63" customFormat="1" ht="63.75" x14ac:dyDescent="0.25">
      <c r="A47" s="124"/>
      <c r="B47" s="124"/>
      <c r="C47" s="65"/>
      <c r="D47" s="121"/>
      <c r="E47" s="68"/>
      <c r="F47" s="68"/>
      <c r="G47" s="51" t="str">
        <f>VLOOKUP(H47,PELIGROS!A$1:G$445,2,0)</f>
        <v>CONCENTRACIÓN EN ACTIVIDADES DE ALTO DESEMPEÑO MENTAL</v>
      </c>
      <c r="H47" s="51" t="s">
        <v>69</v>
      </c>
      <c r="I47" s="51" t="s">
        <v>1212</v>
      </c>
      <c r="J47" s="51" t="str">
        <f>VLOOKUP(H47,PELIGROS!A$2:G$445,3,0)</f>
        <v>ESTRÉS, CEFALEA, IRRITABILIDAD</v>
      </c>
      <c r="K47" s="50" t="s">
        <v>29</v>
      </c>
      <c r="L47" s="51" t="str">
        <f>VLOOKUP(H47,PELIGROS!A$2:G$445,4,0)</f>
        <v>N/A</v>
      </c>
      <c r="M47" s="51" t="str">
        <f>VLOOKUP(H47,PELIGROS!A$2:G$445,5,0)</f>
        <v>PVE PSICOSOCIAL</v>
      </c>
      <c r="N47" s="50">
        <v>2</v>
      </c>
      <c r="O47" s="54">
        <v>3</v>
      </c>
      <c r="P47" s="54">
        <v>10</v>
      </c>
      <c r="Q47" s="55">
        <f t="shared" si="0"/>
        <v>6</v>
      </c>
      <c r="R47" s="55">
        <f t="shared" si="1"/>
        <v>60</v>
      </c>
      <c r="S47" s="56" t="str">
        <f t="shared" si="2"/>
        <v>M-6</v>
      </c>
      <c r="T47" s="57" t="str">
        <f t="shared" si="3"/>
        <v>III</v>
      </c>
      <c r="U47" s="58" t="str">
        <f t="shared" si="4"/>
        <v>Mejorable</v>
      </c>
      <c r="V47" s="88"/>
      <c r="W47" s="51" t="str">
        <f>VLOOKUP(H47,PELIGROS!A$2:G$445,6,0)</f>
        <v>ESTRÉS</v>
      </c>
      <c r="X47" s="50" t="s">
        <v>31</v>
      </c>
      <c r="Y47" s="50" t="s">
        <v>31</v>
      </c>
      <c r="Z47" s="50" t="s">
        <v>31</v>
      </c>
      <c r="AA47" s="56" t="s">
        <v>31</v>
      </c>
      <c r="AB47" s="51" t="str">
        <f>VLOOKUP(H47,PELIGROS!A$2:G$445,7,0)</f>
        <v>N/A</v>
      </c>
      <c r="AC47" s="50" t="s">
        <v>1179</v>
      </c>
      <c r="AD47" s="65"/>
    </row>
    <row r="48" spans="1:30" s="63" customFormat="1" ht="38.25" x14ac:dyDescent="0.25">
      <c r="A48" s="124"/>
      <c r="B48" s="124"/>
      <c r="C48" s="65"/>
      <c r="D48" s="121"/>
      <c r="E48" s="68"/>
      <c r="F48" s="68"/>
      <c r="G48" s="51" t="str">
        <f>VLOOKUP(H48,PELIGROS!A$1:G$445,2,0)</f>
        <v>ATENCIÓN AL PÚBLICO</v>
      </c>
      <c r="H48" s="51" t="s">
        <v>442</v>
      </c>
      <c r="I48" s="51" t="s">
        <v>1212</v>
      </c>
      <c r="J48" s="51" t="str">
        <f>VLOOKUP(H48,PELIGROS!A$2:G$445,3,0)</f>
        <v>ESTRÉS, ENFERMEDADES DIGESTIVAS, IRRITABILIDAD, TRANSTORNOS DEL SUEÑO</v>
      </c>
      <c r="K48" s="50" t="s">
        <v>29</v>
      </c>
      <c r="L48" s="51" t="str">
        <f>VLOOKUP(H48,PELIGROS!A$2:G$445,4,0)</f>
        <v>N/A</v>
      </c>
      <c r="M48" s="51" t="str">
        <f>VLOOKUP(H48,PELIGROS!A$2:G$445,5,0)</f>
        <v>PVE PSICOSOCIAL</v>
      </c>
      <c r="N48" s="50">
        <v>2</v>
      </c>
      <c r="O48" s="54">
        <v>2</v>
      </c>
      <c r="P48" s="54">
        <v>10</v>
      </c>
      <c r="Q48" s="55">
        <f t="shared" si="0"/>
        <v>4</v>
      </c>
      <c r="R48" s="55">
        <f t="shared" si="1"/>
        <v>40</v>
      </c>
      <c r="S48" s="56" t="str">
        <f t="shared" si="2"/>
        <v>B-4</v>
      </c>
      <c r="T48" s="57" t="str">
        <f t="shared" si="3"/>
        <v>III</v>
      </c>
      <c r="U48" s="58" t="str">
        <f t="shared" si="4"/>
        <v>Mejorable</v>
      </c>
      <c r="V48" s="88"/>
      <c r="W48" s="51" t="str">
        <f>VLOOKUP(H48,PELIGROS!A$2:G$445,6,0)</f>
        <v>ESTRÉS</v>
      </c>
      <c r="X48" s="50" t="s">
        <v>31</v>
      </c>
      <c r="Y48" s="50" t="s">
        <v>31</v>
      </c>
      <c r="Z48" s="50" t="s">
        <v>31</v>
      </c>
      <c r="AA48" s="56" t="s">
        <v>31</v>
      </c>
      <c r="AB48" s="51" t="str">
        <f>VLOOKUP(H48,PELIGROS!A$2:G$445,7,0)</f>
        <v>RESOLUCIÓN DE CONFLICTOS; COMUNICACIÓN ASERTIVA; SERVICIO AL CLIENTE</v>
      </c>
      <c r="AC48" s="50" t="s">
        <v>31</v>
      </c>
      <c r="AD48" s="65"/>
    </row>
    <row r="49" spans="1:30" s="63" customFormat="1" x14ac:dyDescent="0.25">
      <c r="A49" s="124"/>
      <c r="B49" s="124"/>
      <c r="C49" s="65"/>
      <c r="D49" s="121"/>
      <c r="E49" s="68"/>
      <c r="F49" s="68"/>
      <c r="G49" s="51" t="str">
        <f>VLOOKUP(H49,PELIGROS!A$1:G$445,2,0)</f>
        <v>NATURALEZA DE LA TAREA</v>
      </c>
      <c r="H49" s="51" t="s">
        <v>73</v>
      </c>
      <c r="I49" s="51" t="s">
        <v>1212</v>
      </c>
      <c r="J49" s="51" t="str">
        <f>VLOOKUP(H49,PELIGROS!A$2:G$445,3,0)</f>
        <v>ESTRÉS,  TRANSTORNOS DEL SUEÑO</v>
      </c>
      <c r="K49" s="50" t="s">
        <v>29</v>
      </c>
      <c r="L49" s="51" t="str">
        <f>VLOOKUP(H49,PELIGROS!A$2:G$445,4,0)</f>
        <v>N/A</v>
      </c>
      <c r="M49" s="51" t="str">
        <f>VLOOKUP(H49,PELIGROS!A$2:G$445,5,0)</f>
        <v>PVE PSICOSOCIAL</v>
      </c>
      <c r="N49" s="50">
        <v>2</v>
      </c>
      <c r="O49" s="54">
        <v>3</v>
      </c>
      <c r="P49" s="54">
        <v>10</v>
      </c>
      <c r="Q49" s="55">
        <f t="shared" si="0"/>
        <v>6</v>
      </c>
      <c r="R49" s="55">
        <f t="shared" si="1"/>
        <v>60</v>
      </c>
      <c r="S49" s="56" t="str">
        <f t="shared" si="2"/>
        <v>M-6</v>
      </c>
      <c r="T49" s="57" t="str">
        <f t="shared" si="3"/>
        <v>III</v>
      </c>
      <c r="U49" s="58" t="str">
        <f t="shared" si="4"/>
        <v>Mejorable</v>
      </c>
      <c r="V49" s="88"/>
      <c r="W49" s="51" t="str">
        <f>VLOOKUP(H49,PELIGROS!A$2:G$445,6,0)</f>
        <v>ESTRÉS</v>
      </c>
      <c r="X49" s="50" t="s">
        <v>31</v>
      </c>
      <c r="Y49" s="50" t="s">
        <v>31</v>
      </c>
      <c r="Z49" s="50" t="s">
        <v>31</v>
      </c>
      <c r="AA49" s="56" t="s">
        <v>31</v>
      </c>
      <c r="AB49" s="51" t="str">
        <f>VLOOKUP(H49,PELIGROS!A$2:G$445,7,0)</f>
        <v>N/A</v>
      </c>
      <c r="AC49" s="50" t="s">
        <v>31</v>
      </c>
      <c r="AD49" s="65"/>
    </row>
    <row r="50" spans="1:30" s="63" customFormat="1" ht="25.5" x14ac:dyDescent="0.25">
      <c r="A50" s="124"/>
      <c r="B50" s="124"/>
      <c r="C50" s="66"/>
      <c r="D50" s="122"/>
      <c r="E50" s="69"/>
      <c r="F50" s="69"/>
      <c r="G50" s="51" t="str">
        <f>VLOOKUP(H50,PELIGROS!A$1:G$445,2,0)</f>
        <v xml:space="preserve"> ALTA CONCENTRACIÓN</v>
      </c>
      <c r="H50" s="51" t="s">
        <v>84</v>
      </c>
      <c r="I50" s="51" t="s">
        <v>1212</v>
      </c>
      <c r="J50" s="51" t="str">
        <f>VLOOKUP(H50,PELIGROS!A$2:G$445,3,0)</f>
        <v>ESTRÉS, DEPRESIÓN, TRANSTORNOS DEL SUEÑO, AUSENCIA DE ATENCIÓN</v>
      </c>
      <c r="K50" s="50" t="s">
        <v>29</v>
      </c>
      <c r="L50" s="51" t="str">
        <f>VLOOKUP(H50,PELIGROS!A$2:G$445,4,0)</f>
        <v>N/A</v>
      </c>
      <c r="M50" s="51" t="str">
        <f>VLOOKUP(H50,PELIGROS!A$2:G$445,5,0)</f>
        <v>PVE PSICOSOCIAL</v>
      </c>
      <c r="N50" s="50">
        <v>2</v>
      </c>
      <c r="O50" s="54">
        <v>2</v>
      </c>
      <c r="P50" s="54">
        <v>10</v>
      </c>
      <c r="Q50" s="55">
        <f t="shared" si="0"/>
        <v>4</v>
      </c>
      <c r="R50" s="55">
        <f t="shared" si="1"/>
        <v>40</v>
      </c>
      <c r="S50" s="56" t="str">
        <f t="shared" si="2"/>
        <v>B-4</v>
      </c>
      <c r="T50" s="57" t="str">
        <f t="shared" si="3"/>
        <v>III</v>
      </c>
      <c r="U50" s="58" t="str">
        <f t="shared" si="4"/>
        <v>Mejorable</v>
      </c>
      <c r="V50" s="89"/>
      <c r="W50" s="51" t="str">
        <f>VLOOKUP(H50,PELIGROS!A$2:G$445,6,0)</f>
        <v>ESTRÉS, ALTERACIÓN DEL SISTEMA NERVIOSO</v>
      </c>
      <c r="X50" s="50" t="s">
        <v>31</v>
      </c>
      <c r="Y50" s="50" t="s">
        <v>31</v>
      </c>
      <c r="Z50" s="50" t="s">
        <v>31</v>
      </c>
      <c r="AA50" s="56" t="s">
        <v>31</v>
      </c>
      <c r="AB50" s="51" t="str">
        <f>VLOOKUP(H50,PELIGROS!A$2:G$445,7,0)</f>
        <v>N/A</v>
      </c>
      <c r="AC50" s="50" t="s">
        <v>31</v>
      </c>
      <c r="AD50" s="66"/>
    </row>
    <row r="51" spans="1:30" s="63" customFormat="1" ht="242.25" customHeight="1" x14ac:dyDescent="0.25">
      <c r="A51" s="124"/>
      <c r="B51" s="124"/>
      <c r="C51" s="73" t="s">
        <v>1228</v>
      </c>
      <c r="D51" s="76" t="s">
        <v>1229</v>
      </c>
      <c r="E51" s="119" t="s">
        <v>1000</v>
      </c>
      <c r="F51" s="119" t="s">
        <v>1174</v>
      </c>
      <c r="G51" s="52" t="str">
        <f>VLOOKUP(H51,PELIGROS!A$1:G$445,2,0)</f>
        <v>Forzadas, Prolongadas</v>
      </c>
      <c r="H51" s="52" t="s">
        <v>39</v>
      </c>
      <c r="I51" s="52" t="s">
        <v>1210</v>
      </c>
      <c r="J51" s="52" t="str">
        <f>VLOOKUP(H51,PELIGROS!A$2:G$445,3,0)</f>
        <v xml:space="preserve">Lesiones osteomusculares, lesiones osteoarticulares
</v>
      </c>
      <c r="K51" s="18" t="s">
        <v>29</v>
      </c>
      <c r="L51" s="52" t="str">
        <f>VLOOKUP(H51,PELIGROS!A$2:G$445,4,0)</f>
        <v>Inspecciones planeadas e inspecciones no planeadas, procedimientos de programas de seguridad y salud en el trabajo</v>
      </c>
      <c r="M51" s="52" t="str">
        <f>VLOOKUP(H51,PELIGROS!A$2:G$445,5,0)</f>
        <v>PVE Biomecánico, programa pausas activas, exámenes periódicos, recomendaciones, control de posturas</v>
      </c>
      <c r="N51" s="18">
        <v>2</v>
      </c>
      <c r="O51" s="59">
        <v>3</v>
      </c>
      <c r="P51" s="59">
        <v>10</v>
      </c>
      <c r="Q51" s="60">
        <f t="shared" si="0"/>
        <v>6</v>
      </c>
      <c r="R51" s="60">
        <f t="shared" si="1"/>
        <v>60</v>
      </c>
      <c r="S51" s="17" t="str">
        <f t="shared" si="2"/>
        <v>M-6</v>
      </c>
      <c r="T51" s="61" t="str">
        <f t="shared" si="3"/>
        <v>III</v>
      </c>
      <c r="U51" s="62" t="str">
        <f t="shared" si="4"/>
        <v>Mejorable</v>
      </c>
      <c r="V51" s="70">
        <v>1</v>
      </c>
      <c r="W51" s="52" t="str">
        <f>VLOOKUP(H51,PELIGROS!A$2:G$445,6,0)</f>
        <v>Enfermedades Osteomusculares</v>
      </c>
      <c r="X51" s="18" t="s">
        <v>31</v>
      </c>
      <c r="Y51" s="18" t="s">
        <v>31</v>
      </c>
      <c r="Z51" s="18" t="s">
        <v>31</v>
      </c>
      <c r="AA51" s="17" t="s">
        <v>31</v>
      </c>
      <c r="AB51" s="52" t="str">
        <f>VLOOKUP(H51,PELIGROS!A$2:G$445,7,0)</f>
        <v>Prevención en lesiones osteomusculares, líderes de pausas activas</v>
      </c>
      <c r="AC51" s="18" t="s">
        <v>1176</v>
      </c>
      <c r="AD51" s="73" t="s">
        <v>1180</v>
      </c>
    </row>
    <row r="52" spans="1:30" s="63" customFormat="1" ht="38.25" x14ac:dyDescent="0.25">
      <c r="A52" s="124"/>
      <c r="B52" s="124"/>
      <c r="C52" s="74"/>
      <c r="D52" s="77"/>
      <c r="E52" s="116"/>
      <c r="F52" s="116"/>
      <c r="G52" s="52" t="str">
        <f>VLOOKUP(H52,PELIGROS!A$1:G$445,2,0)</f>
        <v>Movimientos repetitivos, Miembros Superiores</v>
      </c>
      <c r="H52" s="52" t="s">
        <v>1175</v>
      </c>
      <c r="I52" s="52" t="s">
        <v>1210</v>
      </c>
      <c r="J52" s="52" t="str">
        <f>VLOOKUP(H52,PELIGROS!A$2:G$445,3,0)</f>
        <v>Lesiones Musculoesqueléticas</v>
      </c>
      <c r="K52" s="18" t="s">
        <v>29</v>
      </c>
      <c r="L52" s="52" t="str">
        <f>VLOOKUP(H52,PELIGROS!A$2:G$445,4,0)</f>
        <v>N/A</v>
      </c>
      <c r="M52" s="52" t="str">
        <f>VLOOKUP(H52,PELIGROS!A$2:G$445,5,0)</f>
        <v>PVE BIomécanico, programa pausas activas, examenes periódicos, recomendaicones, control de posturas</v>
      </c>
      <c r="N52" s="18">
        <v>2</v>
      </c>
      <c r="O52" s="59">
        <v>3</v>
      </c>
      <c r="P52" s="59">
        <v>10</v>
      </c>
      <c r="Q52" s="60">
        <f t="shared" si="0"/>
        <v>6</v>
      </c>
      <c r="R52" s="60">
        <f t="shared" si="1"/>
        <v>60</v>
      </c>
      <c r="S52" s="17" t="str">
        <f t="shared" si="2"/>
        <v>M-6</v>
      </c>
      <c r="T52" s="61" t="str">
        <f t="shared" si="3"/>
        <v>III</v>
      </c>
      <c r="U52" s="62" t="str">
        <f t="shared" si="4"/>
        <v>Mejorable</v>
      </c>
      <c r="V52" s="71"/>
      <c r="W52" s="52" t="str">
        <f>VLOOKUP(H52,PELIGROS!A$2:G$445,6,0)</f>
        <v>Enfermedades musculoesqueleticas</v>
      </c>
      <c r="X52" s="18" t="s">
        <v>31</v>
      </c>
      <c r="Y52" s="18" t="s">
        <v>31</v>
      </c>
      <c r="Z52" s="18" t="s">
        <v>31</v>
      </c>
      <c r="AA52" s="17" t="s">
        <v>31</v>
      </c>
      <c r="AB52" s="52" t="str">
        <f>VLOOKUP(H52,PELIGROS!A$2:G$445,7,0)</f>
        <v>Prevención en lesiones osteomusculares, líderes de pausas activas</v>
      </c>
      <c r="AC52" s="18" t="s">
        <v>31</v>
      </c>
      <c r="AD52" s="74"/>
    </row>
    <row r="53" spans="1:30" s="63" customFormat="1" ht="51" x14ac:dyDescent="0.25">
      <c r="A53" s="124"/>
      <c r="B53" s="124"/>
      <c r="C53" s="74"/>
      <c r="D53" s="77"/>
      <c r="E53" s="116"/>
      <c r="F53" s="116"/>
      <c r="G53" s="52" t="str">
        <f>VLOOKUP(H53,PELIGROS!A$1:G$445,2,0)</f>
        <v>Atropellamiento, Envestir</v>
      </c>
      <c r="H53" s="52" t="s">
        <v>1167</v>
      </c>
      <c r="I53" s="52" t="s">
        <v>1213</v>
      </c>
      <c r="J53" s="52" t="str">
        <f>VLOOKUP(H53,PELIGROS!A$2:G$445,3,0)</f>
        <v>Lesiones, pérdidas materiales, muerte</v>
      </c>
      <c r="K53" s="18" t="s">
        <v>29</v>
      </c>
      <c r="L53" s="52" t="str">
        <f>VLOOKUP(H53,PELIGROS!A$2:G$445,4,0)</f>
        <v>Inspecciones planeadas e inspecciones no planeadas, procedimientos de programas de seguridad y salud en el trabajo</v>
      </c>
      <c r="M53" s="52" t="str">
        <f>VLOOKUP(H53,PELIGROS!A$2:G$445,5,0)</f>
        <v>Programa de seguridad vial, señalización</v>
      </c>
      <c r="N53" s="18">
        <v>2</v>
      </c>
      <c r="O53" s="59">
        <v>2</v>
      </c>
      <c r="P53" s="59">
        <v>60</v>
      </c>
      <c r="Q53" s="60">
        <f t="shared" si="0"/>
        <v>4</v>
      </c>
      <c r="R53" s="60">
        <f t="shared" si="1"/>
        <v>240</v>
      </c>
      <c r="S53" s="17" t="str">
        <f t="shared" si="2"/>
        <v>B-4</v>
      </c>
      <c r="T53" s="61" t="str">
        <f t="shared" si="3"/>
        <v>II</v>
      </c>
      <c r="U53" s="62" t="str">
        <f t="shared" si="4"/>
        <v>No Aceptable o Aceptable Con Control Especifico</v>
      </c>
      <c r="V53" s="71"/>
      <c r="W53" s="52" t="str">
        <f>VLOOKUP(H53,PELIGROS!A$2:G$445,6,0)</f>
        <v>Muerte</v>
      </c>
      <c r="X53" s="18" t="s">
        <v>31</v>
      </c>
      <c r="Y53" s="18" t="s">
        <v>31</v>
      </c>
      <c r="Z53" s="18" t="s">
        <v>31</v>
      </c>
      <c r="AA53" s="17" t="s">
        <v>31</v>
      </c>
      <c r="AB53" s="52" t="str">
        <f>VLOOKUP(H53,PELIGROS!A$2:G$445,7,0)</f>
        <v>Seguridad vial y manejo defensivo, aseguramiento de áreas de trabajo</v>
      </c>
      <c r="AC53" s="18" t="s">
        <v>31</v>
      </c>
      <c r="AD53" s="74"/>
    </row>
    <row r="54" spans="1:30" s="63" customFormat="1" ht="63.75" x14ac:dyDescent="0.25">
      <c r="A54" s="124"/>
      <c r="B54" s="124"/>
      <c r="C54" s="74"/>
      <c r="D54" s="77"/>
      <c r="E54" s="116"/>
      <c r="F54" s="116"/>
      <c r="G54" s="52" t="str">
        <f>VLOOKUP(H54,PELIGROS!A$1:G$445,2,0)</f>
        <v>Atraco, golpiza, atentados y secuestrados</v>
      </c>
      <c r="H54" s="52" t="s">
        <v>55</v>
      </c>
      <c r="I54" s="52" t="s">
        <v>1213</v>
      </c>
      <c r="J54" s="52" t="str">
        <f>VLOOKUP(H54,PELIGROS!A$2:G$445,3,0)</f>
        <v>Estrés, golpes, Secuestros</v>
      </c>
      <c r="K54" s="18" t="s">
        <v>29</v>
      </c>
      <c r="L54" s="52" t="str">
        <f>VLOOKUP(H54,PELIGROS!A$2:G$445,4,0)</f>
        <v>Inspecciones planeadas e inspecciones no planeadas, procedimientos de programas de seguridad y salud en el trabajo</v>
      </c>
      <c r="M54" s="52" t="str">
        <f>VLOOKUP(H54,PELIGROS!A$2:G$445,5,0)</f>
        <v xml:space="preserve">Uniformes Corporativos, Chaquetas corporativas, Carnetización
</v>
      </c>
      <c r="N54" s="18">
        <v>2</v>
      </c>
      <c r="O54" s="59">
        <v>2</v>
      </c>
      <c r="P54" s="59">
        <v>60</v>
      </c>
      <c r="Q54" s="60">
        <f t="shared" si="0"/>
        <v>4</v>
      </c>
      <c r="R54" s="60">
        <f t="shared" si="1"/>
        <v>240</v>
      </c>
      <c r="S54" s="17" t="str">
        <f t="shared" si="2"/>
        <v>B-4</v>
      </c>
      <c r="T54" s="61" t="str">
        <f t="shared" si="3"/>
        <v>II</v>
      </c>
      <c r="U54" s="62" t="str">
        <f t="shared" si="4"/>
        <v>No Aceptable o Aceptable Con Control Especifico</v>
      </c>
      <c r="V54" s="71"/>
      <c r="W54" s="52" t="str">
        <f>VLOOKUP(H54,PELIGROS!A$2:G$445,6,0)</f>
        <v>Secuestros</v>
      </c>
      <c r="X54" s="18" t="s">
        <v>31</v>
      </c>
      <c r="Y54" s="18" t="s">
        <v>31</v>
      </c>
      <c r="Z54" s="18" t="s">
        <v>31</v>
      </c>
      <c r="AA54" s="17" t="s">
        <v>31</v>
      </c>
      <c r="AB54" s="52" t="str">
        <f>VLOOKUP(H54,PELIGROS!A$2:G$445,7,0)</f>
        <v>N/A</v>
      </c>
      <c r="AC54" s="18" t="s">
        <v>1177</v>
      </c>
      <c r="AD54" s="74"/>
    </row>
    <row r="55" spans="1:30" s="63" customFormat="1" ht="51" x14ac:dyDescent="0.25">
      <c r="A55" s="124"/>
      <c r="B55" s="124"/>
      <c r="C55" s="74"/>
      <c r="D55" s="77"/>
      <c r="E55" s="116"/>
      <c r="F55" s="116"/>
      <c r="G55" s="52" t="str">
        <f>VLOOKUP(H55,PELIGROS!A$1:G$445,2,0)</f>
        <v>SISMOS, INCENDIOS, INUNDACIONES, TERREMOTOS, VENDAVALES, DERRUMBE</v>
      </c>
      <c r="H55" s="52" t="s">
        <v>59</v>
      </c>
      <c r="I55" s="52" t="s">
        <v>1211</v>
      </c>
      <c r="J55" s="52" t="str">
        <f>VLOOKUP(H55,PELIGROS!A$2:G$445,3,0)</f>
        <v>SISMOS, INCENDIOS, INUNDACIONES, TERREMOTOS, VENDAVALES</v>
      </c>
      <c r="K55" s="18" t="s">
        <v>29</v>
      </c>
      <c r="L55" s="52" t="str">
        <f>VLOOKUP(H55,PELIGROS!A$2:G$445,4,0)</f>
        <v>Inspecciones planeadas e inspecciones no planeadas, procedimientos de programas de seguridad y salud en el trabajo</v>
      </c>
      <c r="M55" s="52" t="str">
        <f>VLOOKUP(H55,PELIGROS!A$2:G$445,5,0)</f>
        <v>BRIGADAS DE EMERGENCIAS</v>
      </c>
      <c r="N55" s="18">
        <v>2</v>
      </c>
      <c r="O55" s="59">
        <v>1</v>
      </c>
      <c r="P55" s="59">
        <v>100</v>
      </c>
      <c r="Q55" s="60">
        <f t="shared" si="0"/>
        <v>2</v>
      </c>
      <c r="R55" s="60">
        <f t="shared" si="1"/>
        <v>200</v>
      </c>
      <c r="S55" s="17" t="str">
        <f t="shared" si="2"/>
        <v>B-2</v>
      </c>
      <c r="T55" s="61" t="str">
        <f t="shared" si="3"/>
        <v>II</v>
      </c>
      <c r="U55" s="62" t="str">
        <f t="shared" si="4"/>
        <v>No Aceptable o Aceptable Con Control Especifico</v>
      </c>
      <c r="V55" s="71"/>
      <c r="W55" s="52" t="str">
        <f>VLOOKUP(H55,PELIGROS!A$2:G$445,6,0)</f>
        <v>MUERTE</v>
      </c>
      <c r="X55" s="18" t="s">
        <v>31</v>
      </c>
      <c r="Y55" s="18" t="s">
        <v>31</v>
      </c>
      <c r="Z55" s="18" t="s">
        <v>31</v>
      </c>
      <c r="AA55" s="17" t="s">
        <v>1215</v>
      </c>
      <c r="AB55" s="52" t="str">
        <f>VLOOKUP(H55,PELIGROS!A$2:G$445,7,0)</f>
        <v>ENTRENAMIENTO DE LA BRIGADA; DIVULGACIÓN DE PLAN DE EMERGENCIA</v>
      </c>
      <c r="AC55" s="18" t="s">
        <v>1178</v>
      </c>
      <c r="AD55" s="74"/>
    </row>
    <row r="56" spans="1:30" s="63" customFormat="1" ht="51" x14ac:dyDescent="0.25">
      <c r="A56" s="124"/>
      <c r="B56" s="124"/>
      <c r="C56" s="74"/>
      <c r="D56" s="77"/>
      <c r="E56" s="116"/>
      <c r="F56" s="116"/>
      <c r="G56" s="52" t="str">
        <f>VLOOKUP(H56,PELIGROS!A$1:G$445,2,0)</f>
        <v>ENERGÍA TÉRMICA, CAMBIO DE TEMPERATURA DURANTE LOS RECORRIDOS</v>
      </c>
      <c r="H56" s="52" t="s">
        <v>1214</v>
      </c>
      <c r="I56" s="52" t="s">
        <v>1216</v>
      </c>
      <c r="J56" s="52" t="str">
        <f>VLOOKUP(H56,PELIGROS!A$2:G$445,3,0)</f>
        <v xml:space="preserve"> GOLPE DE CALOR,  DESHIDRATACIÓN</v>
      </c>
      <c r="K56" s="18" t="s">
        <v>29</v>
      </c>
      <c r="L56" s="52" t="str">
        <f>VLOOKUP(H56,PELIGROS!A$2:G$445,4,0)</f>
        <v>Inspecciones planeadas e inspecciones no planeadas, procedimientos de programas de seguridad y salud en el trabajo</v>
      </c>
      <c r="M56" s="52" t="str">
        <f>VLOOKUP(H56,PELIGROS!A$2:G$445,5,0)</f>
        <v>NO OBSERVADO</v>
      </c>
      <c r="N56" s="18">
        <v>2</v>
      </c>
      <c r="O56" s="59">
        <v>2</v>
      </c>
      <c r="P56" s="59">
        <v>10</v>
      </c>
      <c r="Q56" s="60">
        <f t="shared" si="0"/>
        <v>4</v>
      </c>
      <c r="R56" s="60">
        <f t="shared" si="1"/>
        <v>40</v>
      </c>
      <c r="S56" s="17" t="str">
        <f t="shared" si="2"/>
        <v>B-4</v>
      </c>
      <c r="T56" s="61" t="str">
        <f t="shared" si="3"/>
        <v>III</v>
      </c>
      <c r="U56" s="62" t="str">
        <f t="shared" si="4"/>
        <v>Mejorable</v>
      </c>
      <c r="V56" s="71"/>
      <c r="W56" s="52" t="str">
        <f>VLOOKUP(H56,PELIGROS!A$2:G$445,6,0)</f>
        <v>CÁNCER DE PIEL</v>
      </c>
      <c r="X56" s="18" t="s">
        <v>31</v>
      </c>
      <c r="Y56" s="18" t="s">
        <v>31</v>
      </c>
      <c r="Z56" s="18" t="s">
        <v>31</v>
      </c>
      <c r="AA56" s="17" t="s">
        <v>31</v>
      </c>
      <c r="AB56" s="52" t="str">
        <f>VLOOKUP(H56,PELIGROS!A$2:G$445,7,0)</f>
        <v>N/A</v>
      </c>
      <c r="AC56" s="18" t="s">
        <v>1217</v>
      </c>
      <c r="AD56" s="74"/>
    </row>
    <row r="57" spans="1:30" s="63" customFormat="1" ht="63.75" x14ac:dyDescent="0.25">
      <c r="A57" s="124"/>
      <c r="B57" s="124"/>
      <c r="C57" s="74"/>
      <c r="D57" s="77"/>
      <c r="E57" s="116"/>
      <c r="F57" s="116"/>
      <c r="G57" s="52" t="str">
        <f>VLOOKUP(H57,PELIGROS!A$1:G$445,2,0)</f>
        <v>CONCENTRACIÓN EN ACTIVIDADES DE ALTO DESEMPEÑO MENTAL</v>
      </c>
      <c r="H57" s="52" t="s">
        <v>69</v>
      </c>
      <c r="I57" s="52" t="s">
        <v>1212</v>
      </c>
      <c r="J57" s="52" t="str">
        <f>VLOOKUP(H57,PELIGROS!A$2:G$445,3,0)</f>
        <v>ESTRÉS, CEFALEA, IRRITABILIDAD</v>
      </c>
      <c r="K57" s="18" t="s">
        <v>29</v>
      </c>
      <c r="L57" s="52" t="str">
        <f>VLOOKUP(H57,PELIGROS!A$2:G$445,4,0)</f>
        <v>N/A</v>
      </c>
      <c r="M57" s="52" t="str">
        <f>VLOOKUP(H57,PELIGROS!A$2:G$445,5,0)</f>
        <v>PVE PSICOSOCIAL</v>
      </c>
      <c r="N57" s="18">
        <v>2</v>
      </c>
      <c r="O57" s="59">
        <v>3</v>
      </c>
      <c r="P57" s="59">
        <v>10</v>
      </c>
      <c r="Q57" s="60">
        <f t="shared" si="0"/>
        <v>6</v>
      </c>
      <c r="R57" s="60">
        <f t="shared" si="1"/>
        <v>60</v>
      </c>
      <c r="S57" s="17" t="str">
        <f t="shared" si="2"/>
        <v>M-6</v>
      </c>
      <c r="T57" s="61" t="str">
        <f t="shared" si="3"/>
        <v>III</v>
      </c>
      <c r="U57" s="62" t="str">
        <f t="shared" si="4"/>
        <v>Mejorable</v>
      </c>
      <c r="V57" s="71"/>
      <c r="W57" s="52" t="str">
        <f>VLOOKUP(H57,PELIGROS!A$2:G$445,6,0)</f>
        <v>ESTRÉS</v>
      </c>
      <c r="X57" s="18" t="s">
        <v>31</v>
      </c>
      <c r="Y57" s="18" t="s">
        <v>31</v>
      </c>
      <c r="Z57" s="18" t="s">
        <v>31</v>
      </c>
      <c r="AA57" s="17" t="s">
        <v>31</v>
      </c>
      <c r="AB57" s="52" t="str">
        <f>VLOOKUP(H57,PELIGROS!A$2:G$445,7,0)</f>
        <v>N/A</v>
      </c>
      <c r="AC57" s="18" t="s">
        <v>1179</v>
      </c>
      <c r="AD57" s="74"/>
    </row>
    <row r="58" spans="1:30" s="63" customFormat="1" ht="38.25" x14ac:dyDescent="0.25">
      <c r="A58" s="124"/>
      <c r="B58" s="124"/>
      <c r="C58" s="74"/>
      <c r="D58" s="77"/>
      <c r="E58" s="116"/>
      <c r="F58" s="116"/>
      <c r="G58" s="52" t="str">
        <f>VLOOKUP(H58,PELIGROS!A$1:G$445,2,0)</f>
        <v>ATENCIÓN AL PÚBLICO</v>
      </c>
      <c r="H58" s="52" t="s">
        <v>442</v>
      </c>
      <c r="I58" s="52" t="s">
        <v>1212</v>
      </c>
      <c r="J58" s="52" t="str">
        <f>VLOOKUP(H58,PELIGROS!A$2:G$445,3,0)</f>
        <v>ESTRÉS, ENFERMEDADES DIGESTIVAS, IRRITABILIDAD, TRANSTORNOS DEL SUEÑO</v>
      </c>
      <c r="K58" s="18" t="s">
        <v>29</v>
      </c>
      <c r="L58" s="52" t="str">
        <f>VLOOKUP(H58,PELIGROS!A$2:G$445,4,0)</f>
        <v>N/A</v>
      </c>
      <c r="M58" s="52" t="str">
        <f>VLOOKUP(H58,PELIGROS!A$2:G$445,5,0)</f>
        <v>PVE PSICOSOCIAL</v>
      </c>
      <c r="N58" s="18">
        <v>2</v>
      </c>
      <c r="O58" s="59">
        <v>2</v>
      </c>
      <c r="P58" s="59">
        <v>10</v>
      </c>
      <c r="Q58" s="60">
        <f t="shared" si="0"/>
        <v>4</v>
      </c>
      <c r="R58" s="60">
        <f t="shared" si="1"/>
        <v>40</v>
      </c>
      <c r="S58" s="17" t="str">
        <f t="shared" si="2"/>
        <v>B-4</v>
      </c>
      <c r="T58" s="61" t="str">
        <f t="shared" si="3"/>
        <v>III</v>
      </c>
      <c r="U58" s="62" t="str">
        <f t="shared" si="4"/>
        <v>Mejorable</v>
      </c>
      <c r="V58" s="71"/>
      <c r="W58" s="52" t="str">
        <f>VLOOKUP(H58,PELIGROS!A$2:G$445,6,0)</f>
        <v>ESTRÉS</v>
      </c>
      <c r="X58" s="18" t="s">
        <v>31</v>
      </c>
      <c r="Y58" s="18" t="s">
        <v>31</v>
      </c>
      <c r="Z58" s="18" t="s">
        <v>31</v>
      </c>
      <c r="AA58" s="17" t="s">
        <v>31</v>
      </c>
      <c r="AB58" s="52" t="str">
        <f>VLOOKUP(H58,PELIGROS!A$2:G$445,7,0)</f>
        <v>RESOLUCIÓN DE CONFLICTOS; COMUNICACIÓN ASERTIVA; SERVICIO AL CLIENTE</v>
      </c>
      <c r="AC58" s="18" t="s">
        <v>31</v>
      </c>
      <c r="AD58" s="74"/>
    </row>
    <row r="59" spans="1:30" s="63" customFormat="1" x14ac:dyDescent="0.25">
      <c r="A59" s="124"/>
      <c r="B59" s="124"/>
      <c r="C59" s="74"/>
      <c r="D59" s="77"/>
      <c r="E59" s="116"/>
      <c r="F59" s="116"/>
      <c r="G59" s="52" t="str">
        <f>VLOOKUP(H59,PELIGROS!A$1:G$445,2,0)</f>
        <v>NATURALEZA DE LA TAREA</v>
      </c>
      <c r="H59" s="52" t="s">
        <v>73</v>
      </c>
      <c r="I59" s="52" t="s">
        <v>1212</v>
      </c>
      <c r="J59" s="52" t="str">
        <f>VLOOKUP(H59,PELIGROS!A$2:G$445,3,0)</f>
        <v>ESTRÉS,  TRANSTORNOS DEL SUEÑO</v>
      </c>
      <c r="K59" s="18" t="s">
        <v>29</v>
      </c>
      <c r="L59" s="52" t="str">
        <f>VLOOKUP(H59,PELIGROS!A$2:G$445,4,0)</f>
        <v>N/A</v>
      </c>
      <c r="M59" s="52" t="str">
        <f>VLOOKUP(H59,PELIGROS!A$2:G$445,5,0)</f>
        <v>PVE PSICOSOCIAL</v>
      </c>
      <c r="N59" s="18">
        <v>2</v>
      </c>
      <c r="O59" s="59">
        <v>3</v>
      </c>
      <c r="P59" s="59">
        <v>10</v>
      </c>
      <c r="Q59" s="60">
        <f t="shared" si="0"/>
        <v>6</v>
      </c>
      <c r="R59" s="60">
        <f t="shared" si="1"/>
        <v>60</v>
      </c>
      <c r="S59" s="17" t="str">
        <f t="shared" si="2"/>
        <v>M-6</v>
      </c>
      <c r="T59" s="61" t="str">
        <f t="shared" si="3"/>
        <v>III</v>
      </c>
      <c r="U59" s="62" t="str">
        <f t="shared" si="4"/>
        <v>Mejorable</v>
      </c>
      <c r="V59" s="71"/>
      <c r="W59" s="52" t="str">
        <f>VLOOKUP(H59,PELIGROS!A$2:G$445,6,0)</f>
        <v>ESTRÉS</v>
      </c>
      <c r="X59" s="18" t="s">
        <v>31</v>
      </c>
      <c r="Y59" s="18" t="s">
        <v>31</v>
      </c>
      <c r="Z59" s="18" t="s">
        <v>31</v>
      </c>
      <c r="AA59" s="17" t="s">
        <v>31</v>
      </c>
      <c r="AB59" s="52" t="str">
        <f>VLOOKUP(H59,PELIGROS!A$2:G$445,7,0)</f>
        <v>N/A</v>
      </c>
      <c r="AC59" s="18" t="s">
        <v>31</v>
      </c>
      <c r="AD59" s="74"/>
    </row>
    <row r="60" spans="1:30" s="63" customFormat="1" ht="25.5" x14ac:dyDescent="0.25">
      <c r="A60" s="124"/>
      <c r="B60" s="124"/>
      <c r="C60" s="75"/>
      <c r="D60" s="78"/>
      <c r="E60" s="117"/>
      <c r="F60" s="117"/>
      <c r="G60" s="52" t="str">
        <f>VLOOKUP(H60,PELIGROS!A$1:G$445,2,0)</f>
        <v xml:space="preserve"> ALTA CONCENTRACIÓN</v>
      </c>
      <c r="H60" s="52" t="s">
        <v>84</v>
      </c>
      <c r="I60" s="52" t="s">
        <v>1212</v>
      </c>
      <c r="J60" s="52" t="str">
        <f>VLOOKUP(H60,PELIGROS!A$2:G$445,3,0)</f>
        <v>ESTRÉS, DEPRESIÓN, TRANSTORNOS DEL SUEÑO, AUSENCIA DE ATENCIÓN</v>
      </c>
      <c r="K60" s="18" t="s">
        <v>29</v>
      </c>
      <c r="L60" s="52" t="str">
        <f>VLOOKUP(H60,PELIGROS!A$2:G$445,4,0)</f>
        <v>N/A</v>
      </c>
      <c r="M60" s="52" t="str">
        <f>VLOOKUP(H60,PELIGROS!A$2:G$445,5,0)</f>
        <v>PVE PSICOSOCIAL</v>
      </c>
      <c r="N60" s="18">
        <v>2</v>
      </c>
      <c r="O60" s="59">
        <v>2</v>
      </c>
      <c r="P60" s="59">
        <v>10</v>
      </c>
      <c r="Q60" s="60">
        <f t="shared" si="0"/>
        <v>4</v>
      </c>
      <c r="R60" s="60">
        <f t="shared" si="1"/>
        <v>40</v>
      </c>
      <c r="S60" s="17" t="str">
        <f t="shared" si="2"/>
        <v>B-4</v>
      </c>
      <c r="T60" s="61" t="str">
        <f t="shared" si="3"/>
        <v>III</v>
      </c>
      <c r="U60" s="62" t="str">
        <f t="shared" si="4"/>
        <v>Mejorable</v>
      </c>
      <c r="V60" s="72"/>
      <c r="W60" s="52" t="str">
        <f>VLOOKUP(H60,PELIGROS!A$2:G$445,6,0)</f>
        <v>ESTRÉS, ALTERACIÓN DEL SISTEMA NERVIOSO</v>
      </c>
      <c r="X60" s="18" t="s">
        <v>31</v>
      </c>
      <c r="Y60" s="18" t="s">
        <v>31</v>
      </c>
      <c r="Z60" s="18" t="s">
        <v>31</v>
      </c>
      <c r="AA60" s="17" t="s">
        <v>31</v>
      </c>
      <c r="AB60" s="52" t="str">
        <f>VLOOKUP(H60,PELIGROS!A$2:G$445,7,0)</f>
        <v>N/A</v>
      </c>
      <c r="AC60" s="18" t="s">
        <v>31</v>
      </c>
      <c r="AD60" s="75"/>
    </row>
    <row r="61" spans="1:30" s="63" customFormat="1" ht="140.25" customHeight="1" x14ac:dyDescent="0.25">
      <c r="A61" s="124"/>
      <c r="B61" s="124"/>
      <c r="C61" s="64" t="s">
        <v>1230</v>
      </c>
      <c r="D61" s="120" t="s">
        <v>1159</v>
      </c>
      <c r="E61" s="67" t="s">
        <v>1001</v>
      </c>
      <c r="F61" s="67" t="s">
        <v>1174</v>
      </c>
      <c r="G61" s="51" t="str">
        <f>VLOOKUP(H61,PELIGROS!A$1:G$445,2,0)</f>
        <v>Forzadas, Prolongadas</v>
      </c>
      <c r="H61" s="51" t="s">
        <v>39</v>
      </c>
      <c r="I61" s="51" t="s">
        <v>1210</v>
      </c>
      <c r="J61" s="51" t="str">
        <f>VLOOKUP(H61,PELIGROS!A$2:G$445,3,0)</f>
        <v xml:space="preserve">Lesiones osteomusculares, lesiones osteoarticulares
</v>
      </c>
      <c r="K61" s="50" t="s">
        <v>29</v>
      </c>
      <c r="L61" s="51" t="str">
        <f>VLOOKUP(H61,PELIGROS!A$2:G$445,4,0)</f>
        <v>Inspecciones planeadas e inspecciones no planeadas, procedimientos de programas de seguridad y salud en el trabajo</v>
      </c>
      <c r="M61" s="51" t="str">
        <f>VLOOKUP(H61,PELIGROS!A$2:G$445,5,0)</f>
        <v>PVE Biomecánico, programa pausas activas, exámenes periódicos, recomendaciones, control de posturas</v>
      </c>
      <c r="N61" s="50">
        <v>2</v>
      </c>
      <c r="O61" s="54">
        <v>3</v>
      </c>
      <c r="P61" s="54">
        <v>10</v>
      </c>
      <c r="Q61" s="55">
        <f t="shared" si="0"/>
        <v>6</v>
      </c>
      <c r="R61" s="55">
        <f t="shared" si="1"/>
        <v>60</v>
      </c>
      <c r="S61" s="56" t="str">
        <f t="shared" si="2"/>
        <v>M-6</v>
      </c>
      <c r="T61" s="57" t="str">
        <f t="shared" si="3"/>
        <v>III</v>
      </c>
      <c r="U61" s="58" t="str">
        <f t="shared" si="4"/>
        <v>Mejorable</v>
      </c>
      <c r="V61" s="87">
        <v>1</v>
      </c>
      <c r="W61" s="51" t="str">
        <f>VLOOKUP(H61,PELIGROS!A$2:G$445,6,0)</f>
        <v>Enfermedades Osteomusculares</v>
      </c>
      <c r="X61" s="50" t="s">
        <v>31</v>
      </c>
      <c r="Y61" s="50" t="s">
        <v>31</v>
      </c>
      <c r="Z61" s="50" t="s">
        <v>31</v>
      </c>
      <c r="AA61" s="56" t="s">
        <v>31</v>
      </c>
      <c r="AB61" s="51" t="str">
        <f>VLOOKUP(H61,PELIGROS!A$2:G$445,7,0)</f>
        <v>Prevención en lesiones osteomusculares, líderes de pausas activas</v>
      </c>
      <c r="AC61" s="50" t="s">
        <v>1176</v>
      </c>
      <c r="AD61" s="64" t="s">
        <v>1180</v>
      </c>
    </row>
    <row r="62" spans="1:30" s="63" customFormat="1" ht="38.25" x14ac:dyDescent="0.25">
      <c r="A62" s="124"/>
      <c r="B62" s="124"/>
      <c r="C62" s="65"/>
      <c r="D62" s="121"/>
      <c r="E62" s="68"/>
      <c r="F62" s="68"/>
      <c r="G62" s="51" t="str">
        <f>VLOOKUP(H62,PELIGROS!A$1:G$445,2,0)</f>
        <v>Movimientos repetitivos, Miembros Superiores</v>
      </c>
      <c r="H62" s="51" t="s">
        <v>1175</v>
      </c>
      <c r="I62" s="51" t="s">
        <v>1210</v>
      </c>
      <c r="J62" s="51" t="str">
        <f>VLOOKUP(H62,PELIGROS!A$2:G$445,3,0)</f>
        <v>Lesiones Musculoesqueléticas</v>
      </c>
      <c r="K62" s="50" t="s">
        <v>29</v>
      </c>
      <c r="L62" s="51" t="str">
        <f>VLOOKUP(H62,PELIGROS!A$2:G$445,4,0)</f>
        <v>N/A</v>
      </c>
      <c r="M62" s="51" t="str">
        <f>VLOOKUP(H62,PELIGROS!A$2:G$445,5,0)</f>
        <v>PVE BIomécanico, programa pausas activas, examenes periódicos, recomendaicones, control de posturas</v>
      </c>
      <c r="N62" s="50">
        <v>2</v>
      </c>
      <c r="O62" s="54">
        <v>3</v>
      </c>
      <c r="P62" s="54">
        <v>10</v>
      </c>
      <c r="Q62" s="55">
        <f t="shared" si="0"/>
        <v>6</v>
      </c>
      <c r="R62" s="55">
        <f t="shared" si="1"/>
        <v>60</v>
      </c>
      <c r="S62" s="56" t="str">
        <f t="shared" si="2"/>
        <v>M-6</v>
      </c>
      <c r="T62" s="57" t="str">
        <f t="shared" si="3"/>
        <v>III</v>
      </c>
      <c r="U62" s="58" t="str">
        <f t="shared" si="4"/>
        <v>Mejorable</v>
      </c>
      <c r="V62" s="88"/>
      <c r="W62" s="51" t="str">
        <f>VLOOKUP(H62,PELIGROS!A$2:G$445,6,0)</f>
        <v>Enfermedades musculoesqueleticas</v>
      </c>
      <c r="X62" s="50" t="s">
        <v>31</v>
      </c>
      <c r="Y62" s="50" t="s">
        <v>31</v>
      </c>
      <c r="Z62" s="50" t="s">
        <v>31</v>
      </c>
      <c r="AA62" s="56" t="s">
        <v>31</v>
      </c>
      <c r="AB62" s="51" t="str">
        <f>VLOOKUP(H62,PELIGROS!A$2:G$445,7,0)</f>
        <v>Prevención en lesiones osteomusculares, líderes de pausas activas</v>
      </c>
      <c r="AC62" s="50" t="s">
        <v>31</v>
      </c>
      <c r="AD62" s="65"/>
    </row>
    <row r="63" spans="1:30" s="63" customFormat="1" ht="51" x14ac:dyDescent="0.25">
      <c r="A63" s="124"/>
      <c r="B63" s="124"/>
      <c r="C63" s="65"/>
      <c r="D63" s="121"/>
      <c r="E63" s="68"/>
      <c r="F63" s="68"/>
      <c r="G63" s="51" t="str">
        <f>VLOOKUP(H63,PELIGROS!A$1:G$445,2,0)</f>
        <v>Atropellamiento, Envestir</v>
      </c>
      <c r="H63" s="51" t="s">
        <v>1167</v>
      </c>
      <c r="I63" s="51" t="s">
        <v>1213</v>
      </c>
      <c r="J63" s="51" t="str">
        <f>VLOOKUP(H63,PELIGROS!A$2:G$445,3,0)</f>
        <v>Lesiones, pérdidas materiales, muerte</v>
      </c>
      <c r="K63" s="50" t="s">
        <v>29</v>
      </c>
      <c r="L63" s="51" t="str">
        <f>VLOOKUP(H63,PELIGROS!A$2:G$445,4,0)</f>
        <v>Inspecciones planeadas e inspecciones no planeadas, procedimientos de programas de seguridad y salud en el trabajo</v>
      </c>
      <c r="M63" s="51" t="str">
        <f>VLOOKUP(H63,PELIGROS!A$2:G$445,5,0)</f>
        <v>Programa de seguridad vial, señalización</v>
      </c>
      <c r="N63" s="50">
        <v>2</v>
      </c>
      <c r="O63" s="54">
        <v>2</v>
      </c>
      <c r="P63" s="54">
        <v>60</v>
      </c>
      <c r="Q63" s="55">
        <f t="shared" si="0"/>
        <v>4</v>
      </c>
      <c r="R63" s="55">
        <f t="shared" si="1"/>
        <v>240</v>
      </c>
      <c r="S63" s="56" t="str">
        <f t="shared" si="2"/>
        <v>B-4</v>
      </c>
      <c r="T63" s="57" t="str">
        <f t="shared" si="3"/>
        <v>II</v>
      </c>
      <c r="U63" s="58" t="str">
        <f t="shared" si="4"/>
        <v>No Aceptable o Aceptable Con Control Especifico</v>
      </c>
      <c r="V63" s="88"/>
      <c r="W63" s="51" t="str">
        <f>VLOOKUP(H63,PELIGROS!A$2:G$445,6,0)</f>
        <v>Muerte</v>
      </c>
      <c r="X63" s="50" t="s">
        <v>31</v>
      </c>
      <c r="Y63" s="50" t="s">
        <v>31</v>
      </c>
      <c r="Z63" s="50" t="s">
        <v>31</v>
      </c>
      <c r="AA63" s="56" t="s">
        <v>31</v>
      </c>
      <c r="AB63" s="51" t="str">
        <f>VLOOKUP(H63,PELIGROS!A$2:G$445,7,0)</f>
        <v>Seguridad vial y manejo defensivo, aseguramiento de áreas de trabajo</v>
      </c>
      <c r="AC63" s="50" t="s">
        <v>31</v>
      </c>
      <c r="AD63" s="65"/>
    </row>
    <row r="64" spans="1:30" s="63" customFormat="1" ht="84.75" customHeight="1" x14ac:dyDescent="0.25">
      <c r="A64" s="124"/>
      <c r="B64" s="124"/>
      <c r="C64" s="65"/>
      <c r="D64" s="121"/>
      <c r="E64" s="68"/>
      <c r="F64" s="68"/>
      <c r="G64" s="51" t="str">
        <f>VLOOKUP(H64,PELIGROS!A$1:G$445,2,0)</f>
        <v>Atraco, golpiza, atentados y secuestrados</v>
      </c>
      <c r="H64" s="51" t="s">
        <v>55</v>
      </c>
      <c r="I64" s="51" t="s">
        <v>1213</v>
      </c>
      <c r="J64" s="51" t="str">
        <f>VLOOKUP(H64,PELIGROS!A$2:G$445,3,0)</f>
        <v>Estrés, golpes, Secuestros</v>
      </c>
      <c r="K64" s="50" t="s">
        <v>29</v>
      </c>
      <c r="L64" s="51" t="str">
        <f>VLOOKUP(H64,PELIGROS!A$2:G$445,4,0)</f>
        <v>Inspecciones planeadas e inspecciones no planeadas, procedimientos de programas de seguridad y salud en el trabajo</v>
      </c>
      <c r="M64" s="51" t="str">
        <f>VLOOKUP(H64,PELIGROS!A$2:G$445,5,0)</f>
        <v xml:space="preserve">Uniformes Corporativos, Chaquetas corporativas, Carnetización
</v>
      </c>
      <c r="N64" s="50">
        <v>2</v>
      </c>
      <c r="O64" s="54">
        <v>2</v>
      </c>
      <c r="P64" s="54">
        <v>60</v>
      </c>
      <c r="Q64" s="55">
        <f t="shared" si="0"/>
        <v>4</v>
      </c>
      <c r="R64" s="55">
        <f t="shared" si="1"/>
        <v>240</v>
      </c>
      <c r="S64" s="56" t="str">
        <f t="shared" si="2"/>
        <v>B-4</v>
      </c>
      <c r="T64" s="57" t="str">
        <f t="shared" si="3"/>
        <v>II</v>
      </c>
      <c r="U64" s="58" t="str">
        <f t="shared" si="4"/>
        <v>No Aceptable o Aceptable Con Control Especifico</v>
      </c>
      <c r="V64" s="88"/>
      <c r="W64" s="51" t="str">
        <f>VLOOKUP(H64,PELIGROS!A$2:G$445,6,0)</f>
        <v>Secuestros</v>
      </c>
      <c r="X64" s="50" t="s">
        <v>31</v>
      </c>
      <c r="Y64" s="50" t="s">
        <v>31</v>
      </c>
      <c r="Z64" s="50" t="s">
        <v>31</v>
      </c>
      <c r="AA64" s="56" t="s">
        <v>31</v>
      </c>
      <c r="AB64" s="51" t="str">
        <f>VLOOKUP(H64,PELIGROS!A$2:G$445,7,0)</f>
        <v>N/A</v>
      </c>
      <c r="AC64" s="50" t="s">
        <v>1177</v>
      </c>
      <c r="AD64" s="65"/>
    </row>
    <row r="65" spans="1:30" s="63" customFormat="1" ht="51" x14ac:dyDescent="0.25">
      <c r="A65" s="124"/>
      <c r="B65" s="124"/>
      <c r="C65" s="65"/>
      <c r="D65" s="121"/>
      <c r="E65" s="68"/>
      <c r="F65" s="68"/>
      <c r="G65" s="51" t="str">
        <f>VLOOKUP(H65,PELIGROS!A$1:G$445,2,0)</f>
        <v>SISMOS, INCENDIOS, INUNDACIONES, TERREMOTOS, VENDAVALES, DERRUMBE</v>
      </c>
      <c r="H65" s="51" t="s">
        <v>59</v>
      </c>
      <c r="I65" s="51" t="s">
        <v>1211</v>
      </c>
      <c r="J65" s="51" t="str">
        <f>VLOOKUP(H65,PELIGROS!A$2:G$445,3,0)</f>
        <v>SISMOS, INCENDIOS, INUNDACIONES, TERREMOTOS, VENDAVALES</v>
      </c>
      <c r="K65" s="50" t="s">
        <v>29</v>
      </c>
      <c r="L65" s="51" t="str">
        <f>VLOOKUP(H65,PELIGROS!A$2:G$445,4,0)</f>
        <v>Inspecciones planeadas e inspecciones no planeadas, procedimientos de programas de seguridad y salud en el trabajo</v>
      </c>
      <c r="M65" s="51" t="str">
        <f>VLOOKUP(H65,PELIGROS!A$2:G$445,5,0)</f>
        <v>BRIGADAS DE EMERGENCIAS</v>
      </c>
      <c r="N65" s="50">
        <v>2</v>
      </c>
      <c r="O65" s="54">
        <v>1</v>
      </c>
      <c r="P65" s="54">
        <v>100</v>
      </c>
      <c r="Q65" s="55">
        <f t="shared" si="0"/>
        <v>2</v>
      </c>
      <c r="R65" s="55">
        <f t="shared" si="1"/>
        <v>200</v>
      </c>
      <c r="S65" s="56" t="str">
        <f t="shared" si="2"/>
        <v>B-2</v>
      </c>
      <c r="T65" s="57" t="str">
        <f t="shared" si="3"/>
        <v>II</v>
      </c>
      <c r="U65" s="58" t="str">
        <f t="shared" si="4"/>
        <v>No Aceptable o Aceptable Con Control Especifico</v>
      </c>
      <c r="V65" s="88"/>
      <c r="W65" s="51" t="str">
        <f>VLOOKUP(H65,PELIGROS!A$2:G$445,6,0)</f>
        <v>MUERTE</v>
      </c>
      <c r="X65" s="50" t="s">
        <v>31</v>
      </c>
      <c r="Y65" s="50" t="s">
        <v>31</v>
      </c>
      <c r="Z65" s="50" t="s">
        <v>31</v>
      </c>
      <c r="AA65" s="56" t="s">
        <v>1215</v>
      </c>
      <c r="AB65" s="51" t="str">
        <f>VLOOKUP(H65,PELIGROS!A$2:G$445,7,0)</f>
        <v>ENTRENAMIENTO DE LA BRIGADA; DIVULGACIÓN DE PLAN DE EMERGENCIA</v>
      </c>
      <c r="AC65" s="50" t="s">
        <v>1178</v>
      </c>
      <c r="AD65" s="65"/>
    </row>
    <row r="66" spans="1:30" s="63" customFormat="1" ht="62.25" customHeight="1" x14ac:dyDescent="0.25">
      <c r="A66" s="124"/>
      <c r="B66" s="124"/>
      <c r="C66" s="65"/>
      <c r="D66" s="121"/>
      <c r="E66" s="68"/>
      <c r="F66" s="68"/>
      <c r="G66" s="51" t="str">
        <f>VLOOKUP(H66,PELIGROS!A$1:G$445,2,0)</f>
        <v>ENERGÍA TÉRMICA, CAMBIO DE TEMPERATURA DURANTE LOS RECORRIDOS</v>
      </c>
      <c r="H66" s="51" t="s">
        <v>1214</v>
      </c>
      <c r="I66" s="51" t="s">
        <v>1216</v>
      </c>
      <c r="J66" s="51" t="str">
        <f>VLOOKUP(H66,PELIGROS!A$2:G$445,3,0)</f>
        <v xml:space="preserve"> GOLPE DE CALOR,  DESHIDRATACIÓN</v>
      </c>
      <c r="K66" s="50" t="s">
        <v>29</v>
      </c>
      <c r="L66" s="51" t="str">
        <f>VLOOKUP(H66,PELIGROS!A$2:G$445,4,0)</f>
        <v>Inspecciones planeadas e inspecciones no planeadas, procedimientos de programas de seguridad y salud en el trabajo</v>
      </c>
      <c r="M66" s="51" t="str">
        <f>VLOOKUP(H66,PELIGROS!A$2:G$445,5,0)</f>
        <v>NO OBSERVADO</v>
      </c>
      <c r="N66" s="50">
        <v>2</v>
      </c>
      <c r="O66" s="54">
        <v>2</v>
      </c>
      <c r="P66" s="54">
        <v>10</v>
      </c>
      <c r="Q66" s="55">
        <f t="shared" si="0"/>
        <v>4</v>
      </c>
      <c r="R66" s="55">
        <f t="shared" si="1"/>
        <v>40</v>
      </c>
      <c r="S66" s="56" t="str">
        <f t="shared" si="2"/>
        <v>B-4</v>
      </c>
      <c r="T66" s="57" t="str">
        <f t="shared" si="3"/>
        <v>III</v>
      </c>
      <c r="U66" s="58" t="str">
        <f t="shared" si="4"/>
        <v>Mejorable</v>
      </c>
      <c r="V66" s="88"/>
      <c r="W66" s="51" t="str">
        <f>VLOOKUP(H66,PELIGROS!A$2:G$445,6,0)</f>
        <v>CÁNCER DE PIEL</v>
      </c>
      <c r="X66" s="50" t="s">
        <v>31</v>
      </c>
      <c r="Y66" s="50" t="s">
        <v>31</v>
      </c>
      <c r="Z66" s="50" t="s">
        <v>31</v>
      </c>
      <c r="AA66" s="56" t="s">
        <v>31</v>
      </c>
      <c r="AB66" s="51" t="str">
        <f>VLOOKUP(H66,PELIGROS!A$2:G$445,7,0)</f>
        <v>N/A</v>
      </c>
      <c r="AC66" s="50" t="s">
        <v>1217</v>
      </c>
      <c r="AD66" s="65"/>
    </row>
    <row r="67" spans="1:30" s="63" customFormat="1" ht="63.75" x14ac:dyDescent="0.25">
      <c r="A67" s="124"/>
      <c r="B67" s="124"/>
      <c r="C67" s="65"/>
      <c r="D67" s="121"/>
      <c r="E67" s="68"/>
      <c r="F67" s="68"/>
      <c r="G67" s="51" t="str">
        <f>VLOOKUP(H67,PELIGROS!A$1:G$445,2,0)</f>
        <v>CONCENTRACIÓN EN ACTIVIDADES DE ALTO DESEMPEÑO MENTAL</v>
      </c>
      <c r="H67" s="51" t="s">
        <v>69</v>
      </c>
      <c r="I67" s="51" t="s">
        <v>1212</v>
      </c>
      <c r="J67" s="51" t="str">
        <f>VLOOKUP(H67,PELIGROS!A$2:G$445,3,0)</f>
        <v>ESTRÉS, CEFALEA, IRRITABILIDAD</v>
      </c>
      <c r="K67" s="50" t="s">
        <v>29</v>
      </c>
      <c r="L67" s="51" t="str">
        <f>VLOOKUP(H67,PELIGROS!A$2:G$445,4,0)</f>
        <v>N/A</v>
      </c>
      <c r="M67" s="51" t="str">
        <f>VLOOKUP(H67,PELIGROS!A$2:G$445,5,0)</f>
        <v>PVE PSICOSOCIAL</v>
      </c>
      <c r="N67" s="50">
        <v>2</v>
      </c>
      <c r="O67" s="54">
        <v>3</v>
      </c>
      <c r="P67" s="54">
        <v>10</v>
      </c>
      <c r="Q67" s="55">
        <f t="shared" si="0"/>
        <v>6</v>
      </c>
      <c r="R67" s="55">
        <f t="shared" si="1"/>
        <v>60</v>
      </c>
      <c r="S67" s="56" t="str">
        <f t="shared" si="2"/>
        <v>M-6</v>
      </c>
      <c r="T67" s="57" t="str">
        <f t="shared" si="3"/>
        <v>III</v>
      </c>
      <c r="U67" s="58" t="str">
        <f t="shared" si="4"/>
        <v>Mejorable</v>
      </c>
      <c r="V67" s="88"/>
      <c r="W67" s="51" t="str">
        <f>VLOOKUP(H67,PELIGROS!A$2:G$445,6,0)</f>
        <v>ESTRÉS</v>
      </c>
      <c r="X67" s="50" t="s">
        <v>31</v>
      </c>
      <c r="Y67" s="50" t="s">
        <v>31</v>
      </c>
      <c r="Z67" s="50" t="s">
        <v>31</v>
      </c>
      <c r="AA67" s="56" t="s">
        <v>31</v>
      </c>
      <c r="AB67" s="51" t="str">
        <f>VLOOKUP(H67,PELIGROS!A$2:G$445,7,0)</f>
        <v>N/A</v>
      </c>
      <c r="AC67" s="50" t="s">
        <v>1179</v>
      </c>
      <c r="AD67" s="65"/>
    </row>
    <row r="68" spans="1:30" s="63" customFormat="1" ht="38.25" x14ac:dyDescent="0.25">
      <c r="A68" s="124"/>
      <c r="B68" s="124"/>
      <c r="C68" s="65"/>
      <c r="D68" s="121"/>
      <c r="E68" s="68"/>
      <c r="F68" s="68"/>
      <c r="G68" s="51" t="str">
        <f>VLOOKUP(H68,PELIGROS!A$1:G$445,2,0)</f>
        <v>ATENCIÓN AL PÚBLICO</v>
      </c>
      <c r="H68" s="51" t="s">
        <v>442</v>
      </c>
      <c r="I68" s="51" t="s">
        <v>1212</v>
      </c>
      <c r="J68" s="51" t="str">
        <f>VLOOKUP(H68,PELIGROS!A$2:G$445,3,0)</f>
        <v>ESTRÉS, ENFERMEDADES DIGESTIVAS, IRRITABILIDAD, TRANSTORNOS DEL SUEÑO</v>
      </c>
      <c r="K68" s="50" t="s">
        <v>29</v>
      </c>
      <c r="L68" s="51" t="str">
        <f>VLOOKUP(H68,PELIGROS!A$2:G$445,4,0)</f>
        <v>N/A</v>
      </c>
      <c r="M68" s="51" t="str">
        <f>VLOOKUP(H68,PELIGROS!A$2:G$445,5,0)</f>
        <v>PVE PSICOSOCIAL</v>
      </c>
      <c r="N68" s="50">
        <v>2</v>
      </c>
      <c r="O68" s="54">
        <v>2</v>
      </c>
      <c r="P68" s="54">
        <v>10</v>
      </c>
      <c r="Q68" s="55">
        <f t="shared" si="0"/>
        <v>4</v>
      </c>
      <c r="R68" s="55">
        <f t="shared" si="1"/>
        <v>40</v>
      </c>
      <c r="S68" s="56" t="str">
        <f t="shared" si="2"/>
        <v>B-4</v>
      </c>
      <c r="T68" s="57" t="str">
        <f t="shared" si="3"/>
        <v>III</v>
      </c>
      <c r="U68" s="58" t="str">
        <f t="shared" si="4"/>
        <v>Mejorable</v>
      </c>
      <c r="V68" s="88"/>
      <c r="W68" s="51" t="str">
        <f>VLOOKUP(H68,PELIGROS!A$2:G$445,6,0)</f>
        <v>ESTRÉS</v>
      </c>
      <c r="X68" s="50" t="s">
        <v>31</v>
      </c>
      <c r="Y68" s="50" t="s">
        <v>31</v>
      </c>
      <c r="Z68" s="50" t="s">
        <v>31</v>
      </c>
      <c r="AA68" s="56" t="s">
        <v>31</v>
      </c>
      <c r="AB68" s="51" t="str">
        <f>VLOOKUP(H68,PELIGROS!A$2:G$445,7,0)</f>
        <v>RESOLUCIÓN DE CONFLICTOS; COMUNICACIÓN ASERTIVA; SERVICIO AL CLIENTE</v>
      </c>
      <c r="AC68" s="50" t="s">
        <v>31</v>
      </c>
      <c r="AD68" s="65"/>
    </row>
    <row r="69" spans="1:30" s="63" customFormat="1" x14ac:dyDescent="0.25">
      <c r="A69" s="124"/>
      <c r="B69" s="124"/>
      <c r="C69" s="65"/>
      <c r="D69" s="121"/>
      <c r="E69" s="68"/>
      <c r="F69" s="68"/>
      <c r="G69" s="51" t="str">
        <f>VLOOKUP(H69,PELIGROS!A$1:G$445,2,0)</f>
        <v>NATURALEZA DE LA TAREA</v>
      </c>
      <c r="H69" s="51" t="s">
        <v>73</v>
      </c>
      <c r="I69" s="51" t="s">
        <v>1212</v>
      </c>
      <c r="J69" s="51" t="str">
        <f>VLOOKUP(H69,PELIGROS!A$2:G$445,3,0)</f>
        <v>ESTRÉS,  TRANSTORNOS DEL SUEÑO</v>
      </c>
      <c r="K69" s="50" t="s">
        <v>29</v>
      </c>
      <c r="L69" s="51" t="str">
        <f>VLOOKUP(H69,PELIGROS!A$2:G$445,4,0)</f>
        <v>N/A</v>
      </c>
      <c r="M69" s="51" t="str">
        <f>VLOOKUP(H69,PELIGROS!A$2:G$445,5,0)</f>
        <v>PVE PSICOSOCIAL</v>
      </c>
      <c r="N69" s="50">
        <v>2</v>
      </c>
      <c r="O69" s="54">
        <v>3</v>
      </c>
      <c r="P69" s="54">
        <v>10</v>
      </c>
      <c r="Q69" s="55">
        <f t="shared" si="0"/>
        <v>6</v>
      </c>
      <c r="R69" s="55">
        <f t="shared" si="1"/>
        <v>60</v>
      </c>
      <c r="S69" s="56" t="str">
        <f t="shared" si="2"/>
        <v>M-6</v>
      </c>
      <c r="T69" s="57" t="str">
        <f t="shared" si="3"/>
        <v>III</v>
      </c>
      <c r="U69" s="58" t="str">
        <f t="shared" si="4"/>
        <v>Mejorable</v>
      </c>
      <c r="V69" s="88"/>
      <c r="W69" s="51" t="str">
        <f>VLOOKUP(H69,PELIGROS!A$2:G$445,6,0)</f>
        <v>ESTRÉS</v>
      </c>
      <c r="X69" s="50" t="s">
        <v>31</v>
      </c>
      <c r="Y69" s="50" t="s">
        <v>31</v>
      </c>
      <c r="Z69" s="50" t="s">
        <v>31</v>
      </c>
      <c r="AA69" s="56" t="s">
        <v>31</v>
      </c>
      <c r="AB69" s="51" t="str">
        <f>VLOOKUP(H69,PELIGROS!A$2:G$445,7,0)</f>
        <v>N/A</v>
      </c>
      <c r="AC69" s="50" t="s">
        <v>31</v>
      </c>
      <c r="AD69" s="65"/>
    </row>
    <row r="70" spans="1:30" s="63" customFormat="1" ht="25.5" x14ac:dyDescent="0.25">
      <c r="A70" s="124"/>
      <c r="B70" s="124"/>
      <c r="C70" s="66"/>
      <c r="D70" s="122"/>
      <c r="E70" s="69"/>
      <c r="F70" s="69"/>
      <c r="G70" s="51" t="str">
        <f>VLOOKUP(H70,PELIGROS!A$1:G$445,2,0)</f>
        <v xml:space="preserve"> ALTA CONCENTRACIÓN</v>
      </c>
      <c r="H70" s="51" t="s">
        <v>84</v>
      </c>
      <c r="I70" s="51" t="s">
        <v>1212</v>
      </c>
      <c r="J70" s="51" t="str">
        <f>VLOOKUP(H70,PELIGROS!A$2:G$445,3,0)</f>
        <v>ESTRÉS, DEPRESIÓN, TRANSTORNOS DEL SUEÑO, AUSENCIA DE ATENCIÓN</v>
      </c>
      <c r="K70" s="50" t="s">
        <v>29</v>
      </c>
      <c r="L70" s="51" t="str">
        <f>VLOOKUP(H70,PELIGROS!A$2:G$445,4,0)</f>
        <v>N/A</v>
      </c>
      <c r="M70" s="51" t="str">
        <f>VLOOKUP(H70,PELIGROS!A$2:G$445,5,0)</f>
        <v>PVE PSICOSOCIAL</v>
      </c>
      <c r="N70" s="50">
        <v>2</v>
      </c>
      <c r="O70" s="54">
        <v>2</v>
      </c>
      <c r="P70" s="54">
        <v>10</v>
      </c>
      <c r="Q70" s="55">
        <f t="shared" si="0"/>
        <v>4</v>
      </c>
      <c r="R70" s="55">
        <f t="shared" si="1"/>
        <v>40</v>
      </c>
      <c r="S70" s="56" t="str">
        <f t="shared" si="2"/>
        <v>B-4</v>
      </c>
      <c r="T70" s="57" t="str">
        <f t="shared" si="3"/>
        <v>III</v>
      </c>
      <c r="U70" s="58" t="str">
        <f t="shared" si="4"/>
        <v>Mejorable</v>
      </c>
      <c r="V70" s="89"/>
      <c r="W70" s="51" t="str">
        <f>VLOOKUP(H70,PELIGROS!A$2:G$445,6,0)</f>
        <v>ESTRÉS, ALTERACIÓN DEL SISTEMA NERVIOSO</v>
      </c>
      <c r="X70" s="50" t="s">
        <v>31</v>
      </c>
      <c r="Y70" s="50" t="s">
        <v>31</v>
      </c>
      <c r="Z70" s="50" t="s">
        <v>31</v>
      </c>
      <c r="AA70" s="56" t="s">
        <v>31</v>
      </c>
      <c r="AB70" s="51" t="str">
        <f>VLOOKUP(H70,PELIGROS!A$2:G$445,7,0)</f>
        <v>N/A</v>
      </c>
      <c r="AC70" s="50" t="s">
        <v>31</v>
      </c>
      <c r="AD70" s="66"/>
    </row>
    <row r="71" spans="1:30" s="63" customFormat="1" ht="153" customHeight="1" x14ac:dyDescent="0.25">
      <c r="A71" s="124"/>
      <c r="B71" s="124"/>
      <c r="C71" s="73" t="s">
        <v>1108</v>
      </c>
      <c r="D71" s="76" t="s">
        <v>1231</v>
      </c>
      <c r="E71" s="119" t="s">
        <v>1033</v>
      </c>
      <c r="F71" s="119" t="s">
        <v>1174</v>
      </c>
      <c r="G71" s="52" t="str">
        <f>VLOOKUP(H71,PELIGROS!A$1:G$445,2,0)</f>
        <v>Forzadas, Prolongadas</v>
      </c>
      <c r="H71" s="52" t="s">
        <v>39</v>
      </c>
      <c r="I71" s="52" t="s">
        <v>1210</v>
      </c>
      <c r="J71" s="52" t="str">
        <f>VLOOKUP(H71,PELIGROS!A$2:G$445,3,0)</f>
        <v xml:space="preserve">Lesiones osteomusculares, lesiones osteoarticulares
</v>
      </c>
      <c r="K71" s="18" t="s">
        <v>29</v>
      </c>
      <c r="L71" s="52" t="str">
        <f>VLOOKUP(H71,PELIGROS!A$2:G$445,4,0)</f>
        <v>Inspecciones planeadas e inspecciones no planeadas, procedimientos de programas de seguridad y salud en el trabajo</v>
      </c>
      <c r="M71" s="52" t="str">
        <f>VLOOKUP(H71,PELIGROS!A$2:G$445,5,0)</f>
        <v>PVE Biomecánico, programa pausas activas, exámenes periódicos, recomendaciones, control de posturas</v>
      </c>
      <c r="N71" s="18">
        <v>2</v>
      </c>
      <c r="O71" s="59">
        <v>3</v>
      </c>
      <c r="P71" s="59">
        <v>10</v>
      </c>
      <c r="Q71" s="60">
        <f t="shared" si="0"/>
        <v>6</v>
      </c>
      <c r="R71" s="60">
        <f t="shared" si="1"/>
        <v>60</v>
      </c>
      <c r="S71" s="17" t="str">
        <f t="shared" si="2"/>
        <v>M-6</v>
      </c>
      <c r="T71" s="61" t="str">
        <f t="shared" si="3"/>
        <v>III</v>
      </c>
      <c r="U71" s="62" t="str">
        <f t="shared" si="4"/>
        <v>Mejorable</v>
      </c>
      <c r="V71" s="70">
        <v>1</v>
      </c>
      <c r="W71" s="52" t="str">
        <f>VLOOKUP(H71,PELIGROS!A$2:G$445,6,0)</f>
        <v>Enfermedades Osteomusculares</v>
      </c>
      <c r="X71" s="18" t="s">
        <v>31</v>
      </c>
      <c r="Y71" s="18" t="s">
        <v>31</v>
      </c>
      <c r="Z71" s="18" t="s">
        <v>31</v>
      </c>
      <c r="AA71" s="17" t="s">
        <v>31</v>
      </c>
      <c r="AB71" s="52" t="str">
        <f>VLOOKUP(H71,PELIGROS!A$2:G$445,7,0)</f>
        <v>Prevención en lesiones osteomusculares, líderes de pausas activas</v>
      </c>
      <c r="AC71" s="18" t="s">
        <v>1176</v>
      </c>
      <c r="AD71" s="73" t="s">
        <v>1180</v>
      </c>
    </row>
    <row r="72" spans="1:30" s="63" customFormat="1" ht="38.25" x14ac:dyDescent="0.25">
      <c r="A72" s="124"/>
      <c r="B72" s="124"/>
      <c r="C72" s="74"/>
      <c r="D72" s="77"/>
      <c r="E72" s="116"/>
      <c r="F72" s="116"/>
      <c r="G72" s="52" t="str">
        <f>VLOOKUP(H72,PELIGROS!A$1:G$445,2,0)</f>
        <v>Movimientos repetitivos, Miembros Superiores</v>
      </c>
      <c r="H72" s="52" t="s">
        <v>1175</v>
      </c>
      <c r="I72" s="52" t="s">
        <v>1210</v>
      </c>
      <c r="J72" s="52" t="str">
        <f>VLOOKUP(H72,PELIGROS!A$2:G$445,3,0)</f>
        <v>Lesiones Musculoesqueléticas</v>
      </c>
      <c r="K72" s="18" t="s">
        <v>29</v>
      </c>
      <c r="L72" s="52" t="str">
        <f>VLOOKUP(H72,PELIGROS!A$2:G$445,4,0)</f>
        <v>N/A</v>
      </c>
      <c r="M72" s="52" t="str">
        <f>VLOOKUP(H72,PELIGROS!A$2:G$445,5,0)</f>
        <v>PVE BIomécanico, programa pausas activas, examenes periódicos, recomendaicones, control de posturas</v>
      </c>
      <c r="N72" s="18">
        <v>2</v>
      </c>
      <c r="O72" s="59">
        <v>3</v>
      </c>
      <c r="P72" s="59">
        <v>10</v>
      </c>
      <c r="Q72" s="60">
        <f t="shared" si="0"/>
        <v>6</v>
      </c>
      <c r="R72" s="60">
        <f t="shared" si="1"/>
        <v>60</v>
      </c>
      <c r="S72" s="17" t="str">
        <f t="shared" si="2"/>
        <v>M-6</v>
      </c>
      <c r="T72" s="61" t="str">
        <f t="shared" si="3"/>
        <v>III</v>
      </c>
      <c r="U72" s="62" t="str">
        <f t="shared" si="4"/>
        <v>Mejorable</v>
      </c>
      <c r="V72" s="71"/>
      <c r="W72" s="52" t="str">
        <f>VLOOKUP(H72,PELIGROS!A$2:G$445,6,0)</f>
        <v>Enfermedades musculoesqueleticas</v>
      </c>
      <c r="X72" s="18" t="s">
        <v>31</v>
      </c>
      <c r="Y72" s="18" t="s">
        <v>31</v>
      </c>
      <c r="Z72" s="18" t="s">
        <v>31</v>
      </c>
      <c r="AA72" s="17" t="s">
        <v>31</v>
      </c>
      <c r="AB72" s="52" t="str">
        <f>VLOOKUP(H72,PELIGROS!A$2:G$445,7,0)</f>
        <v>Prevención en lesiones osteomusculares, líderes de pausas activas</v>
      </c>
      <c r="AC72" s="18" t="s">
        <v>31</v>
      </c>
      <c r="AD72" s="74"/>
    </row>
    <row r="73" spans="1:30" s="63" customFormat="1" ht="51" x14ac:dyDescent="0.25">
      <c r="A73" s="124"/>
      <c r="B73" s="124"/>
      <c r="C73" s="74"/>
      <c r="D73" s="77"/>
      <c r="E73" s="116"/>
      <c r="F73" s="116"/>
      <c r="G73" s="52" t="str">
        <f>VLOOKUP(H73,PELIGROS!A$1:G$445,2,0)</f>
        <v>Atropellamiento, Envestir</v>
      </c>
      <c r="H73" s="52" t="s">
        <v>1167</v>
      </c>
      <c r="I73" s="52" t="s">
        <v>1213</v>
      </c>
      <c r="J73" s="52" t="str">
        <f>VLOOKUP(H73,PELIGROS!A$2:G$445,3,0)</f>
        <v>Lesiones, pérdidas materiales, muerte</v>
      </c>
      <c r="K73" s="18" t="s">
        <v>29</v>
      </c>
      <c r="L73" s="52" t="str">
        <f>VLOOKUP(H73,PELIGROS!A$2:G$445,4,0)</f>
        <v>Inspecciones planeadas e inspecciones no planeadas, procedimientos de programas de seguridad y salud en el trabajo</v>
      </c>
      <c r="M73" s="52" t="str">
        <f>VLOOKUP(H73,PELIGROS!A$2:G$445,5,0)</f>
        <v>Programa de seguridad vial, señalización</v>
      </c>
      <c r="N73" s="18">
        <v>2</v>
      </c>
      <c r="O73" s="59">
        <v>2</v>
      </c>
      <c r="P73" s="59">
        <v>60</v>
      </c>
      <c r="Q73" s="60">
        <f t="shared" si="0"/>
        <v>4</v>
      </c>
      <c r="R73" s="60">
        <f t="shared" si="1"/>
        <v>240</v>
      </c>
      <c r="S73" s="17" t="str">
        <f t="shared" si="2"/>
        <v>B-4</v>
      </c>
      <c r="T73" s="61" t="str">
        <f t="shared" si="3"/>
        <v>II</v>
      </c>
      <c r="U73" s="62" t="str">
        <f t="shared" si="4"/>
        <v>No Aceptable o Aceptable Con Control Especifico</v>
      </c>
      <c r="V73" s="71"/>
      <c r="W73" s="52" t="str">
        <f>VLOOKUP(H73,PELIGROS!A$2:G$445,6,0)</f>
        <v>Muerte</v>
      </c>
      <c r="X73" s="18" t="s">
        <v>31</v>
      </c>
      <c r="Y73" s="18" t="s">
        <v>31</v>
      </c>
      <c r="Z73" s="18" t="s">
        <v>31</v>
      </c>
      <c r="AA73" s="17" t="s">
        <v>31</v>
      </c>
      <c r="AB73" s="52" t="str">
        <f>VLOOKUP(H73,PELIGROS!A$2:G$445,7,0)</f>
        <v>Seguridad vial y manejo defensivo, aseguramiento de áreas de trabajo</v>
      </c>
      <c r="AC73" s="18" t="s">
        <v>31</v>
      </c>
      <c r="AD73" s="74"/>
    </row>
    <row r="74" spans="1:30" s="63" customFormat="1" ht="85.5" customHeight="1" x14ac:dyDescent="0.25">
      <c r="A74" s="124"/>
      <c r="B74" s="124"/>
      <c r="C74" s="74"/>
      <c r="D74" s="77"/>
      <c r="E74" s="116"/>
      <c r="F74" s="116"/>
      <c r="G74" s="52" t="str">
        <f>VLOOKUP(H74,PELIGROS!A$1:G$445,2,0)</f>
        <v>Atraco, golpiza, atentados y secuestrados</v>
      </c>
      <c r="H74" s="52" t="s">
        <v>55</v>
      </c>
      <c r="I74" s="52" t="s">
        <v>1213</v>
      </c>
      <c r="J74" s="52" t="str">
        <f>VLOOKUP(H74,PELIGROS!A$2:G$445,3,0)</f>
        <v>Estrés, golpes, Secuestros</v>
      </c>
      <c r="K74" s="18" t="s">
        <v>29</v>
      </c>
      <c r="L74" s="52" t="str">
        <f>VLOOKUP(H74,PELIGROS!A$2:G$445,4,0)</f>
        <v>Inspecciones planeadas e inspecciones no planeadas, procedimientos de programas de seguridad y salud en el trabajo</v>
      </c>
      <c r="M74" s="52" t="str">
        <f>VLOOKUP(H74,PELIGROS!A$2:G$445,5,0)</f>
        <v xml:space="preserve">Uniformes Corporativos, Chaquetas corporativas, Carnetización
</v>
      </c>
      <c r="N74" s="18">
        <v>2</v>
      </c>
      <c r="O74" s="59">
        <v>2</v>
      </c>
      <c r="P74" s="59">
        <v>60</v>
      </c>
      <c r="Q74" s="60">
        <f t="shared" si="0"/>
        <v>4</v>
      </c>
      <c r="R74" s="60">
        <f t="shared" si="1"/>
        <v>240</v>
      </c>
      <c r="S74" s="17" t="str">
        <f t="shared" si="2"/>
        <v>B-4</v>
      </c>
      <c r="T74" s="61" t="str">
        <f t="shared" si="3"/>
        <v>II</v>
      </c>
      <c r="U74" s="62" t="str">
        <f t="shared" si="4"/>
        <v>No Aceptable o Aceptable Con Control Especifico</v>
      </c>
      <c r="V74" s="71"/>
      <c r="W74" s="52" t="str">
        <f>VLOOKUP(H74,PELIGROS!A$2:G$445,6,0)</f>
        <v>Secuestros</v>
      </c>
      <c r="X74" s="18" t="s">
        <v>31</v>
      </c>
      <c r="Y74" s="18" t="s">
        <v>31</v>
      </c>
      <c r="Z74" s="18" t="s">
        <v>31</v>
      </c>
      <c r="AA74" s="17" t="s">
        <v>31</v>
      </c>
      <c r="AB74" s="52" t="str">
        <f>VLOOKUP(H74,PELIGROS!A$2:G$445,7,0)</f>
        <v>N/A</v>
      </c>
      <c r="AC74" s="18" t="s">
        <v>1177</v>
      </c>
      <c r="AD74" s="74"/>
    </row>
    <row r="75" spans="1:30" s="63" customFormat="1" ht="51" x14ac:dyDescent="0.25">
      <c r="A75" s="124"/>
      <c r="B75" s="124"/>
      <c r="C75" s="74"/>
      <c r="D75" s="77"/>
      <c r="E75" s="116"/>
      <c r="F75" s="116"/>
      <c r="G75" s="52" t="str">
        <f>VLOOKUP(H75,PELIGROS!A$1:G$445,2,0)</f>
        <v>SISMOS, INCENDIOS, INUNDACIONES, TERREMOTOS, VENDAVALES, DERRUMBE</v>
      </c>
      <c r="H75" s="52" t="s">
        <v>59</v>
      </c>
      <c r="I75" s="52" t="s">
        <v>1211</v>
      </c>
      <c r="J75" s="52" t="str">
        <f>VLOOKUP(H75,PELIGROS!A$2:G$445,3,0)</f>
        <v>SISMOS, INCENDIOS, INUNDACIONES, TERREMOTOS, VENDAVALES</v>
      </c>
      <c r="K75" s="18" t="s">
        <v>29</v>
      </c>
      <c r="L75" s="52" t="str">
        <f>VLOOKUP(H75,PELIGROS!A$2:G$445,4,0)</f>
        <v>Inspecciones planeadas e inspecciones no planeadas, procedimientos de programas de seguridad y salud en el trabajo</v>
      </c>
      <c r="M75" s="52" t="str">
        <f>VLOOKUP(H75,PELIGROS!A$2:G$445,5,0)</f>
        <v>BRIGADAS DE EMERGENCIAS</v>
      </c>
      <c r="N75" s="18">
        <v>2</v>
      </c>
      <c r="O75" s="59">
        <v>1</v>
      </c>
      <c r="P75" s="59">
        <v>100</v>
      </c>
      <c r="Q75" s="60">
        <f t="shared" ref="Q75:Q86" si="5">N75*O75</f>
        <v>2</v>
      </c>
      <c r="R75" s="60">
        <f t="shared" ref="R75:R86" si="6">P75*Q75</f>
        <v>200</v>
      </c>
      <c r="S75" s="17" t="str">
        <f t="shared" ref="S75:S86" si="7">IF(Q75=40,"MA-40",IF(Q75=30,"MA-30",IF(Q75=20,"A-20",IF(Q75=10,"A-10",IF(Q75=24,"MA-24",IF(Q75=18,"A-18",IF(Q75=12,"A-12",IF(Q75=6,"M-6",IF(Q75=8,"M-8",IF(Q75=6,"M-6",IF(Q75=4,"B-4",IF(Q75=2,"B-2",))))))))))))</f>
        <v>B-2</v>
      </c>
      <c r="T75" s="61" t="str">
        <f t="shared" ref="T75:T86" si="8">IF(R75&lt;=20,"IV",IF(R75&lt;=120,"III",IF(R75&lt;=500,"II",IF(R75&lt;=4000,"I"))))</f>
        <v>II</v>
      </c>
      <c r="U75" s="62" t="str">
        <f t="shared" ref="U75:U86" si="9">IF(T75=0,"",IF(T75="IV","Aceptable",IF(T75="III","Mejorable",IF(T75="II","No Aceptable o Aceptable Con Control Especifico",IF(T75="I","No Aceptable","")))))</f>
        <v>No Aceptable o Aceptable Con Control Especifico</v>
      </c>
      <c r="V75" s="71"/>
      <c r="W75" s="52" t="str">
        <f>VLOOKUP(H75,PELIGROS!A$2:G$445,6,0)</f>
        <v>MUERTE</v>
      </c>
      <c r="X75" s="18" t="s">
        <v>31</v>
      </c>
      <c r="Y75" s="18" t="s">
        <v>31</v>
      </c>
      <c r="Z75" s="18" t="s">
        <v>31</v>
      </c>
      <c r="AA75" s="17" t="s">
        <v>1215</v>
      </c>
      <c r="AB75" s="52" t="str">
        <f>VLOOKUP(H75,PELIGROS!A$2:G$445,7,0)</f>
        <v>ENTRENAMIENTO DE LA BRIGADA; DIVULGACIÓN DE PLAN DE EMERGENCIA</v>
      </c>
      <c r="AC75" s="18" t="s">
        <v>1178</v>
      </c>
      <c r="AD75" s="74"/>
    </row>
    <row r="76" spans="1:30" s="63" customFormat="1" ht="51" x14ac:dyDescent="0.25">
      <c r="A76" s="124"/>
      <c r="B76" s="124"/>
      <c r="C76" s="74"/>
      <c r="D76" s="77"/>
      <c r="E76" s="116"/>
      <c r="F76" s="116"/>
      <c r="G76" s="52" t="str">
        <f>VLOOKUP(H76,PELIGROS!A$1:G$445,2,0)</f>
        <v>ENERGÍA TÉRMICA, CAMBIO DE TEMPERATURA DURANTE LOS RECORRIDOS</v>
      </c>
      <c r="H76" s="52" t="s">
        <v>1214</v>
      </c>
      <c r="I76" s="52" t="s">
        <v>1216</v>
      </c>
      <c r="J76" s="52" t="str">
        <f>VLOOKUP(H76,PELIGROS!A$2:G$445,3,0)</f>
        <v xml:space="preserve"> GOLPE DE CALOR,  DESHIDRATACIÓN</v>
      </c>
      <c r="K76" s="18" t="s">
        <v>29</v>
      </c>
      <c r="L76" s="52" t="str">
        <f>VLOOKUP(H76,PELIGROS!A$2:G$445,4,0)</f>
        <v>Inspecciones planeadas e inspecciones no planeadas, procedimientos de programas de seguridad y salud en el trabajo</v>
      </c>
      <c r="M76" s="52" t="str">
        <f>VLOOKUP(H76,PELIGROS!A$2:G$445,5,0)</f>
        <v>NO OBSERVADO</v>
      </c>
      <c r="N76" s="18">
        <v>2</v>
      </c>
      <c r="O76" s="59">
        <v>2</v>
      </c>
      <c r="P76" s="59">
        <v>10</v>
      </c>
      <c r="Q76" s="60">
        <f t="shared" si="5"/>
        <v>4</v>
      </c>
      <c r="R76" s="60">
        <f t="shared" si="6"/>
        <v>40</v>
      </c>
      <c r="S76" s="17" t="str">
        <f t="shared" si="7"/>
        <v>B-4</v>
      </c>
      <c r="T76" s="61" t="str">
        <f t="shared" si="8"/>
        <v>III</v>
      </c>
      <c r="U76" s="62" t="str">
        <f t="shared" si="9"/>
        <v>Mejorable</v>
      </c>
      <c r="V76" s="71"/>
      <c r="W76" s="52" t="str">
        <f>VLOOKUP(H76,PELIGROS!A$2:G$445,6,0)</f>
        <v>CÁNCER DE PIEL</v>
      </c>
      <c r="X76" s="18" t="s">
        <v>31</v>
      </c>
      <c r="Y76" s="18" t="s">
        <v>31</v>
      </c>
      <c r="Z76" s="18" t="s">
        <v>31</v>
      </c>
      <c r="AA76" s="17" t="s">
        <v>31</v>
      </c>
      <c r="AB76" s="52" t="str">
        <f>VLOOKUP(H76,PELIGROS!A$2:G$445,7,0)</f>
        <v>N/A</v>
      </c>
      <c r="AC76" s="18" t="s">
        <v>1217</v>
      </c>
      <c r="AD76" s="74"/>
    </row>
    <row r="77" spans="1:30" s="63" customFormat="1" ht="83.25" customHeight="1" x14ac:dyDescent="0.25">
      <c r="A77" s="124"/>
      <c r="B77" s="124"/>
      <c r="C77" s="74"/>
      <c r="D77" s="77"/>
      <c r="E77" s="116"/>
      <c r="F77" s="116"/>
      <c r="G77" s="52" t="str">
        <f>VLOOKUP(H77,PELIGROS!A$1:G$445,2,0)</f>
        <v>CONCENTRACIÓN EN ACTIVIDADES DE ALTO DESEMPEÑO MENTAL</v>
      </c>
      <c r="H77" s="52" t="s">
        <v>69</v>
      </c>
      <c r="I77" s="52" t="s">
        <v>1212</v>
      </c>
      <c r="J77" s="52" t="str">
        <f>VLOOKUP(H77,PELIGROS!A$2:G$445,3,0)</f>
        <v>ESTRÉS, CEFALEA, IRRITABILIDAD</v>
      </c>
      <c r="K77" s="18" t="s">
        <v>29</v>
      </c>
      <c r="L77" s="52" t="str">
        <f>VLOOKUP(H77,PELIGROS!A$2:G$445,4,0)</f>
        <v>N/A</v>
      </c>
      <c r="M77" s="52" t="str">
        <f>VLOOKUP(H77,PELIGROS!A$2:G$445,5,0)</f>
        <v>PVE PSICOSOCIAL</v>
      </c>
      <c r="N77" s="18">
        <v>2</v>
      </c>
      <c r="O77" s="59">
        <v>3</v>
      </c>
      <c r="P77" s="59">
        <v>10</v>
      </c>
      <c r="Q77" s="60">
        <f t="shared" si="5"/>
        <v>6</v>
      </c>
      <c r="R77" s="60">
        <f t="shared" si="6"/>
        <v>60</v>
      </c>
      <c r="S77" s="17" t="str">
        <f t="shared" si="7"/>
        <v>M-6</v>
      </c>
      <c r="T77" s="61" t="str">
        <f t="shared" si="8"/>
        <v>III</v>
      </c>
      <c r="U77" s="62" t="str">
        <f t="shared" si="9"/>
        <v>Mejorable</v>
      </c>
      <c r="V77" s="71"/>
      <c r="W77" s="52" t="str">
        <f>VLOOKUP(H77,PELIGROS!A$2:G$445,6,0)</f>
        <v>ESTRÉS</v>
      </c>
      <c r="X77" s="18" t="s">
        <v>31</v>
      </c>
      <c r="Y77" s="18" t="s">
        <v>31</v>
      </c>
      <c r="Z77" s="18" t="s">
        <v>31</v>
      </c>
      <c r="AA77" s="17" t="s">
        <v>31</v>
      </c>
      <c r="AB77" s="52" t="str">
        <f>VLOOKUP(H77,PELIGROS!A$2:G$445,7,0)</f>
        <v>N/A</v>
      </c>
      <c r="AC77" s="18" t="s">
        <v>1179</v>
      </c>
      <c r="AD77" s="74"/>
    </row>
    <row r="78" spans="1:30" s="63" customFormat="1" ht="38.25" x14ac:dyDescent="0.25">
      <c r="A78" s="124"/>
      <c r="B78" s="124"/>
      <c r="C78" s="74"/>
      <c r="D78" s="77"/>
      <c r="E78" s="116"/>
      <c r="F78" s="116"/>
      <c r="G78" s="52" t="str">
        <f>VLOOKUP(H78,PELIGROS!A$1:G$445,2,0)</f>
        <v>ATENCIÓN AL PÚBLICO</v>
      </c>
      <c r="H78" s="52" t="s">
        <v>442</v>
      </c>
      <c r="I78" s="52" t="s">
        <v>1212</v>
      </c>
      <c r="J78" s="52" t="str">
        <f>VLOOKUP(H78,PELIGROS!A$2:G$445,3,0)</f>
        <v>ESTRÉS, ENFERMEDADES DIGESTIVAS, IRRITABILIDAD, TRANSTORNOS DEL SUEÑO</v>
      </c>
      <c r="K78" s="18" t="s">
        <v>29</v>
      </c>
      <c r="L78" s="52" t="str">
        <f>VLOOKUP(H78,PELIGROS!A$2:G$445,4,0)</f>
        <v>N/A</v>
      </c>
      <c r="M78" s="52" t="str">
        <f>VLOOKUP(H78,PELIGROS!A$2:G$445,5,0)</f>
        <v>PVE PSICOSOCIAL</v>
      </c>
      <c r="N78" s="18">
        <v>2</v>
      </c>
      <c r="O78" s="59">
        <v>2</v>
      </c>
      <c r="P78" s="59">
        <v>10</v>
      </c>
      <c r="Q78" s="60">
        <f t="shared" si="5"/>
        <v>4</v>
      </c>
      <c r="R78" s="60">
        <f t="shared" si="6"/>
        <v>40</v>
      </c>
      <c r="S78" s="17" t="str">
        <f t="shared" si="7"/>
        <v>B-4</v>
      </c>
      <c r="T78" s="61" t="str">
        <f t="shared" si="8"/>
        <v>III</v>
      </c>
      <c r="U78" s="62" t="str">
        <f t="shared" si="9"/>
        <v>Mejorable</v>
      </c>
      <c r="V78" s="71"/>
      <c r="W78" s="52" t="str">
        <f>VLOOKUP(H78,PELIGROS!A$2:G$445,6,0)</f>
        <v>ESTRÉS</v>
      </c>
      <c r="X78" s="18" t="s">
        <v>31</v>
      </c>
      <c r="Y78" s="18" t="s">
        <v>31</v>
      </c>
      <c r="Z78" s="18" t="s">
        <v>31</v>
      </c>
      <c r="AA78" s="17" t="s">
        <v>31</v>
      </c>
      <c r="AB78" s="52" t="str">
        <f>VLOOKUP(H78,PELIGROS!A$2:G$445,7,0)</f>
        <v>RESOLUCIÓN DE CONFLICTOS; COMUNICACIÓN ASERTIVA; SERVICIO AL CLIENTE</v>
      </c>
      <c r="AC78" s="18" t="s">
        <v>31</v>
      </c>
      <c r="AD78" s="74"/>
    </row>
    <row r="79" spans="1:30" s="63" customFormat="1" x14ac:dyDescent="0.25">
      <c r="A79" s="124"/>
      <c r="B79" s="124"/>
      <c r="C79" s="74"/>
      <c r="D79" s="77"/>
      <c r="E79" s="116"/>
      <c r="F79" s="116"/>
      <c r="G79" s="52" t="str">
        <f>VLOOKUP(H79,PELIGROS!A$1:G$445,2,0)</f>
        <v>NATURALEZA DE LA TAREA</v>
      </c>
      <c r="H79" s="52" t="s">
        <v>73</v>
      </c>
      <c r="I79" s="52" t="s">
        <v>1212</v>
      </c>
      <c r="J79" s="52" t="str">
        <f>VLOOKUP(H79,PELIGROS!A$2:G$445,3,0)</f>
        <v>ESTRÉS,  TRANSTORNOS DEL SUEÑO</v>
      </c>
      <c r="K79" s="18" t="s">
        <v>29</v>
      </c>
      <c r="L79" s="52" t="str">
        <f>VLOOKUP(H79,PELIGROS!A$2:G$445,4,0)</f>
        <v>N/A</v>
      </c>
      <c r="M79" s="52" t="str">
        <f>VLOOKUP(H79,PELIGROS!A$2:G$445,5,0)</f>
        <v>PVE PSICOSOCIAL</v>
      </c>
      <c r="N79" s="18">
        <v>2</v>
      </c>
      <c r="O79" s="59">
        <v>3</v>
      </c>
      <c r="P79" s="59">
        <v>10</v>
      </c>
      <c r="Q79" s="60">
        <f t="shared" si="5"/>
        <v>6</v>
      </c>
      <c r="R79" s="60">
        <f t="shared" si="6"/>
        <v>60</v>
      </c>
      <c r="S79" s="17" t="str">
        <f t="shared" si="7"/>
        <v>M-6</v>
      </c>
      <c r="T79" s="61" t="str">
        <f t="shared" si="8"/>
        <v>III</v>
      </c>
      <c r="U79" s="62" t="str">
        <f t="shared" si="9"/>
        <v>Mejorable</v>
      </c>
      <c r="V79" s="71"/>
      <c r="W79" s="52" t="str">
        <f>VLOOKUP(H79,PELIGROS!A$2:G$445,6,0)</f>
        <v>ESTRÉS</v>
      </c>
      <c r="X79" s="18" t="s">
        <v>31</v>
      </c>
      <c r="Y79" s="18" t="s">
        <v>31</v>
      </c>
      <c r="Z79" s="18" t="s">
        <v>31</v>
      </c>
      <c r="AA79" s="17" t="s">
        <v>31</v>
      </c>
      <c r="AB79" s="52" t="str">
        <f>VLOOKUP(H79,PELIGROS!A$2:G$445,7,0)</f>
        <v>N/A</v>
      </c>
      <c r="AC79" s="18" t="s">
        <v>31</v>
      </c>
      <c r="AD79" s="74"/>
    </row>
    <row r="80" spans="1:30" s="63" customFormat="1" ht="25.5" x14ac:dyDescent="0.25">
      <c r="A80" s="124"/>
      <c r="B80" s="124"/>
      <c r="C80" s="75"/>
      <c r="D80" s="78"/>
      <c r="E80" s="117"/>
      <c r="F80" s="117"/>
      <c r="G80" s="52" t="str">
        <f>VLOOKUP(H80,PELIGROS!A$1:G$445,2,0)</f>
        <v xml:space="preserve"> ALTA CONCENTRACIÓN</v>
      </c>
      <c r="H80" s="52" t="s">
        <v>84</v>
      </c>
      <c r="I80" s="52" t="s">
        <v>1212</v>
      </c>
      <c r="J80" s="52" t="str">
        <f>VLOOKUP(H80,PELIGROS!A$2:G$445,3,0)</f>
        <v>ESTRÉS, DEPRESIÓN, TRANSTORNOS DEL SUEÑO, AUSENCIA DE ATENCIÓN</v>
      </c>
      <c r="K80" s="18" t="s">
        <v>29</v>
      </c>
      <c r="L80" s="52" t="str">
        <f>VLOOKUP(H80,PELIGROS!A$2:G$445,4,0)</f>
        <v>N/A</v>
      </c>
      <c r="M80" s="52" t="str">
        <f>VLOOKUP(H80,PELIGROS!A$2:G$445,5,0)</f>
        <v>PVE PSICOSOCIAL</v>
      </c>
      <c r="N80" s="18">
        <v>2</v>
      </c>
      <c r="O80" s="59">
        <v>2</v>
      </c>
      <c r="P80" s="59">
        <v>10</v>
      </c>
      <c r="Q80" s="60">
        <f t="shared" si="5"/>
        <v>4</v>
      </c>
      <c r="R80" s="60">
        <f t="shared" si="6"/>
        <v>40</v>
      </c>
      <c r="S80" s="17" t="str">
        <f t="shared" si="7"/>
        <v>B-4</v>
      </c>
      <c r="T80" s="61" t="str">
        <f t="shared" si="8"/>
        <v>III</v>
      </c>
      <c r="U80" s="62" t="str">
        <f t="shared" si="9"/>
        <v>Mejorable</v>
      </c>
      <c r="V80" s="72"/>
      <c r="W80" s="52" t="str">
        <f>VLOOKUP(H80,PELIGROS!A$2:G$445,6,0)</f>
        <v>ESTRÉS, ALTERACIÓN DEL SISTEMA NERVIOSO</v>
      </c>
      <c r="X80" s="18" t="s">
        <v>31</v>
      </c>
      <c r="Y80" s="18" t="s">
        <v>31</v>
      </c>
      <c r="Z80" s="18" t="s">
        <v>31</v>
      </c>
      <c r="AA80" s="17" t="s">
        <v>31</v>
      </c>
      <c r="AB80" s="52" t="str">
        <f>VLOOKUP(H80,PELIGROS!A$2:G$445,7,0)</f>
        <v>N/A</v>
      </c>
      <c r="AC80" s="18" t="s">
        <v>31</v>
      </c>
      <c r="AD80" s="75"/>
    </row>
    <row r="81" spans="1:30" s="63" customFormat="1" ht="51" x14ac:dyDescent="0.25">
      <c r="A81" s="124"/>
      <c r="B81" s="124"/>
      <c r="C81" s="64" t="s">
        <v>1218</v>
      </c>
      <c r="D81" s="120" t="s">
        <v>1219</v>
      </c>
      <c r="E81" s="67" t="s">
        <v>1220</v>
      </c>
      <c r="F81" s="67" t="s">
        <v>1174</v>
      </c>
      <c r="G81" s="51" t="str">
        <f>VLOOKUP(H81,PELIGROS!A$1:G$445,2,0)</f>
        <v>Hongos</v>
      </c>
      <c r="H81" s="51" t="s">
        <v>113</v>
      </c>
      <c r="I81" s="51" t="s">
        <v>1221</v>
      </c>
      <c r="J81" s="51" t="str">
        <f>VLOOKUP(H81,PELIGROS!A$2:G$445,3,0)</f>
        <v>Micosis</v>
      </c>
      <c r="K81" s="50" t="s">
        <v>29</v>
      </c>
      <c r="L81" s="51" t="str">
        <f>VLOOKUP(H81,PELIGROS!A$2:G$445,4,0)</f>
        <v>Inspecciones planeadas e inspecciones no planeadas, procedimientos de programas de seguridad y salud en el trabajo</v>
      </c>
      <c r="M81" s="51" t="str">
        <f>VLOOKUP(H81,PELIGROS!A$2:G$445,5,0)</f>
        <v>Programa de vacunación, éxamenes periódicos</v>
      </c>
      <c r="N81" s="50">
        <v>2</v>
      </c>
      <c r="O81" s="54">
        <v>3</v>
      </c>
      <c r="P81" s="54">
        <v>10</v>
      </c>
      <c r="Q81" s="55">
        <f t="shared" si="5"/>
        <v>6</v>
      </c>
      <c r="R81" s="55">
        <f t="shared" si="6"/>
        <v>60</v>
      </c>
      <c r="S81" s="56" t="str">
        <f t="shared" si="7"/>
        <v>M-6</v>
      </c>
      <c r="T81" s="57" t="str">
        <f t="shared" si="8"/>
        <v>III</v>
      </c>
      <c r="U81" s="58" t="str">
        <f t="shared" si="9"/>
        <v>Mejorable</v>
      </c>
      <c r="V81" s="87">
        <v>2</v>
      </c>
      <c r="W81" s="51" t="str">
        <f>VLOOKUP(H81,PELIGROS!A$2:G$445,6,0)</f>
        <v>Micosis</v>
      </c>
      <c r="X81" s="50" t="s">
        <v>31</v>
      </c>
      <c r="Y81" s="50" t="s">
        <v>31</v>
      </c>
      <c r="Z81" s="50" t="s">
        <v>31</v>
      </c>
      <c r="AA81" s="56" t="s">
        <v>31</v>
      </c>
      <c r="AB81" s="51" t="str">
        <f>VLOOKUP(H81,PELIGROS!A$2:G$445,7,0)</f>
        <v xml:space="preserve">Riesgo Biológico, Autocuidado y/o Uso y manejo adecuado de E.P.P.
</v>
      </c>
      <c r="AC81" s="50" t="s">
        <v>1222</v>
      </c>
      <c r="AD81" s="64" t="s">
        <v>1180</v>
      </c>
    </row>
    <row r="82" spans="1:30" s="63" customFormat="1" ht="51" x14ac:dyDescent="0.25">
      <c r="A82" s="124"/>
      <c r="B82" s="124"/>
      <c r="C82" s="65"/>
      <c r="D82" s="121"/>
      <c r="E82" s="68"/>
      <c r="F82" s="68"/>
      <c r="G82" s="51" t="str">
        <f>VLOOKUP(H82,PELIGROS!A$1:G$445,2,0)</f>
        <v>Forzadas, Prolongadas</v>
      </c>
      <c r="H82" s="51" t="s">
        <v>39</v>
      </c>
      <c r="I82" s="51" t="s">
        <v>1210</v>
      </c>
      <c r="J82" s="51" t="str">
        <f>VLOOKUP(H82,PELIGROS!A$2:G$445,3,0)</f>
        <v xml:space="preserve">Lesiones osteomusculares, lesiones osteoarticulares
</v>
      </c>
      <c r="K82" s="50" t="s">
        <v>29</v>
      </c>
      <c r="L82" s="51" t="str">
        <f>VLOOKUP(H82,PELIGROS!A$2:G$445,4,0)</f>
        <v>Inspecciones planeadas e inspecciones no planeadas, procedimientos de programas de seguridad y salud en el trabajo</v>
      </c>
      <c r="M82" s="51" t="str">
        <f>VLOOKUP(H82,PELIGROS!A$2:G$445,5,0)</f>
        <v>PVE Biomecánico, programa pausas activas, exámenes periódicos, recomendaciones, control de posturas</v>
      </c>
      <c r="N82" s="50">
        <v>2</v>
      </c>
      <c r="O82" s="54">
        <v>3</v>
      </c>
      <c r="P82" s="54">
        <v>10</v>
      </c>
      <c r="Q82" s="55">
        <f t="shared" si="5"/>
        <v>6</v>
      </c>
      <c r="R82" s="55">
        <f t="shared" si="6"/>
        <v>60</v>
      </c>
      <c r="S82" s="56" t="str">
        <f t="shared" si="7"/>
        <v>M-6</v>
      </c>
      <c r="T82" s="57" t="str">
        <f t="shared" si="8"/>
        <v>III</v>
      </c>
      <c r="U82" s="58" t="str">
        <f t="shared" si="9"/>
        <v>Mejorable</v>
      </c>
      <c r="V82" s="88"/>
      <c r="W82" s="51" t="str">
        <f>VLOOKUP(H82,PELIGROS!A$2:G$445,6,0)</f>
        <v>Enfermedades Osteomusculares</v>
      </c>
      <c r="X82" s="50" t="s">
        <v>31</v>
      </c>
      <c r="Y82" s="50" t="s">
        <v>31</v>
      </c>
      <c r="Z82" s="50" t="s">
        <v>31</v>
      </c>
      <c r="AA82" s="56" t="s">
        <v>31</v>
      </c>
      <c r="AB82" s="51" t="str">
        <f>VLOOKUP(H82,PELIGROS!A$2:G$445,7,0)</f>
        <v>Prevención en lesiones osteomusculares, líderes de pausas activas</v>
      </c>
      <c r="AC82" s="50" t="s">
        <v>1176</v>
      </c>
      <c r="AD82" s="65"/>
    </row>
    <row r="83" spans="1:30" s="63" customFormat="1" ht="38.25" x14ac:dyDescent="0.25">
      <c r="A83" s="124"/>
      <c r="B83" s="124"/>
      <c r="C83" s="65"/>
      <c r="D83" s="121"/>
      <c r="E83" s="68"/>
      <c r="F83" s="68"/>
      <c r="G83" s="51" t="str">
        <f>VLOOKUP(H83,PELIGROS!A$1:G$445,2,0)</f>
        <v>Movimientos repetitivos, Miembros Superiores</v>
      </c>
      <c r="H83" s="51" t="s">
        <v>1175</v>
      </c>
      <c r="I83" s="51" t="s">
        <v>1210</v>
      </c>
      <c r="J83" s="51" t="str">
        <f>VLOOKUP(H83,PELIGROS!A$2:G$445,3,0)</f>
        <v>Lesiones Musculoesqueléticas</v>
      </c>
      <c r="K83" s="50" t="s">
        <v>29</v>
      </c>
      <c r="L83" s="51" t="str">
        <f>VLOOKUP(H83,PELIGROS!A$2:G$445,4,0)</f>
        <v>N/A</v>
      </c>
      <c r="M83" s="51" t="str">
        <f>VLOOKUP(H83,PELIGROS!A$2:G$445,5,0)</f>
        <v>PVE BIomécanico, programa pausas activas, examenes periódicos, recomendaicones, control de posturas</v>
      </c>
      <c r="N83" s="50">
        <v>2</v>
      </c>
      <c r="O83" s="54">
        <v>3</v>
      </c>
      <c r="P83" s="54">
        <v>10</v>
      </c>
      <c r="Q83" s="55">
        <f t="shared" si="5"/>
        <v>6</v>
      </c>
      <c r="R83" s="55">
        <f t="shared" si="6"/>
        <v>60</v>
      </c>
      <c r="S83" s="56" t="str">
        <f t="shared" si="7"/>
        <v>M-6</v>
      </c>
      <c r="T83" s="57" t="str">
        <f t="shared" si="8"/>
        <v>III</v>
      </c>
      <c r="U83" s="58" t="str">
        <f t="shared" si="9"/>
        <v>Mejorable</v>
      </c>
      <c r="V83" s="88"/>
      <c r="W83" s="51" t="str">
        <f>VLOOKUP(H83,PELIGROS!A$2:G$445,6,0)</f>
        <v>Enfermedades musculoesqueleticas</v>
      </c>
      <c r="X83" s="50" t="s">
        <v>31</v>
      </c>
      <c r="Y83" s="50" t="s">
        <v>31</v>
      </c>
      <c r="Z83" s="50" t="s">
        <v>31</v>
      </c>
      <c r="AA83" s="56" t="s">
        <v>31</v>
      </c>
      <c r="AB83" s="51" t="str">
        <f>VLOOKUP(H83,PELIGROS!A$2:G$445,7,0)</f>
        <v>Prevención en lesiones osteomusculares, líderes de pausas activas</v>
      </c>
      <c r="AC83" s="50" t="s">
        <v>31</v>
      </c>
      <c r="AD83" s="65"/>
    </row>
    <row r="84" spans="1:30" s="63" customFormat="1" ht="51" x14ac:dyDescent="0.25">
      <c r="A84" s="124"/>
      <c r="B84" s="124"/>
      <c r="C84" s="65"/>
      <c r="D84" s="121"/>
      <c r="E84" s="68"/>
      <c r="F84" s="68"/>
      <c r="G84" s="51" t="str">
        <f>VLOOKUP(H84,PELIGROS!A$1:G$445,2,0)</f>
        <v>Carga de un peso mayor al recomendado</v>
      </c>
      <c r="H84" s="51" t="s">
        <v>480</v>
      </c>
      <c r="I84" s="51" t="s">
        <v>1210</v>
      </c>
      <c r="J84" s="51" t="str">
        <f>VLOOKUP(H84,PELIGROS!A$2:G$445,3,0)</f>
        <v>Lesiones osteomusculares, lesiones osteoarticulares</v>
      </c>
      <c r="K84" s="50" t="s">
        <v>29</v>
      </c>
      <c r="L84" s="51" t="str">
        <f>VLOOKUP(H84,PELIGROS!A$2:G$445,4,0)</f>
        <v>Inspecciones planeadas e inspecciones no planeadas, procedimientos de programas de seguridad y salud en el trabajo</v>
      </c>
      <c r="M84" s="51" t="str">
        <f>VLOOKUP(H84,PELIGROS!A$2:G$445,5,0)</f>
        <v>PVE Biomecánico, programa pausas activas, exámenes periódicos, recomendaciones, control de posturas</v>
      </c>
      <c r="N84" s="50">
        <v>2</v>
      </c>
      <c r="O84" s="54">
        <v>2</v>
      </c>
      <c r="P84" s="54">
        <v>10</v>
      </c>
      <c r="Q84" s="55">
        <f t="shared" si="5"/>
        <v>4</v>
      </c>
      <c r="R84" s="55">
        <f t="shared" si="6"/>
        <v>40</v>
      </c>
      <c r="S84" s="56" t="str">
        <f t="shared" si="7"/>
        <v>B-4</v>
      </c>
      <c r="T84" s="57" t="str">
        <f t="shared" si="8"/>
        <v>III</v>
      </c>
      <c r="U84" s="58" t="str">
        <f t="shared" si="9"/>
        <v>Mejorable</v>
      </c>
      <c r="V84" s="88"/>
      <c r="W84" s="51" t="str">
        <f>VLOOKUP(H84,PELIGROS!A$2:G$445,6,0)</f>
        <v>Enfermedades del sistema osteomuscular</v>
      </c>
      <c r="X84" s="50" t="s">
        <v>31</v>
      </c>
      <c r="Y84" s="50" t="s">
        <v>31</v>
      </c>
      <c r="Z84" s="50" t="s">
        <v>31</v>
      </c>
      <c r="AA84" s="56" t="s">
        <v>31</v>
      </c>
      <c r="AB84" s="51" t="str">
        <f>VLOOKUP(H84,PELIGROS!A$2:G$445,7,0)</f>
        <v>Prevención en lesiones osteomusculares, Líderes en pausas activas</v>
      </c>
      <c r="AC84" s="50" t="s">
        <v>31</v>
      </c>
      <c r="AD84" s="65"/>
    </row>
    <row r="85" spans="1:30" s="63" customFormat="1" ht="51" x14ac:dyDescent="0.25">
      <c r="A85" s="124"/>
      <c r="B85" s="124"/>
      <c r="C85" s="65"/>
      <c r="D85" s="121"/>
      <c r="E85" s="68"/>
      <c r="F85" s="68"/>
      <c r="G85" s="51" t="str">
        <f>VLOOKUP(H85,PELIGROS!A$1:G$445,2,0)</f>
        <v>SISMOS, INCENDIOS, INUNDACIONES, TERREMOTOS, VENDAVALES, DERRUMBE</v>
      </c>
      <c r="H85" s="51" t="s">
        <v>59</v>
      </c>
      <c r="I85" s="51" t="s">
        <v>1211</v>
      </c>
      <c r="J85" s="51" t="str">
        <f>VLOOKUP(H85,PELIGROS!A$2:G$445,3,0)</f>
        <v>SISMOS, INCENDIOS, INUNDACIONES, TERREMOTOS, VENDAVALES</v>
      </c>
      <c r="K85" s="50" t="s">
        <v>29</v>
      </c>
      <c r="L85" s="51" t="str">
        <f>VLOOKUP(H85,PELIGROS!A$2:G$445,4,0)</f>
        <v>Inspecciones planeadas e inspecciones no planeadas, procedimientos de programas de seguridad y salud en el trabajo</v>
      </c>
      <c r="M85" s="51" t="str">
        <f>VLOOKUP(H85,PELIGROS!A$2:G$445,5,0)</f>
        <v>BRIGADAS DE EMERGENCIAS</v>
      </c>
      <c r="N85" s="50">
        <v>2</v>
      </c>
      <c r="O85" s="54">
        <v>1</v>
      </c>
      <c r="P85" s="54">
        <v>100</v>
      </c>
      <c r="Q85" s="55">
        <f t="shared" si="5"/>
        <v>2</v>
      </c>
      <c r="R85" s="55">
        <f t="shared" si="6"/>
        <v>200</v>
      </c>
      <c r="S85" s="56" t="str">
        <f t="shared" si="7"/>
        <v>B-2</v>
      </c>
      <c r="T85" s="57" t="str">
        <f t="shared" si="8"/>
        <v>II</v>
      </c>
      <c r="U85" s="58" t="str">
        <f t="shared" si="9"/>
        <v>No Aceptable o Aceptable Con Control Especifico</v>
      </c>
      <c r="V85" s="88"/>
      <c r="W85" s="51" t="str">
        <f>VLOOKUP(H85,PELIGROS!A$2:G$445,6,0)</f>
        <v>MUERTE</v>
      </c>
      <c r="X85" s="50" t="s">
        <v>31</v>
      </c>
      <c r="Y85" s="50" t="s">
        <v>31</v>
      </c>
      <c r="Z85" s="50" t="s">
        <v>31</v>
      </c>
      <c r="AA85" s="56" t="s">
        <v>31</v>
      </c>
      <c r="AB85" s="51" t="str">
        <f>VLOOKUP(H85,PELIGROS!A$2:G$445,7,0)</f>
        <v>ENTRENAMIENTO DE LA BRIGADA; DIVULGACIÓN DE PLAN DE EMERGENCIA</v>
      </c>
      <c r="AC85" s="50" t="s">
        <v>1178</v>
      </c>
      <c r="AD85" s="65"/>
    </row>
    <row r="86" spans="1:30" s="63" customFormat="1" ht="81.75" customHeight="1" x14ac:dyDescent="0.25">
      <c r="A86" s="125"/>
      <c r="B86" s="125"/>
      <c r="C86" s="66"/>
      <c r="D86" s="122"/>
      <c r="E86" s="69"/>
      <c r="F86" s="69"/>
      <c r="G86" s="51" t="str">
        <f>VLOOKUP(H86,PELIGROS!A$1:G$445,2,0)</f>
        <v>NATURALEZA DE LA TAREA</v>
      </c>
      <c r="H86" s="51" t="s">
        <v>73</v>
      </c>
      <c r="I86" s="51" t="s">
        <v>1212</v>
      </c>
      <c r="J86" s="51" t="str">
        <f>VLOOKUP(H86,PELIGROS!A$2:G$445,3,0)</f>
        <v>ESTRÉS,  TRANSTORNOS DEL SUEÑO</v>
      </c>
      <c r="K86" s="50" t="s">
        <v>29</v>
      </c>
      <c r="L86" s="51" t="str">
        <f>VLOOKUP(H86,PELIGROS!A$2:G$445,4,0)</f>
        <v>N/A</v>
      </c>
      <c r="M86" s="51" t="str">
        <f>VLOOKUP(H86,PELIGROS!A$2:G$445,5,0)</f>
        <v>PVE PSICOSOCIAL</v>
      </c>
      <c r="N86" s="50">
        <v>2</v>
      </c>
      <c r="O86" s="54">
        <v>2</v>
      </c>
      <c r="P86" s="54">
        <v>10</v>
      </c>
      <c r="Q86" s="55">
        <f t="shared" si="5"/>
        <v>4</v>
      </c>
      <c r="R86" s="55">
        <f t="shared" si="6"/>
        <v>40</v>
      </c>
      <c r="S86" s="56" t="str">
        <f t="shared" si="7"/>
        <v>B-4</v>
      </c>
      <c r="T86" s="57" t="str">
        <f t="shared" si="8"/>
        <v>III</v>
      </c>
      <c r="U86" s="58" t="str">
        <f t="shared" si="9"/>
        <v>Mejorable</v>
      </c>
      <c r="V86" s="89"/>
      <c r="W86" s="51" t="str">
        <f>VLOOKUP(H86,PELIGROS!A$2:G$445,6,0)</f>
        <v>ESTRÉS</v>
      </c>
      <c r="X86" s="50" t="s">
        <v>31</v>
      </c>
      <c r="Y86" s="50" t="s">
        <v>31</v>
      </c>
      <c r="Z86" s="50" t="s">
        <v>31</v>
      </c>
      <c r="AA86" s="56" t="s">
        <v>31</v>
      </c>
      <c r="AB86" s="51" t="str">
        <f>VLOOKUP(H86,PELIGROS!A$2:G$445,7,0)</f>
        <v>N/A</v>
      </c>
      <c r="AC86" s="50" t="s">
        <v>1179</v>
      </c>
      <c r="AD86" s="66"/>
    </row>
    <row r="87" spans="1:30" ht="15" x14ac:dyDescent="0.25">
      <c r="A87" s="14"/>
      <c r="B87" s="14"/>
      <c r="C87" s="21" t="e">
        <f>VLOOKUP(E87,FUNCIONES!A$2:C$82,2,0)</f>
        <v>#N/A</v>
      </c>
      <c r="D87" s="22" t="e">
        <f>VLOOKUP(E87,FUNCIONES!A$2:C$82,3,0)</f>
        <v>#N/A</v>
      </c>
      <c r="E87" s="23"/>
      <c r="F87" s="16"/>
      <c r="G87" s="52" t="e">
        <f>VLOOKUP(H87,PELIGROS!A$1:G$445,2,0)</f>
        <v>#N/A</v>
      </c>
      <c r="H87" s="24"/>
      <c r="I87" s="24"/>
      <c r="J87" s="52" t="e">
        <f>VLOOKUP(H87,PELIGROS!A$2:G$445,3,0)</f>
        <v>#N/A</v>
      </c>
      <c r="K87" s="18"/>
      <c r="L87" s="52" t="e">
        <f>VLOOKUP(H87,PELIGROS!A$2:G$445,4,0)</f>
        <v>#N/A</v>
      </c>
      <c r="M87" s="52" t="e">
        <f>VLOOKUP(H87,PELIGROS!A$2:G$445,5,0)</f>
        <v>#N/A</v>
      </c>
      <c r="N87" s="18"/>
      <c r="O87" s="19"/>
      <c r="P87" s="19"/>
      <c r="Q87" s="25">
        <f t="shared" ref="Q87" si="10">N87*O87</f>
        <v>0</v>
      </c>
      <c r="R87" s="25">
        <f t="shared" ref="R87" si="11">P87*Q87</f>
        <v>0</v>
      </c>
      <c r="S87" s="30">
        <f t="shared" ref="S87" si="12">IF(Q87=40,"MA-40",IF(Q87=30,"MA-30",IF(Q87=20,"A-20",IF(Q87=10,"A-10",IF(Q87=24,"MA-24",IF(Q87=18,"A-18",IF(Q87=12,"A-12",IF(Q87=6,"M-6",IF(Q87=8,"M-8",IF(Q87=6,"M-6",IF(Q87=4,"B-4",IF(Q87=2,"B-2",))))))))))))</f>
        <v>0</v>
      </c>
      <c r="T87" s="31" t="str">
        <f t="shared" ref="T87" si="13">IF(R87&lt;=20,"IV",IF(R87&lt;=120,"III",IF(R87&lt;=500,"II",IF(R87&lt;=4000,"I"))))</f>
        <v>IV</v>
      </c>
      <c r="U87" s="32" t="str">
        <f t="shared" ref="U87" si="14">IF(T87=0,"",IF(T87="IV","Aceptable",IF(T87="III","Mejorable",IF(T87="II","No Aceptable o Aceptable Con Control Especifico",IF(T87="I","No Aceptable","")))))</f>
        <v>Aceptable</v>
      </c>
      <c r="V87" s="18"/>
      <c r="W87" s="52" t="e">
        <f>VLOOKUP(H87,PELIGROS!A$2:G$445,6,0)</f>
        <v>#N/A</v>
      </c>
      <c r="X87" s="20"/>
      <c r="Y87" s="20"/>
      <c r="Z87" s="20"/>
      <c r="AA87" s="15"/>
      <c r="AB87" s="21" t="e">
        <f>VLOOKUP(H87,PELIGROS!A$2:G$445,7,0)</f>
        <v>#N/A</v>
      </c>
      <c r="AC87" s="20"/>
      <c r="AD87" s="17"/>
    </row>
    <row r="89" spans="1:30" ht="13.5" thickBot="1" x14ac:dyDescent="0.3"/>
    <row r="90" spans="1:30" ht="15.75" customHeight="1" thickBot="1" x14ac:dyDescent="0.3">
      <c r="A90" s="97" t="s">
        <v>1170</v>
      </c>
      <c r="B90" s="97"/>
      <c r="C90" s="97"/>
      <c r="D90" s="97"/>
      <c r="E90" s="97"/>
      <c r="F90" s="97"/>
      <c r="G90" s="97"/>
    </row>
    <row r="91" spans="1:30" ht="15.75" customHeight="1" thickBot="1" x14ac:dyDescent="0.3">
      <c r="A91" s="90" t="s">
        <v>1171</v>
      </c>
      <c r="B91" s="90"/>
      <c r="C91" s="90"/>
      <c r="D91" s="98" t="s">
        <v>1172</v>
      </c>
      <c r="E91" s="98"/>
      <c r="F91" s="98"/>
      <c r="G91" s="98"/>
    </row>
    <row r="92" spans="1:30" ht="15.75" customHeight="1" x14ac:dyDescent="0.25">
      <c r="A92" s="83"/>
      <c r="B92" s="84"/>
      <c r="C92" s="85"/>
      <c r="D92" s="79"/>
      <c r="E92" s="79"/>
      <c r="F92" s="79"/>
      <c r="G92" s="79"/>
    </row>
    <row r="93" spans="1:30" ht="15.75" customHeight="1" thickBot="1" x14ac:dyDescent="0.3">
      <c r="A93" s="80"/>
      <c r="B93" s="81"/>
      <c r="C93" s="82"/>
      <c r="D93" s="86"/>
      <c r="E93" s="86"/>
      <c r="F93" s="86"/>
      <c r="G93" s="86"/>
    </row>
  </sheetData>
  <mergeCells count="69">
    <mergeCell ref="AD81:AD86"/>
    <mergeCell ref="E71:E80"/>
    <mergeCell ref="F71:F80"/>
    <mergeCell ref="A11:A86"/>
    <mergeCell ref="B11:B86"/>
    <mergeCell ref="C81:C86"/>
    <mergeCell ref="D81:D86"/>
    <mergeCell ref="E81:E86"/>
    <mergeCell ref="E41:E50"/>
    <mergeCell ref="D41:D50"/>
    <mergeCell ref="C41:C50"/>
    <mergeCell ref="C11:C20"/>
    <mergeCell ref="C21:C30"/>
    <mergeCell ref="D21:D30"/>
    <mergeCell ref="V51:V60"/>
    <mergeCell ref="AD51:AD60"/>
    <mergeCell ref="C51:C60"/>
    <mergeCell ref="D51:D60"/>
    <mergeCell ref="E51:E60"/>
    <mergeCell ref="F51:F60"/>
    <mergeCell ref="E31:E40"/>
    <mergeCell ref="F31:F40"/>
    <mergeCell ref="V21:V30"/>
    <mergeCell ref="AD21:AD30"/>
    <mergeCell ref="F21:F30"/>
    <mergeCell ref="E21:E30"/>
    <mergeCell ref="E5:G5"/>
    <mergeCell ref="C8:F9"/>
    <mergeCell ref="J8:J10"/>
    <mergeCell ref="K8:M9"/>
    <mergeCell ref="U8:U9"/>
    <mergeCell ref="G8:I9"/>
    <mergeCell ref="H10:I10"/>
    <mergeCell ref="A8:A10"/>
    <mergeCell ref="B8:B10"/>
    <mergeCell ref="A90:G90"/>
    <mergeCell ref="D91:G91"/>
    <mergeCell ref="X8:AD9"/>
    <mergeCell ref="N8:T9"/>
    <mergeCell ref="V8:W9"/>
    <mergeCell ref="V11:V20"/>
    <mergeCell ref="AD11:AD20"/>
    <mergeCell ref="F11:F20"/>
    <mergeCell ref="E11:E20"/>
    <mergeCell ref="D11:D20"/>
    <mergeCell ref="V31:V40"/>
    <mergeCell ref="AD31:AD40"/>
    <mergeCell ref="C31:C40"/>
    <mergeCell ref="D31:D40"/>
    <mergeCell ref="D92:G92"/>
    <mergeCell ref="A93:C93"/>
    <mergeCell ref="A92:C92"/>
    <mergeCell ref="D93:G93"/>
    <mergeCell ref="V41:V50"/>
    <mergeCell ref="A91:C91"/>
    <mergeCell ref="V61:V70"/>
    <mergeCell ref="C61:C70"/>
    <mergeCell ref="D61:D70"/>
    <mergeCell ref="E61:E70"/>
    <mergeCell ref="F61:F70"/>
    <mergeCell ref="F81:F86"/>
    <mergeCell ref="V81:V86"/>
    <mergeCell ref="AD41:AD50"/>
    <mergeCell ref="F41:F50"/>
    <mergeCell ref="V71:V80"/>
    <mergeCell ref="AD71:AD80"/>
    <mergeCell ref="C71:C80"/>
    <mergeCell ref="D71:D80"/>
    <mergeCell ref="AD61:AD70"/>
  </mergeCells>
  <conditionalFormatting sqref="U1:U10 U88:U1048576">
    <cfRule type="containsText" dxfId="203" priority="782" operator="containsText" text="No Aceptable o Aceptable con Control Especifico">
      <formula>NOT(ISERROR(SEARCH("No Aceptable o Aceptable con Control Especifico",U1)))</formula>
    </cfRule>
    <cfRule type="containsText" dxfId="202" priority="783" operator="containsText" text="No Aceptable">
      <formula>NOT(ISERROR(SEARCH("No Aceptable",U1)))</formula>
    </cfRule>
    <cfRule type="containsText" dxfId="201" priority="784" operator="containsText" text="No Aceptable o Aceptable con Control Especifico">
      <formula>NOT(ISERROR(SEARCH("No Aceptable o Aceptable con Control Especifico",U1)))</formula>
    </cfRule>
  </conditionalFormatting>
  <conditionalFormatting sqref="T1:T10 T88:T1048576">
    <cfRule type="cellIs" dxfId="200" priority="781" operator="equal">
      <formula>"II"</formula>
    </cfRule>
  </conditionalFormatting>
  <conditionalFormatting sqref="P28:P29 P78:P80">
    <cfRule type="cellIs" priority="540" stopIfTrue="1" operator="equal">
      <formula>"10, 25, 50, 100"</formula>
    </cfRule>
  </conditionalFormatting>
  <conditionalFormatting sqref="T28:T29 T71:T80">
    <cfRule type="cellIs" dxfId="199" priority="536" stopIfTrue="1" operator="equal">
      <formula>"IV"</formula>
    </cfRule>
    <cfRule type="cellIs" dxfId="198" priority="537" stopIfTrue="1" operator="equal">
      <formula>"III"</formula>
    </cfRule>
    <cfRule type="cellIs" dxfId="197" priority="538" stopIfTrue="1" operator="equal">
      <formula>"II"</formula>
    </cfRule>
    <cfRule type="cellIs" dxfId="196" priority="539" stopIfTrue="1" operator="equal">
      <formula>"I"</formula>
    </cfRule>
  </conditionalFormatting>
  <conditionalFormatting sqref="U28:U29 U71:U80">
    <cfRule type="cellIs" dxfId="195" priority="534" stopIfTrue="1" operator="equal">
      <formula>"No Aceptable"</formula>
    </cfRule>
    <cfRule type="cellIs" dxfId="194" priority="535" stopIfTrue="1" operator="equal">
      <formula>"Aceptable"</formula>
    </cfRule>
  </conditionalFormatting>
  <conditionalFormatting sqref="U28:U29 U71:U80">
    <cfRule type="cellIs" dxfId="193" priority="533" stopIfTrue="1" operator="equal">
      <formula>"No Aceptable o Aceptable Con Control Especifico"</formula>
    </cfRule>
  </conditionalFormatting>
  <conditionalFormatting sqref="U28:U29 U71:U80">
    <cfRule type="containsText" dxfId="192" priority="532" stopIfTrue="1" operator="containsText" text="Mejorable">
      <formula>NOT(ISERROR(SEARCH("Mejorable",U28)))</formula>
    </cfRule>
  </conditionalFormatting>
  <conditionalFormatting sqref="T23">
    <cfRule type="cellIs" dxfId="191" priority="518" stopIfTrue="1" operator="equal">
      <formula>"IV"</formula>
    </cfRule>
    <cfRule type="cellIs" dxfId="190" priority="519" stopIfTrue="1" operator="equal">
      <formula>"III"</formula>
    </cfRule>
    <cfRule type="cellIs" dxfId="189" priority="520" stopIfTrue="1" operator="equal">
      <formula>"II"</formula>
    </cfRule>
    <cfRule type="cellIs" dxfId="188" priority="521" stopIfTrue="1" operator="equal">
      <formula>"I"</formula>
    </cfRule>
  </conditionalFormatting>
  <conditionalFormatting sqref="U23">
    <cfRule type="cellIs" dxfId="187" priority="516" stopIfTrue="1" operator="equal">
      <formula>"No Aceptable"</formula>
    </cfRule>
    <cfRule type="cellIs" dxfId="186" priority="517" stopIfTrue="1" operator="equal">
      <formula>"Aceptable"</formula>
    </cfRule>
  </conditionalFormatting>
  <conditionalFormatting sqref="U23">
    <cfRule type="cellIs" dxfId="185" priority="515" stopIfTrue="1" operator="equal">
      <formula>"No Aceptable o Aceptable Con Control Especifico"</formula>
    </cfRule>
  </conditionalFormatting>
  <conditionalFormatting sqref="U23">
    <cfRule type="containsText" dxfId="184" priority="514" stopIfTrue="1" operator="containsText" text="Mejorable">
      <formula>NOT(ISERROR(SEARCH("Mejorable",U23)))</formula>
    </cfRule>
  </conditionalFormatting>
  <conditionalFormatting sqref="P21:P22">
    <cfRule type="cellIs" priority="513" stopIfTrue="1" operator="equal">
      <formula>"10, 25, 50, 100"</formula>
    </cfRule>
  </conditionalFormatting>
  <conditionalFormatting sqref="T11:T22">
    <cfRule type="cellIs" dxfId="183" priority="509" stopIfTrue="1" operator="equal">
      <formula>"IV"</formula>
    </cfRule>
    <cfRule type="cellIs" dxfId="182" priority="510" stopIfTrue="1" operator="equal">
      <formula>"III"</formula>
    </cfRule>
    <cfRule type="cellIs" dxfId="181" priority="511" stopIfTrue="1" operator="equal">
      <formula>"II"</formula>
    </cfRule>
    <cfRule type="cellIs" dxfId="180" priority="512" stopIfTrue="1" operator="equal">
      <formula>"I"</formula>
    </cfRule>
  </conditionalFormatting>
  <conditionalFormatting sqref="U11:U22">
    <cfRule type="cellIs" dxfId="179" priority="507" stopIfTrue="1" operator="equal">
      <formula>"No Aceptable"</formula>
    </cfRule>
    <cfRule type="cellIs" dxfId="178" priority="508" stopIfTrue="1" operator="equal">
      <formula>"Aceptable"</formula>
    </cfRule>
  </conditionalFormatting>
  <conditionalFormatting sqref="U11:U22">
    <cfRule type="cellIs" dxfId="177" priority="506" stopIfTrue="1" operator="equal">
      <formula>"No Aceptable o Aceptable Con Control Especifico"</formula>
    </cfRule>
  </conditionalFormatting>
  <conditionalFormatting sqref="U11:U22">
    <cfRule type="containsText" dxfId="176" priority="505" stopIfTrue="1" operator="containsText" text="Mejorable">
      <formula>NOT(ISERROR(SEARCH("Mejorable",U11)))</formula>
    </cfRule>
  </conditionalFormatting>
  <conditionalFormatting sqref="P27">
    <cfRule type="cellIs" priority="477" stopIfTrue="1" operator="equal">
      <formula>"10, 25, 50, 100"</formula>
    </cfRule>
  </conditionalFormatting>
  <conditionalFormatting sqref="T27">
    <cfRule type="cellIs" dxfId="175" priority="473" stopIfTrue="1" operator="equal">
      <formula>"IV"</formula>
    </cfRule>
    <cfRule type="cellIs" dxfId="174" priority="474" stopIfTrue="1" operator="equal">
      <formula>"III"</formula>
    </cfRule>
    <cfRule type="cellIs" dxfId="173" priority="475" stopIfTrue="1" operator="equal">
      <formula>"II"</formula>
    </cfRule>
    <cfRule type="cellIs" dxfId="172" priority="476" stopIfTrue="1" operator="equal">
      <formula>"I"</formula>
    </cfRule>
  </conditionalFormatting>
  <conditionalFormatting sqref="U27">
    <cfRule type="cellIs" dxfId="171" priority="471" stopIfTrue="1" operator="equal">
      <formula>"No Aceptable"</formula>
    </cfRule>
    <cfRule type="cellIs" dxfId="170" priority="472" stopIfTrue="1" operator="equal">
      <formula>"Aceptable"</formula>
    </cfRule>
  </conditionalFormatting>
  <conditionalFormatting sqref="U27">
    <cfRule type="cellIs" dxfId="169" priority="470" stopIfTrue="1" operator="equal">
      <formula>"No Aceptable o Aceptable Con Control Especifico"</formula>
    </cfRule>
  </conditionalFormatting>
  <conditionalFormatting sqref="U27">
    <cfRule type="containsText" dxfId="168" priority="469" stopIfTrue="1" operator="containsText" text="Mejorable">
      <formula>NOT(ISERROR(SEARCH("Mejorable",U27)))</formula>
    </cfRule>
  </conditionalFormatting>
  <conditionalFormatting sqref="P23">
    <cfRule type="cellIs" priority="522" stopIfTrue="1" operator="equal">
      <formula>"10, 25, 50, 100"</formula>
    </cfRule>
  </conditionalFormatting>
  <conditionalFormatting sqref="T67:T68">
    <cfRule type="cellIs" dxfId="167" priority="338" stopIfTrue="1" operator="equal">
      <formula>"IV"</formula>
    </cfRule>
    <cfRule type="cellIs" dxfId="166" priority="339" stopIfTrue="1" operator="equal">
      <formula>"III"</formula>
    </cfRule>
    <cfRule type="cellIs" dxfId="165" priority="340" stopIfTrue="1" operator="equal">
      <formula>"II"</formula>
    </cfRule>
    <cfRule type="cellIs" dxfId="164" priority="341" stopIfTrue="1" operator="equal">
      <formula>"I"</formula>
    </cfRule>
  </conditionalFormatting>
  <conditionalFormatting sqref="U67:U68">
    <cfRule type="cellIs" dxfId="163" priority="336" stopIfTrue="1" operator="equal">
      <formula>"No Aceptable"</formula>
    </cfRule>
    <cfRule type="cellIs" dxfId="162" priority="337" stopIfTrue="1" operator="equal">
      <formula>"Aceptable"</formula>
    </cfRule>
  </conditionalFormatting>
  <conditionalFormatting sqref="U67:U68">
    <cfRule type="cellIs" dxfId="161" priority="335" stopIfTrue="1" operator="equal">
      <formula>"No Aceptable o Aceptable Con Control Especifico"</formula>
    </cfRule>
  </conditionalFormatting>
  <conditionalFormatting sqref="U67:U68">
    <cfRule type="containsText" dxfId="160" priority="334" stopIfTrue="1" operator="containsText" text="Mejorable">
      <formula>NOT(ISERROR(SEARCH("Mejorable",U67)))</formula>
    </cfRule>
  </conditionalFormatting>
  <conditionalFormatting sqref="T62">
    <cfRule type="cellIs" dxfId="159" priority="329" stopIfTrue="1" operator="equal">
      <formula>"IV"</formula>
    </cfRule>
    <cfRule type="cellIs" dxfId="158" priority="330" stopIfTrue="1" operator="equal">
      <formula>"III"</formula>
    </cfRule>
    <cfRule type="cellIs" dxfId="157" priority="331" stopIfTrue="1" operator="equal">
      <formula>"II"</formula>
    </cfRule>
    <cfRule type="cellIs" dxfId="156" priority="332" stopIfTrue="1" operator="equal">
      <formula>"I"</formula>
    </cfRule>
  </conditionalFormatting>
  <conditionalFormatting sqref="U62">
    <cfRule type="cellIs" dxfId="155" priority="327" stopIfTrue="1" operator="equal">
      <formula>"No Aceptable"</formula>
    </cfRule>
    <cfRule type="cellIs" dxfId="154" priority="328" stopIfTrue="1" operator="equal">
      <formula>"Aceptable"</formula>
    </cfRule>
  </conditionalFormatting>
  <conditionalFormatting sqref="U62">
    <cfRule type="cellIs" dxfId="153" priority="326" stopIfTrue="1" operator="equal">
      <formula>"No Aceptable o Aceptable Con Control Especifico"</formula>
    </cfRule>
  </conditionalFormatting>
  <conditionalFormatting sqref="U62">
    <cfRule type="containsText" dxfId="152" priority="325" stopIfTrue="1" operator="containsText" text="Mejorable">
      <formula>NOT(ISERROR(SEARCH("Mejorable",U62)))</formula>
    </cfRule>
  </conditionalFormatting>
  <conditionalFormatting sqref="T24:T25">
    <cfRule type="cellIs" dxfId="151" priority="482" stopIfTrue="1" operator="equal">
      <formula>"IV"</formula>
    </cfRule>
    <cfRule type="cellIs" dxfId="150" priority="483" stopIfTrue="1" operator="equal">
      <formula>"III"</formula>
    </cfRule>
    <cfRule type="cellIs" dxfId="149" priority="484" stopIfTrue="1" operator="equal">
      <formula>"II"</formula>
    </cfRule>
    <cfRule type="cellIs" dxfId="148" priority="485" stopIfTrue="1" operator="equal">
      <formula>"I"</formula>
    </cfRule>
  </conditionalFormatting>
  <conditionalFormatting sqref="U24:U25">
    <cfRule type="cellIs" dxfId="147" priority="480" stopIfTrue="1" operator="equal">
      <formula>"No Aceptable"</formula>
    </cfRule>
    <cfRule type="cellIs" dxfId="146" priority="481" stopIfTrue="1" operator="equal">
      <formula>"Aceptable"</formula>
    </cfRule>
  </conditionalFormatting>
  <conditionalFormatting sqref="U24:U25">
    <cfRule type="cellIs" dxfId="145" priority="479" stopIfTrue="1" operator="equal">
      <formula>"No Aceptable o Aceptable Con Control Especifico"</formula>
    </cfRule>
  </conditionalFormatting>
  <conditionalFormatting sqref="U24:U25">
    <cfRule type="containsText" dxfId="144" priority="478" stopIfTrue="1" operator="containsText" text="Mejorable">
      <formula>NOT(ISERROR(SEARCH("Mejorable",U24)))</formula>
    </cfRule>
  </conditionalFormatting>
  <conditionalFormatting sqref="P24:P25">
    <cfRule type="cellIs" priority="486" stopIfTrue="1" operator="equal">
      <formula>"10, 25, 50, 100"</formula>
    </cfRule>
  </conditionalFormatting>
  <conditionalFormatting sqref="T26">
    <cfRule type="cellIs" dxfId="143" priority="464" stopIfTrue="1" operator="equal">
      <formula>"IV"</formula>
    </cfRule>
    <cfRule type="cellIs" dxfId="142" priority="465" stopIfTrue="1" operator="equal">
      <formula>"III"</formula>
    </cfRule>
    <cfRule type="cellIs" dxfId="141" priority="466" stopIfTrue="1" operator="equal">
      <formula>"II"</formula>
    </cfRule>
    <cfRule type="cellIs" dxfId="140" priority="467" stopIfTrue="1" operator="equal">
      <formula>"I"</formula>
    </cfRule>
  </conditionalFormatting>
  <conditionalFormatting sqref="U26">
    <cfRule type="cellIs" dxfId="139" priority="462" stopIfTrue="1" operator="equal">
      <formula>"No Aceptable"</formula>
    </cfRule>
    <cfRule type="cellIs" dxfId="138" priority="463" stopIfTrue="1" operator="equal">
      <formula>"Aceptable"</formula>
    </cfRule>
  </conditionalFormatting>
  <conditionalFormatting sqref="U26">
    <cfRule type="cellIs" dxfId="137" priority="461" stopIfTrue="1" operator="equal">
      <formula>"No Aceptable o Aceptable Con Control Especifico"</formula>
    </cfRule>
  </conditionalFormatting>
  <conditionalFormatting sqref="U26">
    <cfRule type="containsText" dxfId="136" priority="460" stopIfTrue="1" operator="containsText" text="Mejorable">
      <formula>NOT(ISERROR(SEARCH("Mejorable",U26)))</formula>
    </cfRule>
  </conditionalFormatting>
  <conditionalFormatting sqref="P26">
    <cfRule type="cellIs" priority="468" stopIfTrue="1" operator="equal">
      <formula>"10, 25, 50, 100"</formula>
    </cfRule>
  </conditionalFormatting>
  <conditionalFormatting sqref="P76:P77">
    <cfRule type="cellIs" priority="396" stopIfTrue="1" operator="equal">
      <formula>"10, 25, 50, 100"</formula>
    </cfRule>
  </conditionalFormatting>
  <conditionalFormatting sqref="P71">
    <cfRule type="cellIs" priority="387" stopIfTrue="1" operator="equal">
      <formula>"10, 25, 50, 100"</formula>
    </cfRule>
  </conditionalFormatting>
  <conditionalFormatting sqref="T69:T70">
    <cfRule type="cellIs" dxfId="135" priority="374" stopIfTrue="1" operator="equal">
      <formula>"IV"</formula>
    </cfRule>
    <cfRule type="cellIs" dxfId="134" priority="375" stopIfTrue="1" operator="equal">
      <formula>"III"</formula>
    </cfRule>
    <cfRule type="cellIs" dxfId="133" priority="376" stopIfTrue="1" operator="equal">
      <formula>"II"</formula>
    </cfRule>
    <cfRule type="cellIs" dxfId="132" priority="377" stopIfTrue="1" operator="equal">
      <formula>"I"</formula>
    </cfRule>
  </conditionalFormatting>
  <conditionalFormatting sqref="U69:U70">
    <cfRule type="cellIs" dxfId="131" priority="372" stopIfTrue="1" operator="equal">
      <formula>"No Aceptable"</formula>
    </cfRule>
    <cfRule type="cellIs" dxfId="130" priority="373" stopIfTrue="1" operator="equal">
      <formula>"Aceptable"</formula>
    </cfRule>
  </conditionalFormatting>
  <conditionalFormatting sqref="U69:U70">
    <cfRule type="cellIs" dxfId="129" priority="371" stopIfTrue="1" operator="equal">
      <formula>"No Aceptable o Aceptable Con Control Especifico"</formula>
    </cfRule>
  </conditionalFormatting>
  <conditionalFormatting sqref="U69:U70">
    <cfRule type="containsText" dxfId="128" priority="370" stopIfTrue="1" operator="containsText" text="Mejorable">
      <formula>NOT(ISERROR(SEARCH("Mejorable",U69)))</formula>
    </cfRule>
  </conditionalFormatting>
  <conditionalFormatting sqref="P74">
    <cfRule type="cellIs" priority="351" stopIfTrue="1" operator="equal">
      <formula>"10, 25, 50, 100"</formula>
    </cfRule>
  </conditionalFormatting>
  <conditionalFormatting sqref="T30 T51:T61">
    <cfRule type="cellIs" dxfId="127" priority="320" stopIfTrue="1" operator="equal">
      <formula>"IV"</formula>
    </cfRule>
    <cfRule type="cellIs" dxfId="126" priority="321" stopIfTrue="1" operator="equal">
      <formula>"III"</formula>
    </cfRule>
    <cfRule type="cellIs" dxfId="125" priority="322" stopIfTrue="1" operator="equal">
      <formula>"II"</formula>
    </cfRule>
    <cfRule type="cellIs" dxfId="124" priority="323" stopIfTrue="1" operator="equal">
      <formula>"I"</formula>
    </cfRule>
  </conditionalFormatting>
  <conditionalFormatting sqref="U30 U51:U61">
    <cfRule type="cellIs" dxfId="123" priority="318" stopIfTrue="1" operator="equal">
      <formula>"No Aceptable"</formula>
    </cfRule>
    <cfRule type="cellIs" dxfId="122" priority="319" stopIfTrue="1" operator="equal">
      <formula>"Aceptable"</formula>
    </cfRule>
  </conditionalFormatting>
  <conditionalFormatting sqref="U30 U51:U61">
    <cfRule type="cellIs" dxfId="121" priority="317" stopIfTrue="1" operator="equal">
      <formula>"No Aceptable o Aceptable Con Control Especifico"</formula>
    </cfRule>
  </conditionalFormatting>
  <conditionalFormatting sqref="U30 U51:U61">
    <cfRule type="containsText" dxfId="120" priority="316" stopIfTrue="1" operator="containsText" text="Mejorable">
      <formula>NOT(ISERROR(SEARCH("Mejorable",U30)))</formula>
    </cfRule>
  </conditionalFormatting>
  <conditionalFormatting sqref="P69:P70">
    <cfRule type="cellIs" priority="378" stopIfTrue="1" operator="equal">
      <formula>"10, 25, 50, 100"</formula>
    </cfRule>
  </conditionalFormatting>
  <conditionalFormatting sqref="P72:P73">
    <cfRule type="cellIs" priority="369" stopIfTrue="1" operator="equal">
      <formula>"10, 25, 50, 100"</formula>
    </cfRule>
  </conditionalFormatting>
  <conditionalFormatting sqref="T66">
    <cfRule type="cellIs" dxfId="119" priority="302" stopIfTrue="1" operator="equal">
      <formula>"IV"</formula>
    </cfRule>
    <cfRule type="cellIs" dxfId="118" priority="303" stopIfTrue="1" operator="equal">
      <formula>"III"</formula>
    </cfRule>
    <cfRule type="cellIs" dxfId="117" priority="304" stopIfTrue="1" operator="equal">
      <formula>"II"</formula>
    </cfRule>
    <cfRule type="cellIs" dxfId="116" priority="305" stopIfTrue="1" operator="equal">
      <formula>"I"</formula>
    </cfRule>
  </conditionalFormatting>
  <conditionalFormatting sqref="U66">
    <cfRule type="cellIs" dxfId="115" priority="300" stopIfTrue="1" operator="equal">
      <formula>"No Aceptable"</formula>
    </cfRule>
    <cfRule type="cellIs" dxfId="114" priority="301" stopIfTrue="1" operator="equal">
      <formula>"Aceptable"</formula>
    </cfRule>
  </conditionalFormatting>
  <conditionalFormatting sqref="U66">
    <cfRule type="cellIs" dxfId="113" priority="299" stopIfTrue="1" operator="equal">
      <formula>"No Aceptable o Aceptable Con Control Especifico"</formula>
    </cfRule>
  </conditionalFormatting>
  <conditionalFormatting sqref="U66">
    <cfRule type="containsText" dxfId="112" priority="298" stopIfTrue="1" operator="containsText" text="Mejorable">
      <formula>NOT(ISERROR(SEARCH("Mejorable",U66)))</formula>
    </cfRule>
  </conditionalFormatting>
  <conditionalFormatting sqref="P75">
    <cfRule type="cellIs" priority="360" stopIfTrue="1" operator="equal">
      <formula>"10, 25, 50, 100"</formula>
    </cfRule>
  </conditionalFormatting>
  <conditionalFormatting sqref="T65">
    <cfRule type="cellIs" dxfId="111" priority="293" stopIfTrue="1" operator="equal">
      <formula>"IV"</formula>
    </cfRule>
    <cfRule type="cellIs" dxfId="110" priority="294" stopIfTrue="1" operator="equal">
      <formula>"III"</formula>
    </cfRule>
    <cfRule type="cellIs" dxfId="109" priority="295" stopIfTrue="1" operator="equal">
      <formula>"II"</formula>
    </cfRule>
    <cfRule type="cellIs" dxfId="108" priority="296" stopIfTrue="1" operator="equal">
      <formula>"I"</formula>
    </cfRule>
  </conditionalFormatting>
  <conditionalFormatting sqref="U65">
    <cfRule type="cellIs" dxfId="107" priority="291" stopIfTrue="1" operator="equal">
      <formula>"No Aceptable"</formula>
    </cfRule>
    <cfRule type="cellIs" dxfId="106" priority="292" stopIfTrue="1" operator="equal">
      <formula>"Aceptable"</formula>
    </cfRule>
  </conditionalFormatting>
  <conditionalFormatting sqref="U65">
    <cfRule type="cellIs" dxfId="105" priority="290" stopIfTrue="1" operator="equal">
      <formula>"No Aceptable o Aceptable Con Control Especifico"</formula>
    </cfRule>
  </conditionalFormatting>
  <conditionalFormatting sqref="U65">
    <cfRule type="containsText" dxfId="104" priority="289" stopIfTrue="1" operator="containsText" text="Mejorable">
      <formula>NOT(ISERROR(SEARCH("Mejorable",U65)))</formula>
    </cfRule>
  </conditionalFormatting>
  <conditionalFormatting sqref="T63:T64">
    <cfRule type="cellIs" dxfId="103" priority="311" stopIfTrue="1" operator="equal">
      <formula>"IV"</formula>
    </cfRule>
    <cfRule type="cellIs" dxfId="102" priority="312" stopIfTrue="1" operator="equal">
      <formula>"III"</formula>
    </cfRule>
    <cfRule type="cellIs" dxfId="101" priority="313" stopIfTrue="1" operator="equal">
      <formula>"II"</formula>
    </cfRule>
    <cfRule type="cellIs" dxfId="100" priority="314" stopIfTrue="1" operator="equal">
      <formula>"I"</formula>
    </cfRule>
  </conditionalFormatting>
  <conditionalFormatting sqref="U63:U64">
    <cfRule type="cellIs" dxfId="99" priority="309" stopIfTrue="1" operator="equal">
      <formula>"No Aceptable"</formula>
    </cfRule>
    <cfRule type="cellIs" dxfId="98" priority="310" stopIfTrue="1" operator="equal">
      <formula>"Aceptable"</formula>
    </cfRule>
  </conditionalFormatting>
  <conditionalFormatting sqref="U63:U64">
    <cfRule type="cellIs" dxfId="97" priority="308" stopIfTrue="1" operator="equal">
      <formula>"No Aceptable o Aceptable Con Control Especifico"</formula>
    </cfRule>
  </conditionalFormatting>
  <conditionalFormatting sqref="U63:U64">
    <cfRule type="containsText" dxfId="96" priority="307" stopIfTrue="1" operator="containsText" text="Mejorable">
      <formula>NOT(ISERROR(SEARCH("Mejorable",U63)))</formula>
    </cfRule>
  </conditionalFormatting>
  <conditionalFormatting sqref="P67:P68">
    <cfRule type="cellIs" priority="342" stopIfTrue="1" operator="equal">
      <formula>"10, 25, 50, 100"</formula>
    </cfRule>
  </conditionalFormatting>
  <conditionalFormatting sqref="P62">
    <cfRule type="cellIs" priority="333" stopIfTrue="1" operator="equal">
      <formula>"10, 25, 50, 100"</formula>
    </cfRule>
  </conditionalFormatting>
  <conditionalFormatting sqref="P30 P61">
    <cfRule type="cellIs" priority="324" stopIfTrue="1" operator="equal">
      <formula>"10, 25, 50, 100"</formula>
    </cfRule>
  </conditionalFormatting>
  <conditionalFormatting sqref="P63:P64">
    <cfRule type="cellIs" priority="315" stopIfTrue="1" operator="equal">
      <formula>"10, 25, 50, 100"</formula>
    </cfRule>
  </conditionalFormatting>
  <conditionalFormatting sqref="P66">
    <cfRule type="cellIs" priority="306" stopIfTrue="1" operator="equal">
      <formula>"10, 25, 50, 100"</formula>
    </cfRule>
  </conditionalFormatting>
  <conditionalFormatting sqref="P65">
    <cfRule type="cellIs" priority="297" stopIfTrue="1" operator="equal">
      <formula>"10, 25, 50, 100"</formula>
    </cfRule>
  </conditionalFormatting>
  <conditionalFormatting sqref="P58:P59">
    <cfRule type="cellIs" priority="288" stopIfTrue="1" operator="equal">
      <formula>"10, 25, 50, 100"</formula>
    </cfRule>
  </conditionalFormatting>
  <conditionalFormatting sqref="T48:T49">
    <cfRule type="cellIs" dxfId="95" priority="221" stopIfTrue="1" operator="equal">
      <formula>"IV"</formula>
    </cfRule>
    <cfRule type="cellIs" dxfId="94" priority="222" stopIfTrue="1" operator="equal">
      <formula>"III"</formula>
    </cfRule>
    <cfRule type="cellIs" dxfId="93" priority="223" stopIfTrue="1" operator="equal">
      <formula>"II"</formula>
    </cfRule>
    <cfRule type="cellIs" dxfId="92" priority="224" stopIfTrue="1" operator="equal">
      <formula>"I"</formula>
    </cfRule>
  </conditionalFormatting>
  <conditionalFormatting sqref="U48:U49">
    <cfRule type="cellIs" dxfId="91" priority="219" stopIfTrue="1" operator="equal">
      <formula>"No Aceptable"</formula>
    </cfRule>
    <cfRule type="cellIs" dxfId="90" priority="220" stopIfTrue="1" operator="equal">
      <formula>"Aceptable"</formula>
    </cfRule>
  </conditionalFormatting>
  <conditionalFormatting sqref="U48:U49">
    <cfRule type="cellIs" dxfId="89" priority="218" stopIfTrue="1" operator="equal">
      <formula>"No Aceptable o Aceptable Con Control Especifico"</formula>
    </cfRule>
  </conditionalFormatting>
  <conditionalFormatting sqref="U48:U49">
    <cfRule type="containsText" dxfId="88" priority="217" stopIfTrue="1" operator="containsText" text="Mejorable">
      <formula>NOT(ISERROR(SEARCH("Mejorable",U48)))</formula>
    </cfRule>
  </conditionalFormatting>
  <conditionalFormatting sqref="P51:P52">
    <cfRule type="cellIs" priority="270" stopIfTrue="1" operator="equal">
      <formula>"10, 25, 50, 100"</formula>
    </cfRule>
  </conditionalFormatting>
  <conditionalFormatting sqref="T43">
    <cfRule type="cellIs" dxfId="87" priority="212" stopIfTrue="1" operator="equal">
      <formula>"IV"</formula>
    </cfRule>
    <cfRule type="cellIs" dxfId="86" priority="213" stopIfTrue="1" operator="equal">
      <formula>"III"</formula>
    </cfRule>
    <cfRule type="cellIs" dxfId="85" priority="214" stopIfTrue="1" operator="equal">
      <formula>"II"</formula>
    </cfRule>
    <cfRule type="cellIs" dxfId="84" priority="215" stopIfTrue="1" operator="equal">
      <formula>"I"</formula>
    </cfRule>
  </conditionalFormatting>
  <conditionalFormatting sqref="U43">
    <cfRule type="cellIs" dxfId="83" priority="210" stopIfTrue="1" operator="equal">
      <formula>"No Aceptable"</formula>
    </cfRule>
    <cfRule type="cellIs" dxfId="82" priority="211" stopIfTrue="1" operator="equal">
      <formula>"Aceptable"</formula>
    </cfRule>
  </conditionalFormatting>
  <conditionalFormatting sqref="U43">
    <cfRule type="cellIs" dxfId="81" priority="209" stopIfTrue="1" operator="equal">
      <formula>"No Aceptable o Aceptable Con Control Especifico"</formula>
    </cfRule>
  </conditionalFormatting>
  <conditionalFormatting sqref="U43">
    <cfRule type="containsText" dxfId="80" priority="208" stopIfTrue="1" operator="containsText" text="Mejorable">
      <formula>NOT(ISERROR(SEARCH("Mejorable",U43)))</formula>
    </cfRule>
  </conditionalFormatting>
  <conditionalFormatting sqref="P57">
    <cfRule type="cellIs" priority="252" stopIfTrue="1" operator="equal">
      <formula>"10, 25, 50, 100"</formula>
    </cfRule>
  </conditionalFormatting>
  <conditionalFormatting sqref="T47">
    <cfRule type="cellIs" dxfId="79" priority="185" stopIfTrue="1" operator="equal">
      <formula>"IV"</formula>
    </cfRule>
    <cfRule type="cellIs" dxfId="78" priority="186" stopIfTrue="1" operator="equal">
      <formula>"III"</formula>
    </cfRule>
    <cfRule type="cellIs" dxfId="77" priority="187" stopIfTrue="1" operator="equal">
      <formula>"II"</formula>
    </cfRule>
    <cfRule type="cellIs" dxfId="76" priority="188" stopIfTrue="1" operator="equal">
      <formula>"I"</formula>
    </cfRule>
  </conditionalFormatting>
  <conditionalFormatting sqref="U47">
    <cfRule type="cellIs" dxfId="75" priority="183" stopIfTrue="1" operator="equal">
      <formula>"No Aceptable"</formula>
    </cfRule>
    <cfRule type="cellIs" dxfId="74" priority="184" stopIfTrue="1" operator="equal">
      <formula>"Aceptable"</formula>
    </cfRule>
  </conditionalFormatting>
  <conditionalFormatting sqref="U47">
    <cfRule type="cellIs" dxfId="73" priority="182" stopIfTrue="1" operator="equal">
      <formula>"No Aceptable o Aceptable Con Control Especifico"</formula>
    </cfRule>
  </conditionalFormatting>
  <conditionalFormatting sqref="U47">
    <cfRule type="containsText" dxfId="72" priority="181" stopIfTrue="1" operator="containsText" text="Mejorable">
      <formula>NOT(ISERROR(SEARCH("Mejorable",U47)))</formula>
    </cfRule>
  </conditionalFormatting>
  <conditionalFormatting sqref="P53">
    <cfRule type="cellIs" priority="279" stopIfTrue="1" operator="equal">
      <formula>"10, 25, 50, 100"</formula>
    </cfRule>
  </conditionalFormatting>
  <conditionalFormatting sqref="T31:T42">
    <cfRule type="cellIs" dxfId="71" priority="203" stopIfTrue="1" operator="equal">
      <formula>"IV"</formula>
    </cfRule>
    <cfRule type="cellIs" dxfId="70" priority="204" stopIfTrue="1" operator="equal">
      <formula>"III"</formula>
    </cfRule>
    <cfRule type="cellIs" dxfId="69" priority="205" stopIfTrue="1" operator="equal">
      <formula>"II"</formula>
    </cfRule>
    <cfRule type="cellIs" dxfId="68" priority="206" stopIfTrue="1" operator="equal">
      <formula>"I"</formula>
    </cfRule>
  </conditionalFormatting>
  <conditionalFormatting sqref="U31:U42">
    <cfRule type="cellIs" dxfId="67" priority="201" stopIfTrue="1" operator="equal">
      <formula>"No Aceptable"</formula>
    </cfRule>
    <cfRule type="cellIs" dxfId="66" priority="202" stopIfTrue="1" operator="equal">
      <formula>"Aceptable"</formula>
    </cfRule>
  </conditionalFormatting>
  <conditionalFormatting sqref="U31:U42">
    <cfRule type="cellIs" dxfId="65" priority="200" stopIfTrue="1" operator="equal">
      <formula>"No Aceptable o Aceptable Con Control Especifico"</formula>
    </cfRule>
  </conditionalFormatting>
  <conditionalFormatting sqref="U31:U42">
    <cfRule type="containsText" dxfId="64" priority="199" stopIfTrue="1" operator="containsText" text="Mejorable">
      <formula>NOT(ISERROR(SEARCH("Mejorable",U31)))</formula>
    </cfRule>
  </conditionalFormatting>
  <conditionalFormatting sqref="P54:P55">
    <cfRule type="cellIs" priority="261" stopIfTrue="1" operator="equal">
      <formula>"10, 25, 50, 100"</formula>
    </cfRule>
  </conditionalFormatting>
  <conditionalFormatting sqref="T44:T45">
    <cfRule type="cellIs" dxfId="63" priority="194" stopIfTrue="1" operator="equal">
      <formula>"IV"</formula>
    </cfRule>
    <cfRule type="cellIs" dxfId="62" priority="195" stopIfTrue="1" operator="equal">
      <formula>"III"</formula>
    </cfRule>
    <cfRule type="cellIs" dxfId="61" priority="196" stopIfTrue="1" operator="equal">
      <formula>"II"</formula>
    </cfRule>
    <cfRule type="cellIs" dxfId="60" priority="197" stopIfTrue="1" operator="equal">
      <formula>"I"</formula>
    </cfRule>
  </conditionalFormatting>
  <conditionalFormatting sqref="U44:U45">
    <cfRule type="cellIs" dxfId="59" priority="192" stopIfTrue="1" operator="equal">
      <formula>"No Aceptable"</formula>
    </cfRule>
    <cfRule type="cellIs" dxfId="58" priority="193" stopIfTrue="1" operator="equal">
      <formula>"Aceptable"</formula>
    </cfRule>
  </conditionalFormatting>
  <conditionalFormatting sqref="U44:U45">
    <cfRule type="cellIs" dxfId="57" priority="191" stopIfTrue="1" operator="equal">
      <formula>"No Aceptable o Aceptable Con Control Especifico"</formula>
    </cfRule>
  </conditionalFormatting>
  <conditionalFormatting sqref="U44:U45">
    <cfRule type="containsText" dxfId="56" priority="190" stopIfTrue="1" operator="containsText" text="Mejorable">
      <formula>NOT(ISERROR(SEARCH("Mejorable",U44)))</formula>
    </cfRule>
  </conditionalFormatting>
  <conditionalFormatting sqref="T46">
    <cfRule type="cellIs" dxfId="55" priority="176" stopIfTrue="1" operator="equal">
      <formula>"IV"</formula>
    </cfRule>
    <cfRule type="cellIs" dxfId="54" priority="177" stopIfTrue="1" operator="equal">
      <formula>"III"</formula>
    </cfRule>
    <cfRule type="cellIs" dxfId="53" priority="178" stopIfTrue="1" operator="equal">
      <formula>"II"</formula>
    </cfRule>
    <cfRule type="cellIs" dxfId="52" priority="179" stopIfTrue="1" operator="equal">
      <formula>"I"</formula>
    </cfRule>
  </conditionalFormatting>
  <conditionalFormatting sqref="U46">
    <cfRule type="cellIs" dxfId="51" priority="174" stopIfTrue="1" operator="equal">
      <formula>"No Aceptable"</formula>
    </cfRule>
    <cfRule type="cellIs" dxfId="50" priority="175" stopIfTrue="1" operator="equal">
      <formula>"Aceptable"</formula>
    </cfRule>
  </conditionalFormatting>
  <conditionalFormatting sqref="U46">
    <cfRule type="cellIs" dxfId="49" priority="173" stopIfTrue="1" operator="equal">
      <formula>"No Aceptable o Aceptable Con Control Especifico"</formula>
    </cfRule>
  </conditionalFormatting>
  <conditionalFormatting sqref="U46">
    <cfRule type="containsText" dxfId="48" priority="172" stopIfTrue="1" operator="containsText" text="Mejorable">
      <formula>NOT(ISERROR(SEARCH("Mejorable",U46)))</formula>
    </cfRule>
  </conditionalFormatting>
  <conditionalFormatting sqref="P56">
    <cfRule type="cellIs" priority="243" stopIfTrue="1" operator="equal">
      <formula>"10, 25, 50, 100"</formula>
    </cfRule>
  </conditionalFormatting>
  <conditionalFormatting sqref="P60">
    <cfRule type="cellIs" priority="234" stopIfTrue="1" operator="equal">
      <formula>"10, 25, 50, 100"</formula>
    </cfRule>
  </conditionalFormatting>
  <conditionalFormatting sqref="T50">
    <cfRule type="cellIs" dxfId="47" priority="167" stopIfTrue="1" operator="equal">
      <formula>"IV"</formula>
    </cfRule>
    <cfRule type="cellIs" dxfId="46" priority="168" stopIfTrue="1" operator="equal">
      <formula>"III"</formula>
    </cfRule>
    <cfRule type="cellIs" dxfId="45" priority="169" stopIfTrue="1" operator="equal">
      <formula>"II"</formula>
    </cfRule>
    <cfRule type="cellIs" dxfId="44" priority="170" stopIfTrue="1" operator="equal">
      <formula>"I"</formula>
    </cfRule>
  </conditionalFormatting>
  <conditionalFormatting sqref="U50">
    <cfRule type="cellIs" dxfId="43" priority="165" stopIfTrue="1" operator="equal">
      <formula>"No Aceptable"</formula>
    </cfRule>
    <cfRule type="cellIs" dxfId="42" priority="166" stopIfTrue="1" operator="equal">
      <formula>"Aceptable"</formula>
    </cfRule>
  </conditionalFormatting>
  <conditionalFormatting sqref="U50">
    <cfRule type="cellIs" dxfId="41" priority="164" stopIfTrue="1" operator="equal">
      <formula>"No Aceptable o Aceptable Con Control Especifico"</formula>
    </cfRule>
  </conditionalFormatting>
  <conditionalFormatting sqref="U50">
    <cfRule type="containsText" dxfId="40" priority="163" stopIfTrue="1" operator="containsText" text="Mejorable">
      <formula>NOT(ISERROR(SEARCH("Mejorable",U50)))</formula>
    </cfRule>
  </conditionalFormatting>
  <conditionalFormatting sqref="P48:P49">
    <cfRule type="cellIs" priority="225" stopIfTrue="1" operator="equal">
      <formula>"10, 25, 50, 100"</formula>
    </cfRule>
  </conditionalFormatting>
  <conditionalFormatting sqref="P41:P42">
    <cfRule type="cellIs" priority="207" stopIfTrue="1" operator="equal">
      <formula>"10, 25, 50, 100"</formula>
    </cfRule>
  </conditionalFormatting>
  <conditionalFormatting sqref="P47">
    <cfRule type="cellIs" priority="189" stopIfTrue="1" operator="equal">
      <formula>"10, 25, 50, 100"</formula>
    </cfRule>
  </conditionalFormatting>
  <conditionalFormatting sqref="P43">
    <cfRule type="cellIs" priority="216" stopIfTrue="1" operator="equal">
      <formula>"10, 25, 50, 100"</formula>
    </cfRule>
  </conditionalFormatting>
  <conditionalFormatting sqref="P44:P45">
    <cfRule type="cellIs" priority="198" stopIfTrue="1" operator="equal">
      <formula>"10, 25, 50, 100"</formula>
    </cfRule>
  </conditionalFormatting>
  <conditionalFormatting sqref="P46">
    <cfRule type="cellIs" priority="180" stopIfTrue="1" operator="equal">
      <formula>"10, 25, 50, 100"</formula>
    </cfRule>
  </conditionalFormatting>
  <conditionalFormatting sqref="P50">
    <cfRule type="cellIs" priority="171" stopIfTrue="1" operator="equal">
      <formula>"10, 25, 50, 100"</formula>
    </cfRule>
  </conditionalFormatting>
  <conditionalFormatting sqref="P38:P39">
    <cfRule type="cellIs" priority="162" stopIfTrue="1" operator="equal">
      <formula>"10, 25, 50, 100"</formula>
    </cfRule>
  </conditionalFormatting>
  <conditionalFormatting sqref="T84">
    <cfRule type="cellIs" dxfId="39" priority="59" stopIfTrue="1" operator="equal">
      <formula>"IV"</formula>
    </cfRule>
    <cfRule type="cellIs" dxfId="38" priority="60" stopIfTrue="1" operator="equal">
      <formula>"III"</formula>
    </cfRule>
    <cfRule type="cellIs" dxfId="37" priority="61" stopIfTrue="1" operator="equal">
      <formula>"II"</formula>
    </cfRule>
    <cfRule type="cellIs" dxfId="36" priority="62" stopIfTrue="1" operator="equal">
      <formula>"I"</formula>
    </cfRule>
  </conditionalFormatting>
  <conditionalFormatting sqref="U84">
    <cfRule type="cellIs" dxfId="35" priority="57" stopIfTrue="1" operator="equal">
      <formula>"No Aceptable"</formula>
    </cfRule>
    <cfRule type="cellIs" dxfId="34" priority="58" stopIfTrue="1" operator="equal">
      <formula>"Aceptable"</formula>
    </cfRule>
  </conditionalFormatting>
  <conditionalFormatting sqref="U84">
    <cfRule type="cellIs" dxfId="33" priority="56" stopIfTrue="1" operator="equal">
      <formula>"No Aceptable o Aceptable Con Control Especifico"</formula>
    </cfRule>
  </conditionalFormatting>
  <conditionalFormatting sqref="U84">
    <cfRule type="containsText" dxfId="32" priority="55" stopIfTrue="1" operator="containsText" text="Mejorable">
      <formula>NOT(ISERROR(SEARCH("Mejorable",U84)))</formula>
    </cfRule>
  </conditionalFormatting>
  <conditionalFormatting sqref="P31:P32">
    <cfRule type="cellIs" priority="144" stopIfTrue="1" operator="equal">
      <formula>"10, 25, 50, 100"</formula>
    </cfRule>
  </conditionalFormatting>
  <conditionalFormatting sqref="P37">
    <cfRule type="cellIs" priority="126" stopIfTrue="1" operator="equal">
      <formula>"10, 25, 50, 100"</formula>
    </cfRule>
  </conditionalFormatting>
  <conditionalFormatting sqref="P33">
    <cfRule type="cellIs" priority="153" stopIfTrue="1" operator="equal">
      <formula>"10, 25, 50, 100"</formula>
    </cfRule>
  </conditionalFormatting>
  <conditionalFormatting sqref="U81">
    <cfRule type="containsText" dxfId="31" priority="37" stopIfTrue="1" operator="containsText" text="Mejorable">
      <formula>NOT(ISERROR(SEARCH("Mejorable",U81)))</formula>
    </cfRule>
  </conditionalFormatting>
  <conditionalFormatting sqref="P34:P35">
    <cfRule type="cellIs" priority="135" stopIfTrue="1" operator="equal">
      <formula>"10, 25, 50, 100"</formula>
    </cfRule>
  </conditionalFormatting>
  <conditionalFormatting sqref="T82:T83">
    <cfRule type="cellIs" dxfId="30" priority="50" stopIfTrue="1" operator="equal">
      <formula>"IV"</formula>
    </cfRule>
    <cfRule type="cellIs" dxfId="29" priority="51" stopIfTrue="1" operator="equal">
      <formula>"III"</formula>
    </cfRule>
    <cfRule type="cellIs" dxfId="28" priority="52" stopIfTrue="1" operator="equal">
      <formula>"II"</formula>
    </cfRule>
    <cfRule type="cellIs" dxfId="27" priority="53" stopIfTrue="1" operator="equal">
      <formula>"I"</formula>
    </cfRule>
  </conditionalFormatting>
  <conditionalFormatting sqref="U82:U83">
    <cfRule type="cellIs" dxfId="26" priority="48" stopIfTrue="1" operator="equal">
      <formula>"No Aceptable"</formula>
    </cfRule>
    <cfRule type="cellIs" dxfId="25" priority="49" stopIfTrue="1" operator="equal">
      <formula>"Aceptable"</formula>
    </cfRule>
  </conditionalFormatting>
  <conditionalFormatting sqref="U82:U83">
    <cfRule type="cellIs" dxfId="24" priority="47" stopIfTrue="1" operator="equal">
      <formula>"No Aceptable o Aceptable Con Control Especifico"</formula>
    </cfRule>
  </conditionalFormatting>
  <conditionalFormatting sqref="U82:U83">
    <cfRule type="containsText" dxfId="23" priority="46" stopIfTrue="1" operator="containsText" text="Mejorable">
      <formula>NOT(ISERROR(SEARCH("Mejorable",U82)))</formula>
    </cfRule>
  </conditionalFormatting>
  <conditionalFormatting sqref="P36">
    <cfRule type="cellIs" priority="117" stopIfTrue="1" operator="equal">
      <formula>"10, 25, 50, 100"</formula>
    </cfRule>
  </conditionalFormatting>
  <conditionalFormatting sqref="P40">
    <cfRule type="cellIs" priority="108" stopIfTrue="1" operator="equal">
      <formula>"10, 25, 50, 100"</formula>
    </cfRule>
  </conditionalFormatting>
  <conditionalFormatting sqref="T81">
    <cfRule type="cellIs" dxfId="22" priority="41" stopIfTrue="1" operator="equal">
      <formula>"IV"</formula>
    </cfRule>
    <cfRule type="cellIs" dxfId="21" priority="42" stopIfTrue="1" operator="equal">
      <formula>"III"</formula>
    </cfRule>
    <cfRule type="cellIs" dxfId="20" priority="43" stopIfTrue="1" operator="equal">
      <formula>"II"</formula>
    </cfRule>
    <cfRule type="cellIs" dxfId="19" priority="44" stopIfTrue="1" operator="equal">
      <formula>"I"</formula>
    </cfRule>
  </conditionalFormatting>
  <conditionalFormatting sqref="U81">
    <cfRule type="cellIs" dxfId="18" priority="39" stopIfTrue="1" operator="equal">
      <formula>"No Aceptable"</formula>
    </cfRule>
    <cfRule type="cellIs" dxfId="17" priority="40" stopIfTrue="1" operator="equal">
      <formula>"Aceptable"</formula>
    </cfRule>
  </conditionalFormatting>
  <conditionalFormatting sqref="U81">
    <cfRule type="cellIs" dxfId="16" priority="38" stopIfTrue="1" operator="equal">
      <formula>"No Aceptable o Aceptable Con Control Especifico"</formula>
    </cfRule>
  </conditionalFormatting>
  <conditionalFormatting sqref="P11:P20">
    <cfRule type="cellIs" priority="99" stopIfTrue="1" operator="equal">
      <formula>"10, 25, 50, 100"</formula>
    </cfRule>
  </conditionalFormatting>
  <conditionalFormatting sqref="P82:P83">
    <cfRule type="cellIs" priority="54" stopIfTrue="1" operator="equal">
      <formula>"10, 25, 50, 100"</formula>
    </cfRule>
  </conditionalFormatting>
  <conditionalFormatting sqref="T85:T86">
    <cfRule type="cellIs" dxfId="15" priority="14" stopIfTrue="1" operator="equal">
      <formula>"IV"</formula>
    </cfRule>
    <cfRule type="cellIs" dxfId="14" priority="15" stopIfTrue="1" operator="equal">
      <formula>"III"</formula>
    </cfRule>
    <cfRule type="cellIs" dxfId="13" priority="16" stopIfTrue="1" operator="equal">
      <formula>"II"</formula>
    </cfRule>
    <cfRule type="cellIs" dxfId="12" priority="17" stopIfTrue="1" operator="equal">
      <formula>"I"</formula>
    </cfRule>
  </conditionalFormatting>
  <conditionalFormatting sqref="U85:U86">
    <cfRule type="cellIs" dxfId="11" priority="12" stopIfTrue="1" operator="equal">
      <formula>"No Aceptable"</formula>
    </cfRule>
    <cfRule type="cellIs" dxfId="10" priority="13" stopIfTrue="1" operator="equal">
      <formula>"Aceptable"</formula>
    </cfRule>
  </conditionalFormatting>
  <conditionalFormatting sqref="U85:U86">
    <cfRule type="cellIs" dxfId="9" priority="11" stopIfTrue="1" operator="equal">
      <formula>"No Aceptable o Aceptable Con Control Especifico"</formula>
    </cfRule>
  </conditionalFormatting>
  <conditionalFormatting sqref="U85:U86">
    <cfRule type="containsText" dxfId="8" priority="10" stopIfTrue="1" operator="containsText" text="Mejorable">
      <formula>NOT(ISERROR(SEARCH("Mejorable",U85)))</formula>
    </cfRule>
  </conditionalFormatting>
  <conditionalFormatting sqref="P81">
    <cfRule type="cellIs" priority="45" stopIfTrue="1" operator="equal">
      <formula>"10, 25, 50, 100"</formula>
    </cfRule>
  </conditionalFormatting>
  <conditionalFormatting sqref="T87">
    <cfRule type="cellIs" dxfId="7" priority="23" stopIfTrue="1" operator="equal">
      <formula>"IV"</formula>
    </cfRule>
    <cfRule type="cellIs" dxfId="6" priority="24" stopIfTrue="1" operator="equal">
      <formula>"III"</formula>
    </cfRule>
    <cfRule type="cellIs" dxfId="5" priority="25" stopIfTrue="1" operator="equal">
      <formula>"II"</formula>
    </cfRule>
    <cfRule type="cellIs" dxfId="4" priority="26" stopIfTrue="1" operator="equal">
      <formula>"I"</formula>
    </cfRule>
  </conditionalFormatting>
  <conditionalFormatting sqref="U87">
    <cfRule type="cellIs" dxfId="3" priority="21" stopIfTrue="1" operator="equal">
      <formula>"No Aceptable"</formula>
    </cfRule>
    <cfRule type="cellIs" dxfId="2" priority="22" stopIfTrue="1" operator="equal">
      <formula>"Aceptable"</formula>
    </cfRule>
  </conditionalFormatting>
  <conditionalFormatting sqref="U87">
    <cfRule type="cellIs" dxfId="1" priority="20" stopIfTrue="1" operator="equal">
      <formula>"No Aceptable o Aceptable Con Control Especifico"</formula>
    </cfRule>
  </conditionalFormatting>
  <conditionalFormatting sqref="U87">
    <cfRule type="containsText" dxfId="0" priority="19" stopIfTrue="1" operator="containsText" text="Mejorable">
      <formula>NOT(ISERROR(SEARCH("Mejorable",U87)))</formula>
    </cfRule>
  </conditionalFormatting>
  <conditionalFormatting sqref="P84">
    <cfRule type="cellIs" priority="63" stopIfTrue="1" operator="equal">
      <formula>"10, 25, 50, 100"</formula>
    </cfRule>
  </conditionalFormatting>
  <conditionalFormatting sqref="P87">
    <cfRule type="cellIs" priority="27" stopIfTrue="1" operator="equal">
      <formula>"10, 25, 50, 100"</formula>
    </cfRule>
  </conditionalFormatting>
  <conditionalFormatting sqref="P85:P86">
    <cfRule type="cellIs" priority="18" stopIfTrue="1" operator="equal">
      <formula>"10, 25, 50, 100"</formula>
    </cfRule>
  </conditionalFormatting>
  <dataValidations count="2">
    <dataValidation type="whole" allowBlank="1" showInputMessage="1" showErrorMessage="1" prompt="1 Esporadica (EE)_x000a_2 Ocasional (EO)_x000a_3 Frecuente (EF)_x000a_4 continua (EC)" sqref="O11:O87">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87">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FUNCIONES!$A$2:$A$82</xm:f>
          </x14:formula1>
          <xm:sqref>E11 E21 E31 E41 E51 E61 E71 E81 E87</xm:sqref>
        </x14:dataValidation>
        <x14:dataValidation type="list" allowBlank="1" showInputMessage="1" showErrorMessage="1">
          <x14:formula1>
            <xm:f>PELIGROS!$A$2:$A$445</xm:f>
          </x14:formula1>
          <xm:sqref>H11:I87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A28" zoomScale="80" zoomScaleNormal="80" workbookViewId="0">
      <selection activeCell="B34" sqref="B34"/>
    </sheetView>
  </sheetViews>
  <sheetFormatPr baseColWidth="10" defaultRowHeight="15" x14ac:dyDescent="0.2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x14ac:dyDescent="0.25">
      <c r="A1" s="27" t="s">
        <v>88</v>
      </c>
      <c r="B1" s="27" t="s">
        <v>89</v>
      </c>
      <c r="C1" s="27" t="s">
        <v>2</v>
      </c>
      <c r="D1" s="27" t="s">
        <v>90</v>
      </c>
      <c r="E1" s="27" t="s">
        <v>91</v>
      </c>
      <c r="F1" s="27" t="s">
        <v>92</v>
      </c>
      <c r="G1" s="27" t="s">
        <v>93</v>
      </c>
    </row>
    <row r="2" spans="1:7" s="26" customFormat="1" ht="47.25" customHeight="1" x14ac:dyDescent="0.25">
      <c r="A2" s="29" t="s">
        <v>94</v>
      </c>
      <c r="B2" s="29" t="s">
        <v>95</v>
      </c>
      <c r="C2" s="29" t="s">
        <v>96</v>
      </c>
      <c r="D2" s="29" t="s">
        <v>31</v>
      </c>
      <c r="E2" s="29" t="s">
        <v>31</v>
      </c>
      <c r="F2" s="29" t="s">
        <v>97</v>
      </c>
      <c r="G2" s="29" t="s">
        <v>98</v>
      </c>
    </row>
    <row r="3" spans="1:7" s="26" customFormat="1" ht="45" x14ac:dyDescent="0.25">
      <c r="A3" s="29" t="s">
        <v>76</v>
      </c>
      <c r="B3" s="29" t="s">
        <v>99</v>
      </c>
      <c r="C3" s="29" t="s">
        <v>100</v>
      </c>
      <c r="D3" s="29" t="s">
        <v>31</v>
      </c>
      <c r="E3" s="29" t="s">
        <v>31</v>
      </c>
      <c r="F3" s="29" t="s">
        <v>97</v>
      </c>
      <c r="G3" s="29" t="s">
        <v>98</v>
      </c>
    </row>
    <row r="4" spans="1:7" s="26" customFormat="1" ht="45" x14ac:dyDescent="0.25">
      <c r="A4" s="29" t="s">
        <v>101</v>
      </c>
      <c r="B4" s="29" t="s">
        <v>101</v>
      </c>
      <c r="C4" s="29" t="s">
        <v>102</v>
      </c>
      <c r="D4" s="29" t="s">
        <v>31</v>
      </c>
      <c r="E4" s="29" t="s">
        <v>31</v>
      </c>
      <c r="F4" s="29" t="s">
        <v>103</v>
      </c>
      <c r="G4" s="29" t="s">
        <v>98</v>
      </c>
    </row>
    <row r="5" spans="1:7" s="26" customFormat="1" ht="75" x14ac:dyDescent="0.25">
      <c r="A5" s="29" t="s">
        <v>104</v>
      </c>
      <c r="B5" s="29" t="s">
        <v>105</v>
      </c>
      <c r="C5" s="29" t="s">
        <v>106</v>
      </c>
      <c r="D5" s="29" t="s">
        <v>42</v>
      </c>
      <c r="E5" s="29" t="s">
        <v>107</v>
      </c>
      <c r="F5" s="29" t="s">
        <v>108</v>
      </c>
      <c r="G5" s="29" t="s">
        <v>98</v>
      </c>
    </row>
    <row r="6" spans="1:7" s="26" customFormat="1" ht="30" x14ac:dyDescent="0.25">
      <c r="A6" s="29" t="s">
        <v>109</v>
      </c>
      <c r="B6" s="29" t="s">
        <v>104</v>
      </c>
      <c r="C6" s="29" t="s">
        <v>110</v>
      </c>
      <c r="D6" s="29" t="s">
        <v>31</v>
      </c>
      <c r="E6" s="29" t="s">
        <v>111</v>
      </c>
      <c r="F6" s="29" t="s">
        <v>108</v>
      </c>
      <c r="G6" s="29" t="s">
        <v>112</v>
      </c>
    </row>
    <row r="7" spans="1:7" s="26" customFormat="1" ht="75" x14ac:dyDescent="0.25">
      <c r="A7" s="29" t="s">
        <v>113</v>
      </c>
      <c r="B7" s="29" t="s">
        <v>113</v>
      </c>
      <c r="C7" s="29" t="s">
        <v>114</v>
      </c>
      <c r="D7" s="29" t="s">
        <v>42</v>
      </c>
      <c r="E7" s="29" t="s">
        <v>115</v>
      </c>
      <c r="F7" s="29" t="s">
        <v>114</v>
      </c>
      <c r="G7" s="29" t="s">
        <v>98</v>
      </c>
    </row>
    <row r="8" spans="1:7" s="26" customFormat="1" ht="75" x14ac:dyDescent="0.25">
      <c r="A8" s="29" t="s">
        <v>116</v>
      </c>
      <c r="B8" s="29" t="s">
        <v>116</v>
      </c>
      <c r="C8" s="29" t="s">
        <v>117</v>
      </c>
      <c r="D8" s="29" t="s">
        <v>42</v>
      </c>
      <c r="E8" s="29" t="s">
        <v>107</v>
      </c>
      <c r="F8" s="29" t="s">
        <v>108</v>
      </c>
      <c r="G8" s="29" t="s">
        <v>98</v>
      </c>
    </row>
    <row r="9" spans="1:7" s="26" customFormat="1" ht="30" x14ac:dyDescent="0.25">
      <c r="A9" s="29" t="s">
        <v>118</v>
      </c>
      <c r="B9" s="29" t="s">
        <v>116</v>
      </c>
      <c r="C9" s="29" t="s">
        <v>117</v>
      </c>
      <c r="D9" s="29" t="s">
        <v>31</v>
      </c>
      <c r="E9" s="29" t="s">
        <v>111</v>
      </c>
      <c r="F9" s="29" t="s">
        <v>108</v>
      </c>
      <c r="G9" s="29" t="s">
        <v>112</v>
      </c>
    </row>
    <row r="10" spans="1:7" s="26" customFormat="1" x14ac:dyDescent="0.25">
      <c r="A10" s="29" t="s">
        <v>120</v>
      </c>
      <c r="B10" s="29" t="s">
        <v>120</v>
      </c>
      <c r="C10" s="29" t="s">
        <v>121</v>
      </c>
      <c r="D10" s="29" t="s">
        <v>122</v>
      </c>
      <c r="E10" s="29" t="s">
        <v>122</v>
      </c>
      <c r="F10" s="29" t="s">
        <v>122</v>
      </c>
      <c r="G10" s="29" t="s">
        <v>122</v>
      </c>
    </row>
    <row r="11" spans="1:7" s="26" customFormat="1" ht="75" x14ac:dyDescent="0.25">
      <c r="A11" s="29" t="s">
        <v>145</v>
      </c>
      <c r="B11" s="29" t="s">
        <v>146</v>
      </c>
      <c r="C11" s="29" t="s">
        <v>147</v>
      </c>
      <c r="D11" s="29" t="s">
        <v>42</v>
      </c>
      <c r="E11" s="29" t="s">
        <v>31</v>
      </c>
      <c r="F11" s="29" t="s">
        <v>148</v>
      </c>
      <c r="G11" s="29" t="s">
        <v>31</v>
      </c>
    </row>
    <row r="12" spans="1:7" s="26" customFormat="1" ht="75" x14ac:dyDescent="0.25">
      <c r="A12" s="29" t="s">
        <v>149</v>
      </c>
      <c r="B12" s="29" t="s">
        <v>150</v>
      </c>
      <c r="C12" s="29" t="s">
        <v>151</v>
      </c>
      <c r="D12" s="29" t="s">
        <v>42</v>
      </c>
      <c r="E12" s="29" t="s">
        <v>31</v>
      </c>
      <c r="F12" s="29" t="s">
        <v>148</v>
      </c>
      <c r="G12" s="29" t="s">
        <v>31</v>
      </c>
    </row>
    <row r="13" spans="1:7" s="26" customFormat="1" ht="30" x14ac:dyDescent="0.25">
      <c r="A13" s="29" t="s">
        <v>152</v>
      </c>
      <c r="B13" s="29" t="s">
        <v>153</v>
      </c>
      <c r="C13" s="29" t="s">
        <v>154</v>
      </c>
      <c r="D13" s="29" t="s">
        <v>31</v>
      </c>
      <c r="E13" s="29" t="s">
        <v>31</v>
      </c>
      <c r="F13" s="29" t="s">
        <v>148</v>
      </c>
      <c r="G13" s="29" t="s">
        <v>31</v>
      </c>
    </row>
    <row r="14" spans="1:7" s="26" customFormat="1" ht="75" x14ac:dyDescent="0.25">
      <c r="A14" s="29" t="s">
        <v>155</v>
      </c>
      <c r="B14" s="29" t="s">
        <v>156</v>
      </c>
      <c r="C14" s="29" t="s">
        <v>157</v>
      </c>
      <c r="D14" s="29" t="s">
        <v>42</v>
      </c>
      <c r="E14" s="29" t="s">
        <v>31</v>
      </c>
      <c r="F14" s="29" t="s">
        <v>68</v>
      </c>
      <c r="G14" s="29" t="s">
        <v>31</v>
      </c>
    </row>
    <row r="15" spans="1:7" s="26" customFormat="1" ht="75" x14ac:dyDescent="0.25">
      <c r="A15" s="29" t="s">
        <v>64</v>
      </c>
      <c r="B15" s="29" t="s">
        <v>65</v>
      </c>
      <c r="C15" s="29" t="s">
        <v>66</v>
      </c>
      <c r="D15" s="29" t="s">
        <v>42</v>
      </c>
      <c r="E15" s="29" t="s">
        <v>67</v>
      </c>
      <c r="F15" s="29" t="s">
        <v>68</v>
      </c>
      <c r="G15" s="29" t="s">
        <v>31</v>
      </c>
    </row>
    <row r="16" spans="1:7" s="26" customFormat="1" ht="75" x14ac:dyDescent="0.25">
      <c r="A16" s="29" t="s">
        <v>158</v>
      </c>
      <c r="B16" s="29" t="s">
        <v>159</v>
      </c>
      <c r="C16" s="29" t="s">
        <v>160</v>
      </c>
      <c r="D16" s="29" t="s">
        <v>42</v>
      </c>
      <c r="E16" s="29" t="s">
        <v>161</v>
      </c>
      <c r="F16" s="29" t="s">
        <v>162</v>
      </c>
      <c r="G16" s="29" t="s">
        <v>163</v>
      </c>
    </row>
    <row r="17" spans="1:7" s="26" customFormat="1" ht="75" x14ac:dyDescent="0.25">
      <c r="A17" s="29" t="s">
        <v>164</v>
      </c>
      <c r="B17" s="29" t="s">
        <v>165</v>
      </c>
      <c r="C17" s="29" t="s">
        <v>166</v>
      </c>
      <c r="D17" s="29" t="s">
        <v>42</v>
      </c>
      <c r="E17" s="29" t="s">
        <v>29</v>
      </c>
      <c r="F17" s="29" t="s">
        <v>167</v>
      </c>
      <c r="G17" s="29" t="s">
        <v>31</v>
      </c>
    </row>
    <row r="18" spans="1:7" s="26" customFormat="1" ht="75" x14ac:dyDescent="0.25">
      <c r="A18" s="29" t="s">
        <v>168</v>
      </c>
      <c r="B18" s="29" t="s">
        <v>165</v>
      </c>
      <c r="C18" s="29" t="s">
        <v>169</v>
      </c>
      <c r="D18" s="29" t="s">
        <v>42</v>
      </c>
      <c r="E18" s="29" t="s">
        <v>170</v>
      </c>
      <c r="F18" s="29" t="s">
        <v>169</v>
      </c>
      <c r="G18" s="29" t="s">
        <v>31</v>
      </c>
    </row>
    <row r="19" spans="1:7" s="26" customFormat="1" ht="75" x14ac:dyDescent="0.25">
      <c r="A19" s="29" t="s">
        <v>171</v>
      </c>
      <c r="B19" s="29" t="s">
        <v>159</v>
      </c>
      <c r="C19" s="29" t="s">
        <v>172</v>
      </c>
      <c r="D19" s="29" t="s">
        <v>42</v>
      </c>
      <c r="E19" s="29" t="s">
        <v>161</v>
      </c>
      <c r="F19" s="29" t="s">
        <v>173</v>
      </c>
      <c r="G19" s="29" t="s">
        <v>31</v>
      </c>
    </row>
    <row r="20" spans="1:7" s="26" customFormat="1" ht="75" x14ac:dyDescent="0.25">
      <c r="A20" s="29" t="s">
        <v>238</v>
      </c>
      <c r="B20" s="29" t="s">
        <v>239</v>
      </c>
      <c r="C20" s="29" t="s">
        <v>240</v>
      </c>
      <c r="D20" s="29" t="s">
        <v>42</v>
      </c>
      <c r="E20" s="29" t="s">
        <v>241</v>
      </c>
      <c r="F20" s="29" t="s">
        <v>242</v>
      </c>
      <c r="G20" s="29" t="s">
        <v>243</v>
      </c>
    </row>
    <row r="21" spans="1:7" s="26" customFormat="1" ht="75" x14ac:dyDescent="0.25">
      <c r="A21" s="29" t="s">
        <v>244</v>
      </c>
      <c r="B21" s="29" t="s">
        <v>245</v>
      </c>
      <c r="C21" s="29" t="s">
        <v>246</v>
      </c>
      <c r="D21" s="29" t="s">
        <v>42</v>
      </c>
      <c r="E21" s="29" t="s">
        <v>247</v>
      </c>
      <c r="F21" s="29" t="s">
        <v>248</v>
      </c>
      <c r="G21" s="29" t="s">
        <v>249</v>
      </c>
    </row>
    <row r="22" spans="1:7" s="26" customFormat="1" ht="75" x14ac:dyDescent="0.25">
      <c r="A22" s="29" t="s">
        <v>250</v>
      </c>
      <c r="B22" s="29" t="s">
        <v>245</v>
      </c>
      <c r="C22" s="29" t="s">
        <v>251</v>
      </c>
      <c r="D22" s="29" t="s">
        <v>42</v>
      </c>
      <c r="E22" s="29" t="s">
        <v>247</v>
      </c>
      <c r="F22" s="29" t="s">
        <v>62</v>
      </c>
      <c r="G22" s="29" t="s">
        <v>249</v>
      </c>
    </row>
    <row r="23" spans="1:7" s="26" customFormat="1" ht="75" x14ac:dyDescent="0.25">
      <c r="A23" s="29" t="s">
        <v>252</v>
      </c>
      <c r="B23" s="29" t="s">
        <v>253</v>
      </c>
      <c r="C23" s="29" t="s">
        <v>254</v>
      </c>
      <c r="D23" s="29" t="s">
        <v>42</v>
      </c>
      <c r="E23" s="29" t="s">
        <v>255</v>
      </c>
      <c r="F23" s="29" t="s">
        <v>256</v>
      </c>
      <c r="G23" s="29" t="s">
        <v>249</v>
      </c>
    </row>
    <row r="24" spans="1:7" s="26" customFormat="1" ht="75" x14ac:dyDescent="0.25">
      <c r="A24" s="29" t="s">
        <v>257</v>
      </c>
      <c r="B24" s="29" t="s">
        <v>258</v>
      </c>
      <c r="C24" s="29" t="s">
        <v>259</v>
      </c>
      <c r="D24" s="29" t="s">
        <v>42</v>
      </c>
      <c r="E24" s="29" t="s">
        <v>260</v>
      </c>
      <c r="F24" s="29" t="s">
        <v>261</v>
      </c>
      <c r="G24" s="29" t="s">
        <v>262</v>
      </c>
    </row>
    <row r="25" spans="1:7" s="26" customFormat="1" ht="75" x14ac:dyDescent="0.25">
      <c r="A25" s="29" t="s">
        <v>263</v>
      </c>
      <c r="B25" s="29" t="s">
        <v>264</v>
      </c>
      <c r="C25" s="29" t="s">
        <v>265</v>
      </c>
      <c r="D25" s="29" t="s">
        <v>42</v>
      </c>
      <c r="E25" s="29" t="s">
        <v>266</v>
      </c>
      <c r="F25" s="29" t="s">
        <v>256</v>
      </c>
      <c r="G25" s="29" t="s">
        <v>267</v>
      </c>
    </row>
    <row r="26" spans="1:7" s="26" customFormat="1" ht="75" x14ac:dyDescent="0.25">
      <c r="A26" s="29" t="s">
        <v>268</v>
      </c>
      <c r="B26" s="29" t="s">
        <v>269</v>
      </c>
      <c r="C26" s="29" t="s">
        <v>270</v>
      </c>
      <c r="D26" s="29" t="s">
        <v>42</v>
      </c>
      <c r="E26" s="29" t="s">
        <v>266</v>
      </c>
      <c r="F26" s="29" t="s">
        <v>256</v>
      </c>
      <c r="G26" s="29" t="s">
        <v>271</v>
      </c>
    </row>
    <row r="27" spans="1:7" s="26" customFormat="1" ht="30" x14ac:dyDescent="0.25">
      <c r="A27" s="29" t="s">
        <v>69</v>
      </c>
      <c r="B27" s="29" t="s">
        <v>70</v>
      </c>
      <c r="C27" s="29" t="s">
        <v>71</v>
      </c>
      <c r="D27" s="29" t="s">
        <v>31</v>
      </c>
      <c r="E27" s="29" t="s">
        <v>32</v>
      </c>
      <c r="F27" s="29" t="s">
        <v>72</v>
      </c>
      <c r="G27" s="29" t="s">
        <v>31</v>
      </c>
    </row>
    <row r="28" spans="1:7" s="26" customFormat="1" ht="30" x14ac:dyDescent="0.25">
      <c r="A28" s="29" t="s">
        <v>442</v>
      </c>
      <c r="B28" s="29" t="s">
        <v>443</v>
      </c>
      <c r="C28" s="29" t="s">
        <v>444</v>
      </c>
      <c r="D28" s="29" t="s">
        <v>31</v>
      </c>
      <c r="E28" s="29" t="s">
        <v>32</v>
      </c>
      <c r="F28" s="29" t="s">
        <v>72</v>
      </c>
      <c r="G28" s="29" t="s">
        <v>445</v>
      </c>
    </row>
    <row r="29" spans="1:7" s="26" customFormat="1" x14ac:dyDescent="0.25">
      <c r="A29" s="29" t="s">
        <v>73</v>
      </c>
      <c r="B29" s="29" t="s">
        <v>74</v>
      </c>
      <c r="C29" s="29" t="s">
        <v>75</v>
      </c>
      <c r="D29" s="29" t="s">
        <v>31</v>
      </c>
      <c r="E29" s="29" t="s">
        <v>32</v>
      </c>
      <c r="F29" s="29" t="s">
        <v>72</v>
      </c>
      <c r="G29" s="29" t="s">
        <v>31</v>
      </c>
    </row>
    <row r="30" spans="1:7" s="26" customFormat="1" ht="30" x14ac:dyDescent="0.25">
      <c r="A30" s="29" t="s">
        <v>446</v>
      </c>
      <c r="B30" s="29" t="s">
        <v>447</v>
      </c>
      <c r="C30" s="29" t="s">
        <v>448</v>
      </c>
      <c r="D30" s="29" t="s">
        <v>31</v>
      </c>
      <c r="E30" s="29" t="s">
        <v>31</v>
      </c>
      <c r="F30" s="29" t="s">
        <v>72</v>
      </c>
      <c r="G30" s="29" t="s">
        <v>31</v>
      </c>
    </row>
    <row r="31" spans="1:7" s="26" customFormat="1" ht="30" x14ac:dyDescent="0.25">
      <c r="A31" s="29" t="s">
        <v>84</v>
      </c>
      <c r="B31" s="29" t="s">
        <v>85</v>
      </c>
      <c r="C31" s="29" t="s">
        <v>86</v>
      </c>
      <c r="D31" s="29" t="s">
        <v>31</v>
      </c>
      <c r="E31" s="29" t="s">
        <v>32</v>
      </c>
      <c r="F31" s="29" t="s">
        <v>87</v>
      </c>
      <c r="G31" s="29" t="s">
        <v>31</v>
      </c>
    </row>
    <row r="32" spans="1:7" s="26" customFormat="1" ht="30" x14ac:dyDescent="0.25">
      <c r="A32" s="29" t="s">
        <v>449</v>
      </c>
      <c r="B32" s="29" t="s">
        <v>450</v>
      </c>
      <c r="C32" s="29" t="s">
        <v>448</v>
      </c>
      <c r="D32" s="29" t="s">
        <v>31</v>
      </c>
      <c r="E32" s="29" t="s">
        <v>32</v>
      </c>
      <c r="F32" s="29" t="s">
        <v>72</v>
      </c>
      <c r="G32" s="29" t="s">
        <v>31</v>
      </c>
    </row>
    <row r="33" spans="1:7" s="26" customFormat="1" ht="75" x14ac:dyDescent="0.25">
      <c r="A33" s="29" t="s">
        <v>39</v>
      </c>
      <c r="B33" s="29" t="s">
        <v>40</v>
      </c>
      <c r="C33" s="29" t="s">
        <v>41</v>
      </c>
      <c r="D33" s="29" t="s">
        <v>42</v>
      </c>
      <c r="E33" s="29" t="s">
        <v>43</v>
      </c>
      <c r="F33" s="29" t="s">
        <v>44</v>
      </c>
      <c r="G33" s="29" t="s">
        <v>45</v>
      </c>
    </row>
    <row r="34" spans="1:7" s="26" customFormat="1" ht="60" x14ac:dyDescent="0.25">
      <c r="A34" s="29" t="s">
        <v>1175</v>
      </c>
      <c r="B34" s="29" t="s">
        <v>46</v>
      </c>
      <c r="C34" s="29" t="s">
        <v>47</v>
      </c>
      <c r="D34" s="29" t="s">
        <v>31</v>
      </c>
      <c r="E34" s="29" t="s">
        <v>48</v>
      </c>
      <c r="F34" s="29" t="s">
        <v>49</v>
      </c>
      <c r="G34" s="29" t="s">
        <v>45</v>
      </c>
    </row>
    <row r="35" spans="1:7" s="26" customFormat="1" ht="30" x14ac:dyDescent="0.25">
      <c r="A35" s="29" t="s">
        <v>477</v>
      </c>
      <c r="B35" s="29" t="s">
        <v>478</v>
      </c>
      <c r="C35" s="29" t="s">
        <v>47</v>
      </c>
      <c r="D35" s="29" t="s">
        <v>31</v>
      </c>
      <c r="E35" s="29" t="s">
        <v>31</v>
      </c>
      <c r="F35" s="29" t="s">
        <v>479</v>
      </c>
      <c r="G35" s="29" t="s">
        <v>45</v>
      </c>
    </row>
    <row r="36" spans="1:7" s="26" customFormat="1" ht="75" x14ac:dyDescent="0.25">
      <c r="A36" s="29" t="s">
        <v>480</v>
      </c>
      <c r="B36" s="29" t="s">
        <v>481</v>
      </c>
      <c r="C36" s="29" t="s">
        <v>482</v>
      </c>
      <c r="D36" s="29" t="s">
        <v>42</v>
      </c>
      <c r="E36" s="29" t="s">
        <v>43</v>
      </c>
      <c r="F36" s="29" t="s">
        <v>483</v>
      </c>
      <c r="G36" s="29" t="s">
        <v>484</v>
      </c>
    </row>
    <row r="37" spans="1:7" s="26" customFormat="1" ht="75" x14ac:dyDescent="0.25">
      <c r="A37" s="29" t="s">
        <v>1167</v>
      </c>
      <c r="B37" s="29" t="s">
        <v>50</v>
      </c>
      <c r="C37" s="29" t="s">
        <v>51</v>
      </c>
      <c r="D37" s="29" t="s">
        <v>42</v>
      </c>
      <c r="E37" s="29" t="s">
        <v>52</v>
      </c>
      <c r="F37" s="29" t="s">
        <v>53</v>
      </c>
      <c r="G37" s="29" t="s">
        <v>54</v>
      </c>
    </row>
    <row r="38" spans="1:7" s="26" customFormat="1" ht="75" x14ac:dyDescent="0.25">
      <c r="A38" s="29" t="s">
        <v>560</v>
      </c>
      <c r="B38" s="29" t="s">
        <v>561</v>
      </c>
      <c r="C38" s="29" t="s">
        <v>562</v>
      </c>
      <c r="D38" s="29" t="s">
        <v>42</v>
      </c>
      <c r="E38" s="29" t="s">
        <v>563</v>
      </c>
      <c r="F38" s="29" t="s">
        <v>53</v>
      </c>
      <c r="G38" s="29" t="s">
        <v>564</v>
      </c>
    </row>
    <row r="39" spans="1:7" s="26" customFormat="1" ht="75" x14ac:dyDescent="0.25">
      <c r="A39" s="29" t="s">
        <v>565</v>
      </c>
      <c r="B39" s="29" t="s">
        <v>566</v>
      </c>
      <c r="C39" s="29" t="s">
        <v>567</v>
      </c>
      <c r="D39" s="29" t="s">
        <v>42</v>
      </c>
      <c r="E39" s="29" t="s">
        <v>568</v>
      </c>
      <c r="F39" s="29" t="s">
        <v>53</v>
      </c>
      <c r="G39" s="29" t="s">
        <v>569</v>
      </c>
    </row>
    <row r="40" spans="1:7" s="26" customFormat="1" ht="75" x14ac:dyDescent="0.25">
      <c r="A40" s="29" t="s">
        <v>570</v>
      </c>
      <c r="B40" s="29" t="s">
        <v>571</v>
      </c>
      <c r="C40" s="29" t="s">
        <v>572</v>
      </c>
      <c r="D40" s="29" t="s">
        <v>42</v>
      </c>
      <c r="E40" s="29" t="s">
        <v>573</v>
      </c>
      <c r="F40" s="29" t="s">
        <v>53</v>
      </c>
      <c r="G40" s="29" t="s">
        <v>574</v>
      </c>
    </row>
    <row r="41" spans="1:7" s="26" customFormat="1" ht="75" x14ac:dyDescent="0.25">
      <c r="A41" s="29" t="s">
        <v>575</v>
      </c>
      <c r="B41" s="29" t="s">
        <v>561</v>
      </c>
      <c r="C41" s="29" t="s">
        <v>576</v>
      </c>
      <c r="D41" s="29" t="s">
        <v>42</v>
      </c>
      <c r="E41" s="29" t="s">
        <v>577</v>
      </c>
      <c r="F41" s="29" t="s">
        <v>53</v>
      </c>
      <c r="G41" s="29" t="s">
        <v>31</v>
      </c>
    </row>
    <row r="42" spans="1:7" s="26" customFormat="1" ht="75" x14ac:dyDescent="0.25">
      <c r="A42" s="29" t="s">
        <v>578</v>
      </c>
      <c r="B42" s="29" t="s">
        <v>579</v>
      </c>
      <c r="C42" s="29" t="s">
        <v>580</v>
      </c>
      <c r="D42" s="29" t="s">
        <v>42</v>
      </c>
      <c r="E42" s="29" t="s">
        <v>31</v>
      </c>
      <c r="F42" s="29" t="s">
        <v>53</v>
      </c>
      <c r="G42" s="29" t="s">
        <v>581</v>
      </c>
    </row>
    <row r="43" spans="1:7" s="26" customFormat="1" ht="75" x14ac:dyDescent="0.25">
      <c r="A43" s="29" t="s">
        <v>582</v>
      </c>
      <c r="B43" s="29" t="s">
        <v>583</v>
      </c>
      <c r="C43" s="29" t="s">
        <v>584</v>
      </c>
      <c r="D43" s="29" t="s">
        <v>42</v>
      </c>
      <c r="E43" s="29" t="s">
        <v>31</v>
      </c>
      <c r="F43" s="29" t="s">
        <v>53</v>
      </c>
      <c r="G43" s="29" t="s">
        <v>585</v>
      </c>
    </row>
    <row r="44" spans="1:7" s="26" customFormat="1" ht="75" x14ac:dyDescent="0.25">
      <c r="A44" s="29" t="s">
        <v>586</v>
      </c>
      <c r="B44" s="29" t="s">
        <v>587</v>
      </c>
      <c r="C44" s="29" t="s">
        <v>588</v>
      </c>
      <c r="D44" s="29" t="s">
        <v>42</v>
      </c>
      <c r="E44" s="29" t="s">
        <v>31</v>
      </c>
      <c r="F44" s="29" t="s">
        <v>31</v>
      </c>
      <c r="G44" s="29" t="s">
        <v>31</v>
      </c>
    </row>
    <row r="45" spans="1:7" s="26" customFormat="1" ht="75" x14ac:dyDescent="0.25">
      <c r="A45" s="29" t="s">
        <v>589</v>
      </c>
      <c r="B45" s="29" t="s">
        <v>590</v>
      </c>
      <c r="C45" s="29" t="s">
        <v>588</v>
      </c>
      <c r="D45" s="29" t="s">
        <v>42</v>
      </c>
      <c r="E45" s="29" t="s">
        <v>31</v>
      </c>
      <c r="F45" s="29" t="s">
        <v>53</v>
      </c>
      <c r="G45" s="29" t="s">
        <v>585</v>
      </c>
    </row>
    <row r="46" spans="1:7" s="26" customFormat="1" ht="45" x14ac:dyDescent="0.25">
      <c r="A46" s="29" t="s">
        <v>591</v>
      </c>
      <c r="B46" s="29" t="s">
        <v>592</v>
      </c>
      <c r="C46" s="29" t="s">
        <v>593</v>
      </c>
      <c r="D46" s="29" t="s">
        <v>31</v>
      </c>
      <c r="E46" s="29" t="s">
        <v>31</v>
      </c>
      <c r="F46" s="29" t="s">
        <v>594</v>
      </c>
      <c r="G46" s="29" t="s">
        <v>595</v>
      </c>
    </row>
    <row r="47" spans="1:7" s="26" customFormat="1" ht="45" x14ac:dyDescent="0.25">
      <c r="A47" s="29" t="s">
        <v>596</v>
      </c>
      <c r="B47" s="29" t="s">
        <v>597</v>
      </c>
      <c r="C47" s="29" t="s">
        <v>1181</v>
      </c>
      <c r="D47" s="29" t="s">
        <v>31</v>
      </c>
      <c r="E47" s="29" t="s">
        <v>31</v>
      </c>
      <c r="F47" s="29" t="s">
        <v>598</v>
      </c>
      <c r="G47" s="29" t="s">
        <v>595</v>
      </c>
    </row>
    <row r="48" spans="1:7" s="26" customFormat="1" ht="75" x14ac:dyDescent="0.25">
      <c r="A48" s="40" t="s">
        <v>1168</v>
      </c>
      <c r="B48" s="40" t="s">
        <v>1182</v>
      </c>
      <c r="C48" s="40" t="s">
        <v>1183</v>
      </c>
      <c r="D48" s="40" t="s">
        <v>42</v>
      </c>
      <c r="E48" s="40" t="s">
        <v>602</v>
      </c>
      <c r="F48" s="40" t="s">
        <v>1169</v>
      </c>
      <c r="G48" s="40" t="s">
        <v>1184</v>
      </c>
    </row>
    <row r="49" spans="1:9" s="26" customFormat="1" ht="75" x14ac:dyDescent="0.25">
      <c r="A49" s="29" t="s">
        <v>599</v>
      </c>
      <c r="B49" s="29" t="s">
        <v>600</v>
      </c>
      <c r="C49" s="29" t="s">
        <v>601</v>
      </c>
      <c r="D49" s="29" t="s">
        <v>42</v>
      </c>
      <c r="E49" s="29" t="s">
        <v>602</v>
      </c>
      <c r="F49" s="29" t="s">
        <v>603</v>
      </c>
      <c r="G49" s="29" t="s">
        <v>1185</v>
      </c>
    </row>
    <row r="50" spans="1:9" s="26" customFormat="1" ht="75" x14ac:dyDescent="0.25">
      <c r="A50" s="29" t="s">
        <v>604</v>
      </c>
      <c r="B50" s="29" t="s">
        <v>605</v>
      </c>
      <c r="C50" s="29" t="s">
        <v>606</v>
      </c>
      <c r="D50" s="29" t="s">
        <v>42</v>
      </c>
      <c r="E50" s="29" t="s">
        <v>602</v>
      </c>
      <c r="F50" s="29" t="s">
        <v>607</v>
      </c>
      <c r="G50" s="29" t="s">
        <v>1186</v>
      </c>
    </row>
    <row r="51" spans="1:9" s="26" customFormat="1" ht="75" x14ac:dyDescent="0.25">
      <c r="A51" s="29" t="s">
        <v>55</v>
      </c>
      <c r="B51" s="29" t="s">
        <v>56</v>
      </c>
      <c r="C51" s="29" t="s">
        <v>57</v>
      </c>
      <c r="D51" s="29" t="s">
        <v>42</v>
      </c>
      <c r="E51" s="29" t="s">
        <v>1187</v>
      </c>
      <c r="F51" s="29" t="s">
        <v>58</v>
      </c>
      <c r="G51" s="29" t="s">
        <v>31</v>
      </c>
    </row>
    <row r="52" spans="1:9" s="26" customFormat="1" ht="75" x14ac:dyDescent="0.25">
      <c r="A52" s="29" t="s">
        <v>314</v>
      </c>
      <c r="B52" s="29" t="s">
        <v>608</v>
      </c>
      <c r="C52" s="29" t="s">
        <v>609</v>
      </c>
      <c r="D52" s="29" t="s">
        <v>42</v>
      </c>
      <c r="E52" s="29" t="s">
        <v>610</v>
      </c>
      <c r="F52" s="29" t="s">
        <v>53</v>
      </c>
      <c r="G52" s="29" t="s">
        <v>1188</v>
      </c>
    </row>
    <row r="53" spans="1:9" s="26" customFormat="1" ht="45" x14ac:dyDescent="0.25">
      <c r="A53" s="29" t="s">
        <v>611</v>
      </c>
      <c r="B53" s="29" t="s">
        <v>612</v>
      </c>
      <c r="C53" s="29" t="s">
        <v>613</v>
      </c>
      <c r="D53" s="29" t="s">
        <v>31</v>
      </c>
      <c r="E53" s="29" t="s">
        <v>31</v>
      </c>
      <c r="F53" s="29" t="s">
        <v>53</v>
      </c>
      <c r="G53" s="29" t="s">
        <v>31</v>
      </c>
    </row>
    <row r="54" spans="1:9" s="26" customFormat="1" ht="75" x14ac:dyDescent="0.25">
      <c r="A54" s="29" t="s">
        <v>614</v>
      </c>
      <c r="B54" s="29" t="s">
        <v>615</v>
      </c>
      <c r="C54" s="29" t="s">
        <v>616</v>
      </c>
      <c r="D54" s="29" t="s">
        <v>42</v>
      </c>
      <c r="E54" s="29" t="s">
        <v>617</v>
      </c>
      <c r="F54" s="29" t="s">
        <v>62</v>
      </c>
      <c r="G54" s="29" t="s">
        <v>618</v>
      </c>
    </row>
    <row r="55" spans="1:9" s="26" customFormat="1" ht="75" x14ac:dyDescent="0.25">
      <c r="A55" s="29" t="s">
        <v>82</v>
      </c>
      <c r="B55" s="29" t="s">
        <v>34</v>
      </c>
      <c r="C55" s="29" t="s">
        <v>83</v>
      </c>
      <c r="D55" s="29" t="s">
        <v>42</v>
      </c>
      <c r="E55" s="29" t="s">
        <v>61</v>
      </c>
      <c r="F55" s="29" t="s">
        <v>62</v>
      </c>
      <c r="G55" s="29" t="s">
        <v>63</v>
      </c>
    </row>
    <row r="56" spans="1:9" s="26" customFormat="1" ht="75" x14ac:dyDescent="0.25">
      <c r="A56" s="29" t="s">
        <v>619</v>
      </c>
      <c r="B56" s="29" t="s">
        <v>34</v>
      </c>
      <c r="C56" s="29" t="s">
        <v>83</v>
      </c>
      <c r="D56" s="29" t="s">
        <v>42</v>
      </c>
      <c r="E56" s="29" t="s">
        <v>61</v>
      </c>
      <c r="F56" s="29" t="s">
        <v>62</v>
      </c>
      <c r="G56" s="29" t="s">
        <v>63</v>
      </c>
    </row>
    <row r="57" spans="1:9" s="26" customFormat="1" ht="75" x14ac:dyDescent="0.25">
      <c r="A57" s="29" t="s">
        <v>620</v>
      </c>
      <c r="B57" s="29" t="s">
        <v>34</v>
      </c>
      <c r="C57" s="29" t="s">
        <v>83</v>
      </c>
      <c r="D57" s="29" t="s">
        <v>42</v>
      </c>
      <c r="E57" s="29" t="s">
        <v>61</v>
      </c>
      <c r="F57" s="29" t="s">
        <v>62</v>
      </c>
      <c r="G57" s="29" t="s">
        <v>63</v>
      </c>
    </row>
    <row r="58" spans="1:9" s="26" customFormat="1" ht="75" x14ac:dyDescent="0.25">
      <c r="A58" s="29" t="s">
        <v>621</v>
      </c>
      <c r="B58" s="29" t="s">
        <v>60</v>
      </c>
      <c r="C58" s="29" t="s">
        <v>33</v>
      </c>
      <c r="D58" s="29" t="s">
        <v>42</v>
      </c>
      <c r="E58" s="29" t="s">
        <v>61</v>
      </c>
      <c r="F58" s="29" t="s">
        <v>62</v>
      </c>
      <c r="G58" s="29" t="s">
        <v>63</v>
      </c>
    </row>
    <row r="59" spans="1:9" s="26" customFormat="1" ht="75" x14ac:dyDescent="0.25">
      <c r="A59" s="29" t="s">
        <v>622</v>
      </c>
      <c r="B59" s="29" t="s">
        <v>60</v>
      </c>
      <c r="C59" s="29" t="s">
        <v>33</v>
      </c>
      <c r="D59" s="29" t="s">
        <v>42</v>
      </c>
      <c r="E59" s="29" t="s">
        <v>61</v>
      </c>
      <c r="F59" s="29" t="s">
        <v>62</v>
      </c>
      <c r="G59" s="29" t="s">
        <v>63</v>
      </c>
    </row>
    <row r="60" spans="1:9" s="26" customFormat="1" ht="75" x14ac:dyDescent="0.25">
      <c r="A60" s="29" t="s">
        <v>623</v>
      </c>
      <c r="B60" s="29" t="s">
        <v>34</v>
      </c>
      <c r="C60" s="29" t="s">
        <v>83</v>
      </c>
      <c r="D60" s="29" t="s">
        <v>42</v>
      </c>
      <c r="E60" s="29" t="s">
        <v>61</v>
      </c>
      <c r="F60" s="29" t="s">
        <v>62</v>
      </c>
      <c r="G60" s="29" t="s">
        <v>63</v>
      </c>
    </row>
    <row r="61" spans="1:9" s="26" customFormat="1" ht="75" x14ac:dyDescent="0.25">
      <c r="A61" s="29" t="s">
        <v>59</v>
      </c>
      <c r="B61" s="29" t="s">
        <v>60</v>
      </c>
      <c r="C61" s="29" t="s">
        <v>33</v>
      </c>
      <c r="D61" s="29" t="s">
        <v>42</v>
      </c>
      <c r="E61" s="29" t="s">
        <v>61</v>
      </c>
      <c r="F61" s="29" t="s">
        <v>62</v>
      </c>
      <c r="G61" s="29" t="s">
        <v>63</v>
      </c>
    </row>
    <row r="62" spans="1:9" s="26" customFormat="1" ht="75" x14ac:dyDescent="0.25">
      <c r="A62" s="29" t="s">
        <v>624</v>
      </c>
      <c r="B62" s="29" t="s">
        <v>60</v>
      </c>
      <c r="C62" s="29" t="s">
        <v>33</v>
      </c>
      <c r="D62" s="29" t="s">
        <v>42</v>
      </c>
      <c r="E62" s="29" t="s">
        <v>61</v>
      </c>
      <c r="F62" s="29" t="s">
        <v>62</v>
      </c>
      <c r="G62" s="29" t="s">
        <v>63</v>
      </c>
    </row>
    <row r="63" spans="1:9" s="26" customFormat="1" ht="75" x14ac:dyDescent="0.25">
      <c r="A63" s="29" t="s">
        <v>625</v>
      </c>
      <c r="B63" s="29" t="s">
        <v>60</v>
      </c>
      <c r="C63" s="29" t="s">
        <v>33</v>
      </c>
      <c r="D63" s="29" t="s">
        <v>42</v>
      </c>
      <c r="E63" s="29" t="s">
        <v>61</v>
      </c>
      <c r="F63" s="29" t="s">
        <v>62</v>
      </c>
      <c r="G63" s="29" t="s">
        <v>63</v>
      </c>
    </row>
    <row r="64" spans="1:9" x14ac:dyDescent="0.25">
      <c r="A64" s="28" t="s">
        <v>1189</v>
      </c>
      <c r="B64" s="28" t="s">
        <v>119</v>
      </c>
      <c r="C64" s="28" t="s">
        <v>1190</v>
      </c>
      <c r="D64" s="28" t="s">
        <v>31</v>
      </c>
      <c r="E64" s="28" t="s">
        <v>31</v>
      </c>
      <c r="F64" s="28" t="s">
        <v>31</v>
      </c>
      <c r="G64" s="28" t="s">
        <v>31</v>
      </c>
      <c r="I64" s="26"/>
    </row>
    <row r="65" spans="1:7" x14ac:dyDescent="0.25">
      <c r="A65" s="28" t="s">
        <v>76</v>
      </c>
      <c r="B65" s="28" t="s">
        <v>77</v>
      </c>
      <c r="C65" s="28" t="s">
        <v>78</v>
      </c>
      <c r="D65" s="28" t="s">
        <v>79</v>
      </c>
      <c r="E65" s="28" t="s">
        <v>80</v>
      </c>
      <c r="F65" s="28" t="s">
        <v>81</v>
      </c>
      <c r="G65" s="28" t="s">
        <v>1191</v>
      </c>
    </row>
    <row r="66" spans="1:7" x14ac:dyDescent="0.25">
      <c r="A66" s="28" t="s">
        <v>1192</v>
      </c>
      <c r="B66" s="28" t="s">
        <v>123</v>
      </c>
      <c r="C66" s="28" t="s">
        <v>124</v>
      </c>
      <c r="D66" s="28" t="s">
        <v>125</v>
      </c>
      <c r="E66" s="28" t="s">
        <v>125</v>
      </c>
      <c r="F66" s="28" t="s">
        <v>124</v>
      </c>
      <c r="G66" s="28" t="s">
        <v>125</v>
      </c>
    </row>
    <row r="67" spans="1:7" x14ac:dyDescent="0.25">
      <c r="A67" s="28" t="s">
        <v>1193</v>
      </c>
      <c r="B67" s="28" t="s">
        <v>123</v>
      </c>
      <c r="C67" s="28" t="s">
        <v>126</v>
      </c>
      <c r="D67" s="28" t="s">
        <v>125</v>
      </c>
      <c r="E67" s="28" t="s">
        <v>125</v>
      </c>
      <c r="F67" s="28" t="s">
        <v>126</v>
      </c>
      <c r="G67" s="28" t="s">
        <v>125</v>
      </c>
    </row>
    <row r="68" spans="1:7" x14ac:dyDescent="0.25">
      <c r="A68" s="28" t="s">
        <v>1194</v>
      </c>
      <c r="B68" s="28" t="s">
        <v>123</v>
      </c>
      <c r="C68" s="28" t="s">
        <v>127</v>
      </c>
      <c r="D68" s="28" t="s">
        <v>125</v>
      </c>
      <c r="E68" s="28" t="s">
        <v>125</v>
      </c>
      <c r="F68" s="28" t="s">
        <v>127</v>
      </c>
      <c r="G68" s="28" t="s">
        <v>125</v>
      </c>
    </row>
    <row r="69" spans="1:7" x14ac:dyDescent="0.25">
      <c r="A69" s="28" t="s">
        <v>1195</v>
      </c>
      <c r="B69" s="28" t="s">
        <v>123</v>
      </c>
      <c r="C69" s="28" t="s">
        <v>128</v>
      </c>
      <c r="D69" s="28" t="s">
        <v>125</v>
      </c>
      <c r="E69" s="28" t="s">
        <v>125</v>
      </c>
      <c r="F69" s="28" t="s">
        <v>128</v>
      </c>
      <c r="G69" s="28" t="s">
        <v>125</v>
      </c>
    </row>
    <row r="70" spans="1:7" ht="45" x14ac:dyDescent="0.25">
      <c r="A70" s="28" t="s">
        <v>1196</v>
      </c>
      <c r="B70" s="28" t="s">
        <v>123</v>
      </c>
      <c r="C70" s="28" t="s">
        <v>129</v>
      </c>
      <c r="D70" s="28" t="s">
        <v>125</v>
      </c>
      <c r="E70" s="28" t="s">
        <v>125</v>
      </c>
      <c r="F70" s="28" t="s">
        <v>129</v>
      </c>
      <c r="G70" s="28" t="s">
        <v>125</v>
      </c>
    </row>
    <row r="71" spans="1:7" x14ac:dyDescent="0.25">
      <c r="A71" s="28" t="s">
        <v>1197</v>
      </c>
      <c r="B71" s="28" t="s">
        <v>123</v>
      </c>
      <c r="C71" s="28" t="s">
        <v>130</v>
      </c>
      <c r="D71" s="28" t="s">
        <v>125</v>
      </c>
      <c r="E71" s="28" t="s">
        <v>125</v>
      </c>
      <c r="F71" s="28" t="s">
        <v>130</v>
      </c>
      <c r="G71" s="28" t="s">
        <v>125</v>
      </c>
    </row>
    <row r="72" spans="1:7" x14ac:dyDescent="0.25">
      <c r="A72" s="28" t="s">
        <v>1198</v>
      </c>
      <c r="B72" s="28" t="s">
        <v>123</v>
      </c>
      <c r="C72" s="28" t="s">
        <v>131</v>
      </c>
      <c r="D72" s="28" t="s">
        <v>125</v>
      </c>
      <c r="E72" s="28" t="s">
        <v>125</v>
      </c>
      <c r="F72" s="28" t="s">
        <v>131</v>
      </c>
      <c r="G72" s="28" t="s">
        <v>125</v>
      </c>
    </row>
    <row r="73" spans="1:7" x14ac:dyDescent="0.25">
      <c r="A73" s="28" t="s">
        <v>1199</v>
      </c>
      <c r="B73" s="28" t="s">
        <v>123</v>
      </c>
      <c r="C73" s="28" t="s">
        <v>132</v>
      </c>
      <c r="D73" s="28" t="s">
        <v>125</v>
      </c>
      <c r="E73" s="28" t="s">
        <v>125</v>
      </c>
      <c r="F73" s="28" t="s">
        <v>132</v>
      </c>
      <c r="G73" s="28" t="s">
        <v>125</v>
      </c>
    </row>
    <row r="74" spans="1:7" ht="30" x14ac:dyDescent="0.25">
      <c r="A74" s="28" t="s">
        <v>1200</v>
      </c>
      <c r="B74" s="28" t="s">
        <v>123</v>
      </c>
      <c r="C74" s="28" t="s">
        <v>133</v>
      </c>
      <c r="D74" s="28" t="s">
        <v>125</v>
      </c>
      <c r="E74" s="28" t="s">
        <v>125</v>
      </c>
      <c r="F74" s="28" t="s">
        <v>133</v>
      </c>
      <c r="G74" s="28" t="s">
        <v>125</v>
      </c>
    </row>
    <row r="75" spans="1:7" ht="30" x14ac:dyDescent="0.25">
      <c r="A75" s="28" t="s">
        <v>1201</v>
      </c>
      <c r="B75" s="28" t="s">
        <v>123</v>
      </c>
      <c r="C75" s="28" t="s">
        <v>134</v>
      </c>
      <c r="D75" s="28" t="s">
        <v>125</v>
      </c>
      <c r="E75" s="28" t="s">
        <v>125</v>
      </c>
      <c r="F75" s="28" t="s">
        <v>134</v>
      </c>
      <c r="G75" s="28" t="s">
        <v>125</v>
      </c>
    </row>
    <row r="76" spans="1:7" x14ac:dyDescent="0.25">
      <c r="A76" s="28" t="s">
        <v>626</v>
      </c>
      <c r="B76" s="28" t="s">
        <v>123</v>
      </c>
      <c r="C76" s="28" t="s">
        <v>135</v>
      </c>
      <c r="D76" s="28" t="s">
        <v>125</v>
      </c>
      <c r="E76" s="28" t="s">
        <v>125</v>
      </c>
      <c r="F76" s="28" t="s">
        <v>135</v>
      </c>
      <c r="G76" s="28" t="s">
        <v>125</v>
      </c>
    </row>
    <row r="77" spans="1:7" x14ac:dyDescent="0.25">
      <c r="A77" s="28" t="s">
        <v>627</v>
      </c>
      <c r="B77" s="28" t="s">
        <v>123</v>
      </c>
      <c r="C77" s="28" t="s">
        <v>136</v>
      </c>
      <c r="D77" s="28" t="s">
        <v>125</v>
      </c>
      <c r="E77" s="28" t="s">
        <v>125</v>
      </c>
      <c r="F77" s="28" t="s">
        <v>136</v>
      </c>
      <c r="G77" s="28" t="s">
        <v>125</v>
      </c>
    </row>
    <row r="78" spans="1:7" ht="30" x14ac:dyDescent="0.25">
      <c r="A78" s="28" t="s">
        <v>628</v>
      </c>
      <c r="B78" s="28" t="s">
        <v>123</v>
      </c>
      <c r="C78" s="28" t="s">
        <v>137</v>
      </c>
      <c r="D78" s="28" t="s">
        <v>125</v>
      </c>
      <c r="E78" s="28" t="s">
        <v>125</v>
      </c>
      <c r="F78" s="28" t="s">
        <v>137</v>
      </c>
      <c r="G78" s="28" t="s">
        <v>125</v>
      </c>
    </row>
    <row r="79" spans="1:7" ht="120" x14ac:dyDescent="0.25">
      <c r="A79" s="28" t="s">
        <v>629</v>
      </c>
      <c r="B79" s="28" t="s">
        <v>123</v>
      </c>
      <c r="C79" s="28" t="s">
        <v>138</v>
      </c>
      <c r="D79" s="28" t="s">
        <v>125</v>
      </c>
      <c r="E79" s="28" t="s">
        <v>125</v>
      </c>
      <c r="F79" s="28" t="s">
        <v>138</v>
      </c>
      <c r="G79" s="28" t="s">
        <v>125</v>
      </c>
    </row>
    <row r="80" spans="1:7" ht="45" x14ac:dyDescent="0.25">
      <c r="A80" s="28" t="s">
        <v>630</v>
      </c>
      <c r="B80" s="28" t="s">
        <v>123</v>
      </c>
      <c r="C80" s="28" t="s">
        <v>139</v>
      </c>
      <c r="D80" s="28" t="s">
        <v>125</v>
      </c>
      <c r="E80" s="28" t="s">
        <v>125</v>
      </c>
      <c r="F80" s="28" t="s">
        <v>139</v>
      </c>
      <c r="G80" s="28" t="s">
        <v>125</v>
      </c>
    </row>
    <row r="81" spans="1:7" x14ac:dyDescent="0.25">
      <c r="A81" s="28" t="s">
        <v>631</v>
      </c>
      <c r="B81" s="28" t="s">
        <v>140</v>
      </c>
      <c r="C81" s="28" t="s">
        <v>141</v>
      </c>
      <c r="D81" s="28" t="s">
        <v>125</v>
      </c>
      <c r="E81" s="28" t="s">
        <v>125</v>
      </c>
      <c r="F81" s="28" t="s">
        <v>141</v>
      </c>
      <c r="G81" s="28" t="s">
        <v>125</v>
      </c>
    </row>
    <row r="82" spans="1:7" ht="60" x14ac:dyDescent="0.25">
      <c r="A82" s="28" t="s">
        <v>632</v>
      </c>
      <c r="B82" s="28" t="s">
        <v>140</v>
      </c>
      <c r="C82" s="28" t="s">
        <v>142</v>
      </c>
      <c r="D82" s="28" t="s">
        <v>125</v>
      </c>
      <c r="E82" s="28" t="s">
        <v>125</v>
      </c>
      <c r="F82" s="28" t="s">
        <v>142</v>
      </c>
      <c r="G82" s="28" t="s">
        <v>125</v>
      </c>
    </row>
    <row r="83" spans="1:7" x14ac:dyDescent="0.25">
      <c r="A83" s="28" t="s">
        <v>633</v>
      </c>
      <c r="B83" s="28" t="s">
        <v>140</v>
      </c>
      <c r="C83" s="28" t="s">
        <v>143</v>
      </c>
      <c r="D83" s="28" t="s">
        <v>125</v>
      </c>
      <c r="E83" s="28" t="s">
        <v>125</v>
      </c>
      <c r="F83" s="28" t="s">
        <v>143</v>
      </c>
      <c r="G83" s="28" t="s">
        <v>125</v>
      </c>
    </row>
    <row r="84" spans="1:7" x14ac:dyDescent="0.25">
      <c r="A84" s="28" t="s">
        <v>634</v>
      </c>
      <c r="B84" s="28" t="s">
        <v>140</v>
      </c>
      <c r="C84" s="28" t="s">
        <v>144</v>
      </c>
      <c r="D84" s="28" t="s">
        <v>125</v>
      </c>
      <c r="E84" s="28" t="s">
        <v>125</v>
      </c>
      <c r="F84" s="28" t="s">
        <v>144</v>
      </c>
      <c r="G84" s="28" t="s">
        <v>125</v>
      </c>
    </row>
    <row r="85" spans="1:7" ht="30" x14ac:dyDescent="0.25">
      <c r="A85" s="28" t="s">
        <v>635</v>
      </c>
      <c r="B85" s="28" t="s">
        <v>158</v>
      </c>
      <c r="C85" s="28" t="s">
        <v>174</v>
      </c>
      <c r="D85" s="28" t="s">
        <v>125</v>
      </c>
      <c r="E85" s="28" t="s">
        <v>125</v>
      </c>
      <c r="F85" s="28" t="s">
        <v>174</v>
      </c>
      <c r="G85" s="28" t="s">
        <v>125</v>
      </c>
    </row>
    <row r="86" spans="1:7" ht="75" x14ac:dyDescent="0.25">
      <c r="A86" s="28" t="s">
        <v>636</v>
      </c>
      <c r="B86" s="28" t="s">
        <v>158</v>
      </c>
      <c r="C86" s="28" t="s">
        <v>175</v>
      </c>
      <c r="D86" s="28" t="s">
        <v>125</v>
      </c>
      <c r="E86" s="28" t="s">
        <v>125</v>
      </c>
      <c r="F86" s="28" t="s">
        <v>175</v>
      </c>
      <c r="G86" s="28" t="s">
        <v>125</v>
      </c>
    </row>
    <row r="87" spans="1:7" ht="30" x14ac:dyDescent="0.25">
      <c r="A87" s="28" t="s">
        <v>637</v>
      </c>
      <c r="B87" s="28" t="s">
        <v>158</v>
      </c>
      <c r="C87" s="28" t="s">
        <v>176</v>
      </c>
      <c r="D87" s="28" t="s">
        <v>125</v>
      </c>
      <c r="E87" s="28" t="s">
        <v>125</v>
      </c>
      <c r="F87" s="28" t="s">
        <v>176</v>
      </c>
      <c r="G87" s="28" t="s">
        <v>125</v>
      </c>
    </row>
    <row r="88" spans="1:7" x14ac:dyDescent="0.25">
      <c r="A88" s="28" t="s">
        <v>638</v>
      </c>
      <c r="B88" s="28" t="s">
        <v>171</v>
      </c>
      <c r="C88" s="28" t="s">
        <v>177</v>
      </c>
      <c r="D88" s="28" t="s">
        <v>125</v>
      </c>
      <c r="E88" s="28" t="s">
        <v>177</v>
      </c>
      <c r="F88" s="28" t="s">
        <v>177</v>
      </c>
      <c r="G88" s="28" t="s">
        <v>125</v>
      </c>
    </row>
    <row r="89" spans="1:7" x14ac:dyDescent="0.25">
      <c r="A89" s="28" t="s">
        <v>639</v>
      </c>
      <c r="B89" s="28" t="s">
        <v>171</v>
      </c>
      <c r="C89" s="28" t="s">
        <v>178</v>
      </c>
      <c r="D89" s="28" t="s">
        <v>125</v>
      </c>
      <c r="E89" s="28" t="s">
        <v>178</v>
      </c>
      <c r="F89" s="28" t="s">
        <v>178</v>
      </c>
      <c r="G89" s="28" t="s">
        <v>125</v>
      </c>
    </row>
    <row r="90" spans="1:7" ht="45" x14ac:dyDescent="0.25">
      <c r="A90" s="28" t="s">
        <v>640</v>
      </c>
      <c r="B90" s="28" t="s">
        <v>171</v>
      </c>
      <c r="C90" s="28" t="s">
        <v>179</v>
      </c>
      <c r="D90" s="28" t="s">
        <v>125</v>
      </c>
      <c r="E90" s="28" t="s">
        <v>179</v>
      </c>
      <c r="F90" s="28" t="s">
        <v>179</v>
      </c>
      <c r="G90" s="28" t="s">
        <v>125</v>
      </c>
    </row>
    <row r="91" spans="1:7" x14ac:dyDescent="0.25">
      <c r="A91" s="28" t="s">
        <v>641</v>
      </c>
      <c r="B91" s="28" t="s">
        <v>171</v>
      </c>
      <c r="C91" s="28" t="s">
        <v>180</v>
      </c>
      <c r="D91" s="28" t="s">
        <v>125</v>
      </c>
      <c r="E91" s="28" t="s">
        <v>180</v>
      </c>
      <c r="F91" s="28" t="s">
        <v>180</v>
      </c>
      <c r="G91" s="28" t="s">
        <v>125</v>
      </c>
    </row>
    <row r="92" spans="1:7" ht="30" x14ac:dyDescent="0.25">
      <c r="A92" s="28" t="s">
        <v>642</v>
      </c>
      <c r="B92" s="28" t="s">
        <v>171</v>
      </c>
      <c r="C92" s="28" t="s">
        <v>181</v>
      </c>
      <c r="D92" s="28" t="s">
        <v>125</v>
      </c>
      <c r="E92" s="28" t="s">
        <v>181</v>
      </c>
      <c r="F92" s="28" t="s">
        <v>181</v>
      </c>
      <c r="G92" s="28" t="s">
        <v>125</v>
      </c>
    </row>
    <row r="93" spans="1:7" ht="135" x14ac:dyDescent="0.25">
      <c r="A93" s="28" t="s">
        <v>643</v>
      </c>
      <c r="B93" s="28" t="s">
        <v>171</v>
      </c>
      <c r="C93" s="28" t="s">
        <v>182</v>
      </c>
      <c r="D93" s="28" t="s">
        <v>125</v>
      </c>
      <c r="E93" s="28" t="s">
        <v>182</v>
      </c>
      <c r="F93" s="28" t="s">
        <v>182</v>
      </c>
      <c r="G93" s="28" t="s">
        <v>125</v>
      </c>
    </row>
    <row r="94" spans="1:7" ht="45" x14ac:dyDescent="0.25">
      <c r="A94" s="28" t="s">
        <v>644</v>
      </c>
      <c r="B94" s="28" t="s">
        <v>171</v>
      </c>
      <c r="C94" s="28" t="s">
        <v>183</v>
      </c>
      <c r="D94" s="28" t="s">
        <v>125</v>
      </c>
      <c r="E94" s="28" t="s">
        <v>183</v>
      </c>
      <c r="F94" s="28" t="s">
        <v>183</v>
      </c>
      <c r="G94" s="28" t="s">
        <v>125</v>
      </c>
    </row>
    <row r="95" spans="1:7" ht="30" x14ac:dyDescent="0.25">
      <c r="A95" s="28" t="s">
        <v>645</v>
      </c>
      <c r="B95" s="28" t="s">
        <v>171</v>
      </c>
      <c r="C95" s="28" t="s">
        <v>184</v>
      </c>
      <c r="D95" s="28" t="s">
        <v>125</v>
      </c>
      <c r="E95" s="28" t="s">
        <v>184</v>
      </c>
      <c r="F95" s="28" t="s">
        <v>184</v>
      </c>
      <c r="G95" s="28" t="s">
        <v>125</v>
      </c>
    </row>
    <row r="96" spans="1:7" x14ac:dyDescent="0.25">
      <c r="A96" s="28" t="s">
        <v>646</v>
      </c>
      <c r="B96" s="28" t="s">
        <v>171</v>
      </c>
      <c r="C96" s="28" t="s">
        <v>185</v>
      </c>
      <c r="D96" s="28" t="s">
        <v>125</v>
      </c>
      <c r="E96" s="28" t="s">
        <v>185</v>
      </c>
      <c r="F96" s="28" t="s">
        <v>185</v>
      </c>
      <c r="G96" s="28" t="s">
        <v>125</v>
      </c>
    </row>
    <row r="97" spans="1:7" x14ac:dyDescent="0.25">
      <c r="A97" s="28" t="s">
        <v>647</v>
      </c>
      <c r="B97" s="28" t="s">
        <v>171</v>
      </c>
      <c r="C97" s="28" t="s">
        <v>186</v>
      </c>
      <c r="D97" s="28" t="s">
        <v>125</v>
      </c>
      <c r="E97" s="28" t="s">
        <v>186</v>
      </c>
      <c r="F97" s="28" t="s">
        <v>186</v>
      </c>
      <c r="G97" s="28" t="s">
        <v>125</v>
      </c>
    </row>
    <row r="98" spans="1:7" ht="60" x14ac:dyDescent="0.25">
      <c r="A98" s="28" t="s">
        <v>648</v>
      </c>
      <c r="B98" s="28" t="s">
        <v>171</v>
      </c>
      <c r="C98" s="28" t="s">
        <v>187</v>
      </c>
      <c r="D98" s="28" t="s">
        <v>125</v>
      </c>
      <c r="E98" s="28" t="s">
        <v>187</v>
      </c>
      <c r="F98" s="28" t="s">
        <v>187</v>
      </c>
      <c r="G98" s="28" t="s">
        <v>125</v>
      </c>
    </row>
    <row r="99" spans="1:7" x14ac:dyDescent="0.25">
      <c r="A99" s="28" t="s">
        <v>649</v>
      </c>
      <c r="B99" s="28" t="s">
        <v>188</v>
      </c>
      <c r="C99" s="28" t="s">
        <v>189</v>
      </c>
      <c r="D99" s="28" t="s">
        <v>125</v>
      </c>
      <c r="E99" s="28" t="s">
        <v>125</v>
      </c>
      <c r="F99" s="28" t="s">
        <v>189</v>
      </c>
      <c r="G99" s="28" t="s">
        <v>125</v>
      </c>
    </row>
    <row r="100" spans="1:7" ht="30" x14ac:dyDescent="0.25">
      <c r="A100" s="28" t="s">
        <v>650</v>
      </c>
      <c r="B100" s="28" t="s">
        <v>188</v>
      </c>
      <c r="C100" s="28" t="s">
        <v>190</v>
      </c>
      <c r="D100" s="28" t="s">
        <v>125</v>
      </c>
      <c r="E100" s="28" t="s">
        <v>125</v>
      </c>
      <c r="F100" s="28" t="s">
        <v>190</v>
      </c>
      <c r="G100" s="28" t="s">
        <v>125</v>
      </c>
    </row>
    <row r="101" spans="1:7" x14ac:dyDescent="0.25">
      <c r="A101" s="28" t="s">
        <v>651</v>
      </c>
      <c r="B101" s="28" t="s">
        <v>188</v>
      </c>
      <c r="C101" s="28" t="s">
        <v>191</v>
      </c>
      <c r="D101" s="28" t="s">
        <v>125</v>
      </c>
      <c r="E101" s="28" t="s">
        <v>125</v>
      </c>
      <c r="F101" s="28" t="s">
        <v>191</v>
      </c>
      <c r="G101" s="28" t="s">
        <v>125</v>
      </c>
    </row>
    <row r="102" spans="1:7" x14ac:dyDescent="0.25">
      <c r="A102" s="28" t="s">
        <v>652</v>
      </c>
      <c r="B102" s="28" t="s">
        <v>188</v>
      </c>
      <c r="C102" s="28" t="s">
        <v>192</v>
      </c>
      <c r="D102" s="28" t="s">
        <v>125</v>
      </c>
      <c r="E102" s="28" t="s">
        <v>125</v>
      </c>
      <c r="F102" s="28" t="s">
        <v>192</v>
      </c>
      <c r="G102" s="28" t="s">
        <v>125</v>
      </c>
    </row>
    <row r="103" spans="1:7" x14ac:dyDescent="0.25">
      <c r="A103" s="28" t="s">
        <v>653</v>
      </c>
      <c r="B103" s="28" t="s">
        <v>188</v>
      </c>
      <c r="C103" s="28" t="s">
        <v>193</v>
      </c>
      <c r="D103" s="28" t="s">
        <v>125</v>
      </c>
      <c r="E103" s="28" t="s">
        <v>125</v>
      </c>
      <c r="F103" s="28" t="s">
        <v>193</v>
      </c>
      <c r="G103" s="28" t="s">
        <v>125</v>
      </c>
    </row>
    <row r="104" spans="1:7" ht="30" x14ac:dyDescent="0.25">
      <c r="A104" s="28" t="s">
        <v>654</v>
      </c>
      <c r="B104" s="28" t="s">
        <v>188</v>
      </c>
      <c r="C104" s="28" t="s">
        <v>194</v>
      </c>
      <c r="D104" s="28" t="s">
        <v>125</v>
      </c>
      <c r="E104" s="28" t="s">
        <v>125</v>
      </c>
      <c r="F104" s="28" t="s">
        <v>194</v>
      </c>
      <c r="G104" s="28" t="s">
        <v>125</v>
      </c>
    </row>
    <row r="105" spans="1:7" x14ac:dyDescent="0.25">
      <c r="A105" s="28" t="s">
        <v>655</v>
      </c>
      <c r="B105" s="28" t="s">
        <v>188</v>
      </c>
      <c r="C105" s="28" t="s">
        <v>195</v>
      </c>
      <c r="D105" s="28" t="s">
        <v>125</v>
      </c>
      <c r="E105" s="28" t="s">
        <v>125</v>
      </c>
      <c r="F105" s="28" t="s">
        <v>195</v>
      </c>
      <c r="G105" s="28" t="s">
        <v>125</v>
      </c>
    </row>
    <row r="106" spans="1:7" x14ac:dyDescent="0.25">
      <c r="A106" s="28" t="s">
        <v>656</v>
      </c>
      <c r="B106" s="28" t="s">
        <v>188</v>
      </c>
      <c r="C106" s="28" t="s">
        <v>196</v>
      </c>
      <c r="D106" s="28" t="s">
        <v>125</v>
      </c>
      <c r="E106" s="28" t="s">
        <v>125</v>
      </c>
      <c r="F106" s="28" t="s">
        <v>196</v>
      </c>
      <c r="G106" s="28" t="s">
        <v>125</v>
      </c>
    </row>
    <row r="107" spans="1:7" ht="30" x14ac:dyDescent="0.25">
      <c r="A107" s="28" t="s">
        <v>657</v>
      </c>
      <c r="B107" s="28" t="s">
        <v>188</v>
      </c>
      <c r="C107" s="28" t="s">
        <v>197</v>
      </c>
      <c r="D107" s="28" t="s">
        <v>125</v>
      </c>
      <c r="E107" s="28" t="s">
        <v>125</v>
      </c>
      <c r="F107" s="28" t="s">
        <v>197</v>
      </c>
      <c r="G107" s="28" t="s">
        <v>125</v>
      </c>
    </row>
    <row r="108" spans="1:7" ht="30" x14ac:dyDescent="0.25">
      <c r="A108" s="28" t="s">
        <v>658</v>
      </c>
      <c r="B108" s="28" t="s">
        <v>188</v>
      </c>
      <c r="C108" s="28" t="s">
        <v>198</v>
      </c>
      <c r="D108" s="28" t="s">
        <v>125</v>
      </c>
      <c r="E108" s="28" t="s">
        <v>125</v>
      </c>
      <c r="F108" s="28" t="s">
        <v>198</v>
      </c>
      <c r="G108" s="28" t="s">
        <v>125</v>
      </c>
    </row>
    <row r="109" spans="1:7" ht="30" x14ac:dyDescent="0.25">
      <c r="A109" s="28" t="s">
        <v>659</v>
      </c>
      <c r="B109" s="28" t="s">
        <v>199</v>
      </c>
      <c r="C109" s="28" t="s">
        <v>200</v>
      </c>
      <c r="D109" s="28" t="s">
        <v>125</v>
      </c>
      <c r="E109" s="28" t="s">
        <v>125</v>
      </c>
      <c r="F109" s="28" t="s">
        <v>200</v>
      </c>
      <c r="G109" s="28" t="s">
        <v>125</v>
      </c>
    </row>
    <row r="110" spans="1:7" ht="30" x14ac:dyDescent="0.25">
      <c r="A110" s="28" t="s">
        <v>660</v>
      </c>
      <c r="B110" s="28" t="s">
        <v>199</v>
      </c>
      <c r="C110" s="28" t="s">
        <v>201</v>
      </c>
      <c r="D110" s="28" t="s">
        <v>125</v>
      </c>
      <c r="E110" s="28" t="s">
        <v>125</v>
      </c>
      <c r="F110" s="28" t="s">
        <v>201</v>
      </c>
      <c r="G110" s="28" t="s">
        <v>125</v>
      </c>
    </row>
    <row r="111" spans="1:7" ht="45" x14ac:dyDescent="0.25">
      <c r="A111" s="28" t="s">
        <v>661</v>
      </c>
      <c r="B111" s="28" t="s">
        <v>199</v>
      </c>
      <c r="C111" s="28" t="s">
        <v>202</v>
      </c>
      <c r="D111" s="28" t="s">
        <v>125</v>
      </c>
      <c r="E111" s="28" t="s">
        <v>125</v>
      </c>
      <c r="F111" s="28" t="s">
        <v>202</v>
      </c>
      <c r="G111" s="28" t="s">
        <v>125</v>
      </c>
    </row>
    <row r="112" spans="1:7" x14ac:dyDescent="0.25">
      <c r="A112" s="28" t="s">
        <v>662</v>
      </c>
      <c r="B112" s="28" t="s">
        <v>199</v>
      </c>
      <c r="C112" s="28" t="s">
        <v>203</v>
      </c>
      <c r="D112" s="28" t="s">
        <v>125</v>
      </c>
      <c r="E112" s="28" t="s">
        <v>125</v>
      </c>
      <c r="F112" s="28" t="s">
        <v>203</v>
      </c>
      <c r="G112" s="28" t="s">
        <v>125</v>
      </c>
    </row>
    <row r="113" spans="1:7" x14ac:dyDescent="0.25">
      <c r="A113" s="28" t="s">
        <v>663</v>
      </c>
      <c r="B113" s="28" t="s">
        <v>199</v>
      </c>
      <c r="C113" s="28" t="s">
        <v>204</v>
      </c>
      <c r="D113" s="28" t="s">
        <v>125</v>
      </c>
      <c r="E113" s="28" t="s">
        <v>125</v>
      </c>
      <c r="F113" s="28" t="s">
        <v>204</v>
      </c>
      <c r="G113" s="28" t="s">
        <v>125</v>
      </c>
    </row>
    <row r="114" spans="1:7" x14ac:dyDescent="0.25">
      <c r="A114" s="28" t="s">
        <v>664</v>
      </c>
      <c r="B114" s="28" t="s">
        <v>199</v>
      </c>
      <c r="C114" s="28" t="s">
        <v>205</v>
      </c>
      <c r="D114" s="28" t="s">
        <v>125</v>
      </c>
      <c r="E114" s="28" t="s">
        <v>125</v>
      </c>
      <c r="F114" s="28" t="s">
        <v>205</v>
      </c>
      <c r="G114" s="28" t="s">
        <v>125</v>
      </c>
    </row>
    <row r="115" spans="1:7" ht="30" x14ac:dyDescent="0.25">
      <c r="A115" s="28" t="s">
        <v>665</v>
      </c>
      <c r="B115" s="28" t="s">
        <v>199</v>
      </c>
      <c r="C115" s="28" t="s">
        <v>206</v>
      </c>
      <c r="D115" s="28" t="s">
        <v>125</v>
      </c>
      <c r="E115" s="28" t="s">
        <v>125</v>
      </c>
      <c r="F115" s="28" t="s">
        <v>206</v>
      </c>
      <c r="G115" s="28" t="s">
        <v>125</v>
      </c>
    </row>
    <row r="116" spans="1:7" ht="30" x14ac:dyDescent="0.25">
      <c r="A116" s="28" t="s">
        <v>666</v>
      </c>
      <c r="B116" s="28" t="s">
        <v>199</v>
      </c>
      <c r="C116" s="28" t="s">
        <v>207</v>
      </c>
      <c r="D116" s="28" t="s">
        <v>125</v>
      </c>
      <c r="E116" s="28" t="s">
        <v>125</v>
      </c>
      <c r="F116" s="28" t="s">
        <v>207</v>
      </c>
      <c r="G116" s="28" t="s">
        <v>125</v>
      </c>
    </row>
    <row r="117" spans="1:7" x14ac:dyDescent="0.25">
      <c r="A117" s="28" t="s">
        <v>667</v>
      </c>
      <c r="B117" s="28" t="s">
        <v>199</v>
      </c>
      <c r="C117" s="28" t="s">
        <v>208</v>
      </c>
      <c r="D117" s="28" t="s">
        <v>125</v>
      </c>
      <c r="E117" s="28" t="s">
        <v>125</v>
      </c>
      <c r="F117" s="28" t="s">
        <v>208</v>
      </c>
      <c r="G117" s="28" t="s">
        <v>125</v>
      </c>
    </row>
    <row r="118" spans="1:7" ht="45" x14ac:dyDescent="0.25">
      <c r="A118" s="28" t="s">
        <v>668</v>
      </c>
      <c r="B118" s="28" t="s">
        <v>199</v>
      </c>
      <c r="C118" s="28" t="s">
        <v>209</v>
      </c>
      <c r="D118" s="28" t="s">
        <v>125</v>
      </c>
      <c r="E118" s="28" t="s">
        <v>125</v>
      </c>
      <c r="F118" s="28" t="s">
        <v>209</v>
      </c>
      <c r="G118" s="28" t="s">
        <v>125</v>
      </c>
    </row>
    <row r="119" spans="1:7" ht="30" x14ac:dyDescent="0.25">
      <c r="A119" s="28" t="s">
        <v>669</v>
      </c>
      <c r="B119" s="28" t="s">
        <v>199</v>
      </c>
      <c r="C119" s="28" t="s">
        <v>210</v>
      </c>
      <c r="D119" s="28" t="s">
        <v>125</v>
      </c>
      <c r="E119" s="28" t="s">
        <v>125</v>
      </c>
      <c r="F119" s="28" t="s">
        <v>210</v>
      </c>
      <c r="G119" s="28" t="s">
        <v>125</v>
      </c>
    </row>
    <row r="120" spans="1:7" x14ac:dyDescent="0.25">
      <c r="A120" s="28" t="s">
        <v>670</v>
      </c>
      <c r="B120" s="28" t="s">
        <v>199</v>
      </c>
      <c r="C120" s="28" t="s">
        <v>211</v>
      </c>
      <c r="D120" s="28" t="s">
        <v>125</v>
      </c>
      <c r="E120" s="28" t="s">
        <v>125</v>
      </c>
      <c r="F120" s="28" t="s">
        <v>211</v>
      </c>
      <c r="G120" s="28" t="s">
        <v>125</v>
      </c>
    </row>
    <row r="121" spans="1:7" x14ac:dyDescent="0.25">
      <c r="A121" s="28" t="s">
        <v>671</v>
      </c>
      <c r="B121" s="28" t="s">
        <v>199</v>
      </c>
      <c r="C121" s="28" t="s">
        <v>212</v>
      </c>
      <c r="D121" s="28" t="s">
        <v>125</v>
      </c>
      <c r="E121" s="28" t="s">
        <v>125</v>
      </c>
      <c r="F121" s="28" t="s">
        <v>212</v>
      </c>
      <c r="G121" s="28" t="s">
        <v>125</v>
      </c>
    </row>
    <row r="122" spans="1:7" ht="30" x14ac:dyDescent="0.25">
      <c r="A122" s="28" t="s">
        <v>672</v>
      </c>
      <c r="B122" s="28" t="s">
        <v>199</v>
      </c>
      <c r="C122" s="28" t="s">
        <v>213</v>
      </c>
      <c r="D122" s="28" t="s">
        <v>125</v>
      </c>
      <c r="E122" s="28" t="s">
        <v>125</v>
      </c>
      <c r="F122" s="28" t="s">
        <v>213</v>
      </c>
      <c r="G122" s="28" t="s">
        <v>125</v>
      </c>
    </row>
    <row r="123" spans="1:7" x14ac:dyDescent="0.25">
      <c r="A123" s="28" t="s">
        <v>673</v>
      </c>
      <c r="B123" s="28" t="s">
        <v>199</v>
      </c>
      <c r="C123" s="28" t="s">
        <v>214</v>
      </c>
      <c r="D123" s="28" t="s">
        <v>125</v>
      </c>
      <c r="E123" s="28" t="s">
        <v>125</v>
      </c>
      <c r="F123" s="28" t="s">
        <v>214</v>
      </c>
      <c r="G123" s="28" t="s">
        <v>125</v>
      </c>
    </row>
    <row r="124" spans="1:7" x14ac:dyDescent="0.25">
      <c r="A124" s="28" t="s">
        <v>674</v>
      </c>
      <c r="B124" s="28" t="s">
        <v>199</v>
      </c>
      <c r="C124" s="28" t="s">
        <v>215</v>
      </c>
      <c r="D124" s="28" t="s">
        <v>125</v>
      </c>
      <c r="E124" s="28" t="s">
        <v>125</v>
      </c>
      <c r="F124" s="28" t="s">
        <v>215</v>
      </c>
      <c r="G124" s="28" t="s">
        <v>125</v>
      </c>
    </row>
    <row r="125" spans="1:7" ht="90" x14ac:dyDescent="0.25">
      <c r="A125" s="28" t="s">
        <v>675</v>
      </c>
      <c r="B125" s="28" t="s">
        <v>199</v>
      </c>
      <c r="C125" s="28" t="s">
        <v>216</v>
      </c>
      <c r="D125" s="28" t="s">
        <v>125</v>
      </c>
      <c r="E125" s="28" t="s">
        <v>125</v>
      </c>
      <c r="F125" s="28" t="s">
        <v>216</v>
      </c>
      <c r="G125" s="28" t="s">
        <v>125</v>
      </c>
    </row>
    <row r="126" spans="1:7" ht="60" x14ac:dyDescent="0.25">
      <c r="A126" s="28" t="s">
        <v>676</v>
      </c>
      <c r="B126" s="28" t="s">
        <v>199</v>
      </c>
      <c r="C126" s="28" t="s">
        <v>217</v>
      </c>
      <c r="D126" s="28" t="s">
        <v>125</v>
      </c>
      <c r="E126" s="28" t="s">
        <v>125</v>
      </c>
      <c r="F126" s="28" t="s">
        <v>217</v>
      </c>
      <c r="G126" s="28" t="s">
        <v>125</v>
      </c>
    </row>
    <row r="127" spans="1:7" x14ac:dyDescent="0.25">
      <c r="A127" s="28" t="s">
        <v>677</v>
      </c>
      <c r="B127" s="28" t="s">
        <v>218</v>
      </c>
      <c r="C127" s="28" t="s">
        <v>212</v>
      </c>
      <c r="D127" s="28" t="s">
        <v>125</v>
      </c>
      <c r="E127" s="28" t="s">
        <v>125</v>
      </c>
      <c r="F127" s="28" t="s">
        <v>212</v>
      </c>
      <c r="G127" s="28" t="s">
        <v>125</v>
      </c>
    </row>
    <row r="128" spans="1:7" x14ac:dyDescent="0.25">
      <c r="A128" s="28" t="s">
        <v>678</v>
      </c>
      <c r="B128" s="28" t="s">
        <v>218</v>
      </c>
      <c r="C128" s="28" t="s">
        <v>219</v>
      </c>
      <c r="D128" s="28" t="s">
        <v>125</v>
      </c>
      <c r="E128" s="28" t="s">
        <v>125</v>
      </c>
      <c r="F128" s="28" t="s">
        <v>219</v>
      </c>
      <c r="G128" s="28" t="s">
        <v>125</v>
      </c>
    </row>
    <row r="129" spans="1:7" x14ac:dyDescent="0.25">
      <c r="A129" s="28" t="s">
        <v>679</v>
      </c>
      <c r="B129" s="28" t="s">
        <v>218</v>
      </c>
      <c r="C129" s="28" t="s">
        <v>220</v>
      </c>
      <c r="D129" s="28" t="s">
        <v>125</v>
      </c>
      <c r="E129" s="28" t="s">
        <v>125</v>
      </c>
      <c r="F129" s="28" t="s">
        <v>220</v>
      </c>
      <c r="G129" s="28" t="s">
        <v>125</v>
      </c>
    </row>
    <row r="130" spans="1:7" x14ac:dyDescent="0.25">
      <c r="A130" s="28" t="s">
        <v>680</v>
      </c>
      <c r="B130" s="28" t="s">
        <v>218</v>
      </c>
      <c r="C130" s="28" t="s">
        <v>221</v>
      </c>
      <c r="D130" s="28" t="s">
        <v>125</v>
      </c>
      <c r="E130" s="28" t="s">
        <v>125</v>
      </c>
      <c r="F130" s="28" t="s">
        <v>221</v>
      </c>
      <c r="G130" s="28" t="s">
        <v>125</v>
      </c>
    </row>
    <row r="131" spans="1:7" ht="45" x14ac:dyDescent="0.25">
      <c r="A131" s="28" t="s">
        <v>681</v>
      </c>
      <c r="B131" s="28" t="s">
        <v>218</v>
      </c>
      <c r="C131" s="28" t="s">
        <v>222</v>
      </c>
      <c r="D131" s="28" t="s">
        <v>125</v>
      </c>
      <c r="E131" s="28" t="s">
        <v>125</v>
      </c>
      <c r="F131" s="28" t="s">
        <v>222</v>
      </c>
      <c r="G131" s="28" t="s">
        <v>125</v>
      </c>
    </row>
    <row r="132" spans="1:7" x14ac:dyDescent="0.25">
      <c r="A132" s="28" t="s">
        <v>682</v>
      </c>
      <c r="B132" s="28" t="s">
        <v>218</v>
      </c>
      <c r="C132" s="28" t="s">
        <v>223</v>
      </c>
      <c r="D132" s="28" t="s">
        <v>125</v>
      </c>
      <c r="E132" s="28" t="s">
        <v>125</v>
      </c>
      <c r="F132" s="28" t="s">
        <v>223</v>
      </c>
      <c r="G132" s="28" t="s">
        <v>125</v>
      </c>
    </row>
    <row r="133" spans="1:7" x14ac:dyDescent="0.25">
      <c r="A133" s="28" t="s">
        <v>683</v>
      </c>
      <c r="B133" s="28" t="s">
        <v>218</v>
      </c>
      <c r="C133" s="28" t="s">
        <v>224</v>
      </c>
      <c r="D133" s="28" t="s">
        <v>125</v>
      </c>
      <c r="E133" s="28" t="s">
        <v>125</v>
      </c>
      <c r="F133" s="28" t="s">
        <v>224</v>
      </c>
      <c r="G133" s="28" t="s">
        <v>125</v>
      </c>
    </row>
    <row r="134" spans="1:7" ht="45" x14ac:dyDescent="0.25">
      <c r="A134" s="28" t="s">
        <v>684</v>
      </c>
      <c r="B134" s="28" t="s">
        <v>218</v>
      </c>
      <c r="C134" s="28" t="s">
        <v>225</v>
      </c>
      <c r="D134" s="28" t="s">
        <v>125</v>
      </c>
      <c r="E134" s="28" t="s">
        <v>125</v>
      </c>
      <c r="F134" s="28" t="s">
        <v>225</v>
      </c>
      <c r="G134" s="28" t="s">
        <v>125</v>
      </c>
    </row>
    <row r="135" spans="1:7" ht="45" x14ac:dyDescent="0.25">
      <c r="A135" s="28" t="s">
        <v>685</v>
      </c>
      <c r="B135" s="28" t="s">
        <v>218</v>
      </c>
      <c r="C135" s="28" t="s">
        <v>226</v>
      </c>
      <c r="D135" s="28" t="s">
        <v>125</v>
      </c>
      <c r="E135" s="28" t="s">
        <v>125</v>
      </c>
      <c r="F135" s="28" t="s">
        <v>226</v>
      </c>
      <c r="G135" s="28" t="s">
        <v>125</v>
      </c>
    </row>
    <row r="136" spans="1:7" x14ac:dyDescent="0.25">
      <c r="A136" s="28" t="s">
        <v>686</v>
      </c>
      <c r="B136" s="28" t="s">
        <v>218</v>
      </c>
      <c r="C136" s="28" t="s">
        <v>227</v>
      </c>
      <c r="D136" s="28" t="s">
        <v>125</v>
      </c>
      <c r="E136" s="28" t="s">
        <v>125</v>
      </c>
      <c r="F136" s="28" t="s">
        <v>227</v>
      </c>
      <c r="G136" s="28" t="s">
        <v>125</v>
      </c>
    </row>
    <row r="137" spans="1:7" x14ac:dyDescent="0.25">
      <c r="A137" s="28" t="s">
        <v>687</v>
      </c>
      <c r="B137" s="28" t="s">
        <v>228</v>
      </c>
      <c r="C137" s="28" t="s">
        <v>229</v>
      </c>
      <c r="D137" s="28" t="s">
        <v>125</v>
      </c>
      <c r="E137" s="28" t="s">
        <v>125</v>
      </c>
      <c r="F137" s="28" t="s">
        <v>229</v>
      </c>
      <c r="G137" s="28" t="s">
        <v>125</v>
      </c>
    </row>
    <row r="138" spans="1:7" x14ac:dyDescent="0.25">
      <c r="A138" s="28" t="s">
        <v>688</v>
      </c>
      <c r="B138" s="28" t="s">
        <v>228</v>
      </c>
      <c r="C138" s="28" t="s">
        <v>230</v>
      </c>
      <c r="D138" s="28" t="s">
        <v>125</v>
      </c>
      <c r="E138" s="28" t="s">
        <v>125</v>
      </c>
      <c r="F138" s="28" t="s">
        <v>230</v>
      </c>
      <c r="G138" s="28" t="s">
        <v>125</v>
      </c>
    </row>
    <row r="139" spans="1:7" x14ac:dyDescent="0.25">
      <c r="A139" s="28" t="s">
        <v>689</v>
      </c>
      <c r="B139" s="28" t="s">
        <v>228</v>
      </c>
      <c r="C139" s="28" t="s">
        <v>231</v>
      </c>
      <c r="D139" s="28" t="s">
        <v>125</v>
      </c>
      <c r="E139" s="28" t="s">
        <v>125</v>
      </c>
      <c r="F139" s="28" t="s">
        <v>231</v>
      </c>
      <c r="G139" s="28" t="s">
        <v>125</v>
      </c>
    </row>
    <row r="140" spans="1:7" x14ac:dyDescent="0.25">
      <c r="A140" s="28" t="s">
        <v>690</v>
      </c>
      <c r="B140" s="28" t="s">
        <v>228</v>
      </c>
      <c r="C140" s="28" t="s">
        <v>232</v>
      </c>
      <c r="D140" s="28" t="s">
        <v>125</v>
      </c>
      <c r="E140" s="28" t="s">
        <v>125</v>
      </c>
      <c r="F140" s="28" t="s">
        <v>232</v>
      </c>
      <c r="G140" s="28" t="s">
        <v>125</v>
      </c>
    </row>
    <row r="141" spans="1:7" ht="30" x14ac:dyDescent="0.25">
      <c r="A141" s="28" t="s">
        <v>691</v>
      </c>
      <c r="B141" s="28" t="s">
        <v>228</v>
      </c>
      <c r="C141" s="28" t="s">
        <v>233</v>
      </c>
      <c r="D141" s="28" t="s">
        <v>125</v>
      </c>
      <c r="E141" s="28" t="s">
        <v>125</v>
      </c>
      <c r="F141" s="28" t="s">
        <v>233</v>
      </c>
      <c r="G141" s="28" t="s">
        <v>125</v>
      </c>
    </row>
    <row r="142" spans="1:7" x14ac:dyDescent="0.25">
      <c r="A142" s="28" t="s">
        <v>692</v>
      </c>
      <c r="B142" s="28" t="s">
        <v>228</v>
      </c>
      <c r="C142" s="28" t="s">
        <v>234</v>
      </c>
      <c r="D142" s="28" t="s">
        <v>125</v>
      </c>
      <c r="E142" s="28" t="s">
        <v>125</v>
      </c>
      <c r="F142" s="28" t="s">
        <v>234</v>
      </c>
      <c r="G142" s="28" t="s">
        <v>125</v>
      </c>
    </row>
    <row r="143" spans="1:7" ht="30" x14ac:dyDescent="0.25">
      <c r="A143" s="28" t="s">
        <v>693</v>
      </c>
      <c r="B143" s="28" t="s">
        <v>228</v>
      </c>
      <c r="C143" s="28" t="s">
        <v>235</v>
      </c>
      <c r="D143" s="28" t="s">
        <v>125</v>
      </c>
      <c r="E143" s="28" t="s">
        <v>125</v>
      </c>
      <c r="F143" s="28" t="s">
        <v>235</v>
      </c>
      <c r="G143" s="28" t="s">
        <v>125</v>
      </c>
    </row>
    <row r="144" spans="1:7" x14ac:dyDescent="0.25">
      <c r="A144" s="28" t="s">
        <v>694</v>
      </c>
      <c r="B144" s="28" t="s">
        <v>228</v>
      </c>
      <c r="C144" s="28" t="s">
        <v>236</v>
      </c>
      <c r="D144" s="28" t="s">
        <v>125</v>
      </c>
      <c r="E144" s="28" t="s">
        <v>125</v>
      </c>
      <c r="F144" s="28" t="s">
        <v>236</v>
      </c>
      <c r="G144" s="28" t="s">
        <v>125</v>
      </c>
    </row>
    <row r="145" spans="1:7" ht="30" x14ac:dyDescent="0.25">
      <c r="A145" s="28" t="s">
        <v>695</v>
      </c>
      <c r="B145" s="28" t="s">
        <v>228</v>
      </c>
      <c r="C145" s="28" t="s">
        <v>237</v>
      </c>
      <c r="D145" s="28" t="s">
        <v>125</v>
      </c>
      <c r="E145" s="28" t="s">
        <v>125</v>
      </c>
      <c r="F145" s="28" t="s">
        <v>237</v>
      </c>
      <c r="G145" s="28" t="s">
        <v>125</v>
      </c>
    </row>
    <row r="146" spans="1:7" x14ac:dyDescent="0.25">
      <c r="A146" s="28" t="s">
        <v>696</v>
      </c>
      <c r="B146" s="28" t="s">
        <v>272</v>
      </c>
      <c r="C146" s="28" t="s">
        <v>273</v>
      </c>
      <c r="D146" s="28" t="s">
        <v>125</v>
      </c>
      <c r="E146" s="28" t="s">
        <v>125</v>
      </c>
      <c r="F146" s="28" t="s">
        <v>273</v>
      </c>
      <c r="G146" s="28" t="s">
        <v>125</v>
      </c>
    </row>
    <row r="147" spans="1:7" ht="30" x14ac:dyDescent="0.25">
      <c r="A147" s="28" t="s">
        <v>697</v>
      </c>
      <c r="B147" s="28" t="s">
        <v>272</v>
      </c>
      <c r="C147" s="28" t="s">
        <v>274</v>
      </c>
      <c r="D147" s="28" t="s">
        <v>125</v>
      </c>
      <c r="E147" s="28" t="s">
        <v>125</v>
      </c>
      <c r="F147" s="28" t="s">
        <v>274</v>
      </c>
      <c r="G147" s="28" t="s">
        <v>125</v>
      </c>
    </row>
    <row r="148" spans="1:7" x14ac:dyDescent="0.25">
      <c r="A148" s="28" t="s">
        <v>698</v>
      </c>
      <c r="B148" s="28" t="s">
        <v>272</v>
      </c>
      <c r="C148" s="28" t="s">
        <v>221</v>
      </c>
      <c r="D148" s="28" t="s">
        <v>125</v>
      </c>
      <c r="E148" s="28" t="s">
        <v>125</v>
      </c>
      <c r="F148" s="28" t="s">
        <v>221</v>
      </c>
      <c r="G148" s="28" t="s">
        <v>125</v>
      </c>
    </row>
    <row r="149" spans="1:7" ht="30" x14ac:dyDescent="0.25">
      <c r="A149" s="28" t="s">
        <v>699</v>
      </c>
      <c r="B149" s="28" t="s">
        <v>272</v>
      </c>
      <c r="C149" s="28" t="s">
        <v>275</v>
      </c>
      <c r="D149" s="28" t="s">
        <v>125</v>
      </c>
      <c r="E149" s="28" t="s">
        <v>125</v>
      </c>
      <c r="F149" s="28" t="s">
        <v>275</v>
      </c>
      <c r="G149" s="28" t="s">
        <v>125</v>
      </c>
    </row>
    <row r="150" spans="1:7" x14ac:dyDescent="0.25">
      <c r="A150" s="28" t="s">
        <v>700</v>
      </c>
      <c r="B150" s="28" t="s">
        <v>272</v>
      </c>
      <c r="C150" s="28" t="s">
        <v>276</v>
      </c>
      <c r="D150" s="28" t="s">
        <v>125</v>
      </c>
      <c r="E150" s="28" t="s">
        <v>125</v>
      </c>
      <c r="F150" s="28" t="s">
        <v>276</v>
      </c>
      <c r="G150" s="28" t="s">
        <v>125</v>
      </c>
    </row>
    <row r="151" spans="1:7" x14ac:dyDescent="0.25">
      <c r="A151" s="28" t="s">
        <v>701</v>
      </c>
      <c r="B151" s="28" t="s">
        <v>272</v>
      </c>
      <c r="C151" s="28" t="s">
        <v>277</v>
      </c>
      <c r="D151" s="28" t="s">
        <v>125</v>
      </c>
      <c r="E151" s="28" t="s">
        <v>125</v>
      </c>
      <c r="F151" s="28" t="s">
        <v>277</v>
      </c>
      <c r="G151" s="28" t="s">
        <v>125</v>
      </c>
    </row>
    <row r="152" spans="1:7" x14ac:dyDescent="0.25">
      <c r="A152" s="28" t="s">
        <v>702</v>
      </c>
      <c r="B152" s="28" t="s">
        <v>272</v>
      </c>
      <c r="C152" s="28" t="s">
        <v>278</v>
      </c>
      <c r="D152" s="28" t="s">
        <v>125</v>
      </c>
      <c r="E152" s="28" t="s">
        <v>125</v>
      </c>
      <c r="F152" s="28" t="s">
        <v>278</v>
      </c>
      <c r="G152" s="28" t="s">
        <v>125</v>
      </c>
    </row>
    <row r="153" spans="1:7" x14ac:dyDescent="0.25">
      <c r="A153" s="28" t="s">
        <v>703</v>
      </c>
      <c r="B153" s="28" t="s">
        <v>272</v>
      </c>
      <c r="C153" s="28" t="s">
        <v>279</v>
      </c>
      <c r="D153" s="28" t="s">
        <v>125</v>
      </c>
      <c r="E153" s="28" t="s">
        <v>125</v>
      </c>
      <c r="F153" s="28" t="s">
        <v>279</v>
      </c>
      <c r="G153" s="28" t="s">
        <v>125</v>
      </c>
    </row>
    <row r="154" spans="1:7" x14ac:dyDescent="0.25">
      <c r="A154" s="28" t="s">
        <v>704</v>
      </c>
      <c r="B154" s="28" t="s">
        <v>272</v>
      </c>
      <c r="C154" s="28" t="s">
        <v>280</v>
      </c>
      <c r="D154" s="28" t="s">
        <v>125</v>
      </c>
      <c r="E154" s="28" t="s">
        <v>125</v>
      </c>
      <c r="F154" s="28" t="s">
        <v>280</v>
      </c>
      <c r="G154" s="28" t="s">
        <v>125</v>
      </c>
    </row>
    <row r="155" spans="1:7" ht="30" x14ac:dyDescent="0.25">
      <c r="A155" s="28" t="s">
        <v>705</v>
      </c>
      <c r="B155" s="28" t="s">
        <v>272</v>
      </c>
      <c r="C155" s="28" t="s">
        <v>281</v>
      </c>
      <c r="D155" s="28" t="s">
        <v>125</v>
      </c>
      <c r="E155" s="28" t="s">
        <v>125</v>
      </c>
      <c r="F155" s="28" t="s">
        <v>281</v>
      </c>
      <c r="G155" s="28" t="s">
        <v>125</v>
      </c>
    </row>
    <row r="156" spans="1:7" ht="45" x14ac:dyDescent="0.25">
      <c r="A156" s="28" t="s">
        <v>706</v>
      </c>
      <c r="B156" s="28" t="s">
        <v>272</v>
      </c>
      <c r="C156" s="28" t="s">
        <v>282</v>
      </c>
      <c r="D156" s="28" t="s">
        <v>125</v>
      </c>
      <c r="E156" s="28" t="s">
        <v>125</v>
      </c>
      <c r="F156" s="28" t="s">
        <v>282</v>
      </c>
      <c r="G156" s="28" t="s">
        <v>125</v>
      </c>
    </row>
    <row r="157" spans="1:7" x14ac:dyDescent="0.25">
      <c r="A157" s="28" t="s">
        <v>707</v>
      </c>
      <c r="B157" s="28" t="s">
        <v>272</v>
      </c>
      <c r="C157" s="28" t="s">
        <v>283</v>
      </c>
      <c r="D157" s="28" t="s">
        <v>125</v>
      </c>
      <c r="E157" s="28" t="s">
        <v>125</v>
      </c>
      <c r="F157" s="28" t="s">
        <v>283</v>
      </c>
      <c r="G157" s="28" t="s">
        <v>125</v>
      </c>
    </row>
    <row r="158" spans="1:7" x14ac:dyDescent="0.25">
      <c r="A158" s="28" t="s">
        <v>708</v>
      </c>
      <c r="B158" s="28" t="s">
        <v>272</v>
      </c>
      <c r="C158" s="28" t="s">
        <v>284</v>
      </c>
      <c r="D158" s="28" t="s">
        <v>125</v>
      </c>
      <c r="E158" s="28" t="s">
        <v>125</v>
      </c>
      <c r="F158" s="28" t="s">
        <v>284</v>
      </c>
      <c r="G158" s="28" t="s">
        <v>125</v>
      </c>
    </row>
    <row r="159" spans="1:7" ht="30" x14ac:dyDescent="0.25">
      <c r="A159" s="28" t="s">
        <v>709</v>
      </c>
      <c r="B159" s="28" t="s">
        <v>272</v>
      </c>
      <c r="C159" s="28" t="s">
        <v>285</v>
      </c>
      <c r="D159" s="28" t="s">
        <v>125</v>
      </c>
      <c r="E159" s="28" t="s">
        <v>125</v>
      </c>
      <c r="F159" s="28" t="s">
        <v>285</v>
      </c>
      <c r="G159" s="28" t="s">
        <v>125</v>
      </c>
    </row>
    <row r="160" spans="1:7" ht="30" x14ac:dyDescent="0.25">
      <c r="A160" s="28" t="s">
        <v>710</v>
      </c>
      <c r="B160" s="28" t="s">
        <v>272</v>
      </c>
      <c r="C160" s="28" t="s">
        <v>286</v>
      </c>
      <c r="D160" s="28" t="s">
        <v>125</v>
      </c>
      <c r="E160" s="28" t="s">
        <v>125</v>
      </c>
      <c r="F160" s="28" t="s">
        <v>286</v>
      </c>
      <c r="G160" s="28" t="s">
        <v>125</v>
      </c>
    </row>
    <row r="161" spans="1:7" ht="30" x14ac:dyDescent="0.25">
      <c r="A161" s="28" t="s">
        <v>711</v>
      </c>
      <c r="B161" s="28" t="s">
        <v>272</v>
      </c>
      <c r="C161" s="28" t="s">
        <v>287</v>
      </c>
      <c r="D161" s="28" t="s">
        <v>125</v>
      </c>
      <c r="E161" s="28" t="s">
        <v>125</v>
      </c>
      <c r="F161" s="28" t="s">
        <v>287</v>
      </c>
      <c r="G161" s="28" t="s">
        <v>125</v>
      </c>
    </row>
    <row r="162" spans="1:7" ht="30" x14ac:dyDescent="0.25">
      <c r="A162" s="28" t="s">
        <v>712</v>
      </c>
      <c r="B162" s="28" t="s">
        <v>272</v>
      </c>
      <c r="C162" s="28" t="s">
        <v>288</v>
      </c>
      <c r="D162" s="28" t="s">
        <v>125</v>
      </c>
      <c r="E162" s="28" t="s">
        <v>125</v>
      </c>
      <c r="F162" s="28" t="s">
        <v>288</v>
      </c>
      <c r="G162" s="28" t="s">
        <v>125</v>
      </c>
    </row>
    <row r="163" spans="1:7" x14ac:dyDescent="0.25">
      <c r="A163" s="28" t="s">
        <v>713</v>
      </c>
      <c r="B163" s="28" t="s">
        <v>272</v>
      </c>
      <c r="C163" s="28" t="s">
        <v>289</v>
      </c>
      <c r="D163" s="28" t="s">
        <v>125</v>
      </c>
      <c r="E163" s="28" t="s">
        <v>125</v>
      </c>
      <c r="F163" s="28" t="s">
        <v>289</v>
      </c>
      <c r="G163" s="28" t="s">
        <v>125</v>
      </c>
    </row>
    <row r="164" spans="1:7" ht="30" x14ac:dyDescent="0.25">
      <c r="A164" s="28" t="s">
        <v>714</v>
      </c>
      <c r="B164" s="28" t="s">
        <v>272</v>
      </c>
      <c r="C164" s="28" t="s">
        <v>290</v>
      </c>
      <c r="D164" s="28" t="s">
        <v>125</v>
      </c>
      <c r="E164" s="28" t="s">
        <v>125</v>
      </c>
      <c r="F164" s="28" t="s">
        <v>290</v>
      </c>
      <c r="G164" s="28" t="s">
        <v>125</v>
      </c>
    </row>
    <row r="165" spans="1:7" x14ac:dyDescent="0.25">
      <c r="A165" s="28" t="s">
        <v>715</v>
      </c>
      <c r="B165" s="28" t="s">
        <v>272</v>
      </c>
      <c r="C165" s="28" t="s">
        <v>291</v>
      </c>
      <c r="D165" s="28" t="s">
        <v>125</v>
      </c>
      <c r="E165" s="28" t="s">
        <v>125</v>
      </c>
      <c r="F165" s="28" t="s">
        <v>291</v>
      </c>
      <c r="G165" s="28" t="s">
        <v>125</v>
      </c>
    </row>
    <row r="166" spans="1:7" x14ac:dyDescent="0.25">
      <c r="A166" s="28" t="s">
        <v>716</v>
      </c>
      <c r="B166" s="28" t="s">
        <v>272</v>
      </c>
      <c r="C166" s="28" t="s">
        <v>292</v>
      </c>
      <c r="D166" s="28" t="s">
        <v>125</v>
      </c>
      <c r="E166" s="28" t="s">
        <v>125</v>
      </c>
      <c r="F166" s="28" t="s">
        <v>292</v>
      </c>
      <c r="G166" s="28" t="s">
        <v>125</v>
      </c>
    </row>
    <row r="167" spans="1:7" ht="30" x14ac:dyDescent="0.25">
      <c r="A167" s="28" t="s">
        <v>717</v>
      </c>
      <c r="B167" s="28" t="s">
        <v>272</v>
      </c>
      <c r="C167" s="28" t="s">
        <v>293</v>
      </c>
      <c r="D167" s="28" t="s">
        <v>125</v>
      </c>
      <c r="E167" s="28" t="s">
        <v>125</v>
      </c>
      <c r="F167" s="28" t="s">
        <v>293</v>
      </c>
      <c r="G167" s="28" t="s">
        <v>125</v>
      </c>
    </row>
    <row r="168" spans="1:7" x14ac:dyDescent="0.25">
      <c r="A168" s="28" t="s">
        <v>718</v>
      </c>
      <c r="B168" s="28" t="s">
        <v>272</v>
      </c>
      <c r="C168" s="28" t="s">
        <v>294</v>
      </c>
      <c r="D168" s="28" t="s">
        <v>125</v>
      </c>
      <c r="E168" s="28" t="s">
        <v>125</v>
      </c>
      <c r="F168" s="28" t="s">
        <v>294</v>
      </c>
      <c r="G168" s="28" t="s">
        <v>125</v>
      </c>
    </row>
    <row r="169" spans="1:7" x14ac:dyDescent="0.25">
      <c r="A169" s="28" t="s">
        <v>719</v>
      </c>
      <c r="B169" s="28" t="s">
        <v>295</v>
      </c>
      <c r="C169" s="28" t="s">
        <v>296</v>
      </c>
      <c r="D169" s="28" t="s">
        <v>125</v>
      </c>
      <c r="E169" s="28" t="s">
        <v>125</v>
      </c>
      <c r="F169" s="28" t="s">
        <v>296</v>
      </c>
      <c r="G169" s="28" t="s">
        <v>125</v>
      </c>
    </row>
    <row r="170" spans="1:7" x14ac:dyDescent="0.25">
      <c r="A170" s="28" t="s">
        <v>720</v>
      </c>
      <c r="B170" s="28" t="s">
        <v>295</v>
      </c>
      <c r="C170" s="28" t="s">
        <v>297</v>
      </c>
      <c r="D170" s="28" t="s">
        <v>125</v>
      </c>
      <c r="E170" s="28" t="s">
        <v>125</v>
      </c>
      <c r="F170" s="28" t="s">
        <v>297</v>
      </c>
      <c r="G170" s="28" t="s">
        <v>125</v>
      </c>
    </row>
    <row r="171" spans="1:7" ht="30" x14ac:dyDescent="0.25">
      <c r="A171" s="28" t="s">
        <v>721</v>
      </c>
      <c r="B171" s="28" t="s">
        <v>295</v>
      </c>
      <c r="C171" s="28" t="s">
        <v>201</v>
      </c>
      <c r="D171" s="28" t="s">
        <v>125</v>
      </c>
      <c r="E171" s="28" t="s">
        <v>125</v>
      </c>
      <c r="F171" s="28" t="s">
        <v>201</v>
      </c>
      <c r="G171" s="28" t="s">
        <v>125</v>
      </c>
    </row>
    <row r="172" spans="1:7" x14ac:dyDescent="0.25">
      <c r="A172" s="28" t="s">
        <v>722</v>
      </c>
      <c r="B172" s="28" t="s">
        <v>295</v>
      </c>
      <c r="C172" s="28" t="s">
        <v>298</v>
      </c>
      <c r="D172" s="28" t="s">
        <v>125</v>
      </c>
      <c r="E172" s="28" t="s">
        <v>125</v>
      </c>
      <c r="F172" s="28" t="s">
        <v>298</v>
      </c>
      <c r="G172" s="28" t="s">
        <v>125</v>
      </c>
    </row>
    <row r="173" spans="1:7" x14ac:dyDescent="0.25">
      <c r="A173" s="28" t="s">
        <v>723</v>
      </c>
      <c r="B173" s="28" t="s">
        <v>295</v>
      </c>
      <c r="C173" s="28" t="s">
        <v>299</v>
      </c>
      <c r="D173" s="28" t="s">
        <v>125</v>
      </c>
      <c r="E173" s="28" t="s">
        <v>125</v>
      </c>
      <c r="F173" s="28" t="s">
        <v>299</v>
      </c>
      <c r="G173" s="28" t="s">
        <v>125</v>
      </c>
    </row>
    <row r="174" spans="1:7" x14ac:dyDescent="0.25">
      <c r="A174" s="28" t="s">
        <v>724</v>
      </c>
      <c r="B174" s="28" t="s">
        <v>295</v>
      </c>
      <c r="C174" s="28" t="s">
        <v>300</v>
      </c>
      <c r="D174" s="28" t="s">
        <v>125</v>
      </c>
      <c r="E174" s="28" t="s">
        <v>125</v>
      </c>
      <c r="F174" s="28" t="s">
        <v>300</v>
      </c>
      <c r="G174" s="28" t="s">
        <v>125</v>
      </c>
    </row>
    <row r="175" spans="1:7" x14ac:dyDescent="0.25">
      <c r="A175" s="28" t="s">
        <v>725</v>
      </c>
      <c r="B175" s="28" t="s">
        <v>295</v>
      </c>
      <c r="C175" s="28" t="s">
        <v>301</v>
      </c>
      <c r="D175" s="28" t="s">
        <v>125</v>
      </c>
      <c r="E175" s="28" t="s">
        <v>125</v>
      </c>
      <c r="F175" s="28" t="s">
        <v>301</v>
      </c>
      <c r="G175" s="28" t="s">
        <v>125</v>
      </c>
    </row>
    <row r="176" spans="1:7" x14ac:dyDescent="0.25">
      <c r="A176" s="28" t="s">
        <v>726</v>
      </c>
      <c r="B176" s="28" t="s">
        <v>295</v>
      </c>
      <c r="C176" s="28" t="s">
        <v>302</v>
      </c>
      <c r="D176" s="28" t="s">
        <v>125</v>
      </c>
      <c r="E176" s="28" t="s">
        <v>125</v>
      </c>
      <c r="F176" s="28" t="s">
        <v>302</v>
      </c>
      <c r="G176" s="28" t="s">
        <v>125</v>
      </c>
    </row>
    <row r="177" spans="1:7" x14ac:dyDescent="0.25">
      <c r="A177" s="28" t="s">
        <v>727</v>
      </c>
      <c r="B177" s="28" t="s">
        <v>295</v>
      </c>
      <c r="C177" s="28" t="s">
        <v>303</v>
      </c>
      <c r="D177" s="28" t="s">
        <v>125</v>
      </c>
      <c r="E177" s="28" t="s">
        <v>125</v>
      </c>
      <c r="F177" s="28" t="s">
        <v>303</v>
      </c>
      <c r="G177" s="28" t="s">
        <v>125</v>
      </c>
    </row>
    <row r="178" spans="1:7" x14ac:dyDescent="0.25">
      <c r="A178" s="28" t="s">
        <v>728</v>
      </c>
      <c r="B178" s="28" t="s">
        <v>304</v>
      </c>
      <c r="C178" s="28" t="s">
        <v>204</v>
      </c>
      <c r="D178" s="28" t="s">
        <v>125</v>
      </c>
      <c r="E178" s="28" t="s">
        <v>125</v>
      </c>
      <c r="F178" s="28" t="s">
        <v>204</v>
      </c>
      <c r="G178" s="28" t="s">
        <v>125</v>
      </c>
    </row>
    <row r="179" spans="1:7" x14ac:dyDescent="0.25">
      <c r="A179" s="28" t="s">
        <v>729</v>
      </c>
      <c r="B179" s="28" t="s">
        <v>304</v>
      </c>
      <c r="C179" s="28" t="s">
        <v>305</v>
      </c>
      <c r="D179" s="28" t="s">
        <v>125</v>
      </c>
      <c r="E179" s="28" t="s">
        <v>125</v>
      </c>
      <c r="F179" s="28" t="s">
        <v>305</v>
      </c>
      <c r="G179" s="28" t="s">
        <v>125</v>
      </c>
    </row>
    <row r="180" spans="1:7" x14ac:dyDescent="0.25">
      <c r="A180" s="28" t="s">
        <v>730</v>
      </c>
      <c r="B180" s="28" t="s">
        <v>304</v>
      </c>
      <c r="C180" s="28" t="s">
        <v>306</v>
      </c>
      <c r="D180" s="28" t="s">
        <v>125</v>
      </c>
      <c r="E180" s="28" t="s">
        <v>125</v>
      </c>
      <c r="F180" s="28" t="s">
        <v>306</v>
      </c>
      <c r="G180" s="28" t="s">
        <v>125</v>
      </c>
    </row>
    <row r="181" spans="1:7" x14ac:dyDescent="0.25">
      <c r="A181" s="28" t="s">
        <v>731</v>
      </c>
      <c r="B181" s="28" t="s">
        <v>304</v>
      </c>
      <c r="C181" s="28" t="s">
        <v>307</v>
      </c>
      <c r="D181" s="28" t="s">
        <v>125</v>
      </c>
      <c r="E181" s="28" t="s">
        <v>125</v>
      </c>
      <c r="F181" s="28" t="s">
        <v>307</v>
      </c>
      <c r="G181" s="28" t="s">
        <v>125</v>
      </c>
    </row>
    <row r="182" spans="1:7" ht="30" x14ac:dyDescent="0.25">
      <c r="A182" s="28" t="s">
        <v>732</v>
      </c>
      <c r="B182" s="28" t="s">
        <v>304</v>
      </c>
      <c r="C182" s="28" t="s">
        <v>308</v>
      </c>
      <c r="D182" s="28" t="s">
        <v>125</v>
      </c>
      <c r="E182" s="28" t="s">
        <v>125</v>
      </c>
      <c r="F182" s="28" t="s">
        <v>308</v>
      </c>
      <c r="G182" s="28" t="s">
        <v>125</v>
      </c>
    </row>
    <row r="183" spans="1:7" x14ac:dyDescent="0.25">
      <c r="A183" s="28" t="s">
        <v>733</v>
      </c>
      <c r="B183" s="28" t="s">
        <v>304</v>
      </c>
      <c r="C183" s="28" t="s">
        <v>309</v>
      </c>
      <c r="D183" s="28" t="s">
        <v>125</v>
      </c>
      <c r="E183" s="28" t="s">
        <v>125</v>
      </c>
      <c r="F183" s="28" t="s">
        <v>309</v>
      </c>
      <c r="G183" s="28" t="s">
        <v>125</v>
      </c>
    </row>
    <row r="184" spans="1:7" ht="90" x14ac:dyDescent="0.25">
      <c r="A184" s="28" t="s">
        <v>734</v>
      </c>
      <c r="B184" s="28" t="s">
        <v>304</v>
      </c>
      <c r="C184" s="28" t="s">
        <v>310</v>
      </c>
      <c r="D184" s="28" t="s">
        <v>125</v>
      </c>
      <c r="E184" s="28" t="s">
        <v>125</v>
      </c>
      <c r="F184" s="28" t="s">
        <v>310</v>
      </c>
      <c r="G184" s="28" t="s">
        <v>125</v>
      </c>
    </row>
    <row r="185" spans="1:7" ht="60" x14ac:dyDescent="0.25">
      <c r="A185" s="28" t="s">
        <v>735</v>
      </c>
      <c r="B185" s="28" t="s">
        <v>304</v>
      </c>
      <c r="C185" s="28" t="s">
        <v>311</v>
      </c>
      <c r="D185" s="28" t="s">
        <v>125</v>
      </c>
      <c r="E185" s="28" t="s">
        <v>125</v>
      </c>
      <c r="F185" s="28" t="s">
        <v>311</v>
      </c>
      <c r="G185" s="28" t="s">
        <v>125</v>
      </c>
    </row>
    <row r="186" spans="1:7" ht="45" x14ac:dyDescent="0.25">
      <c r="A186" s="28" t="s">
        <v>736</v>
      </c>
      <c r="B186" s="28" t="s">
        <v>304</v>
      </c>
      <c r="C186" s="28" t="s">
        <v>312</v>
      </c>
      <c r="D186" s="28" t="s">
        <v>125</v>
      </c>
      <c r="E186" s="28" t="s">
        <v>125</v>
      </c>
      <c r="F186" s="28" t="s">
        <v>312</v>
      </c>
      <c r="G186" s="28" t="s">
        <v>125</v>
      </c>
    </row>
    <row r="187" spans="1:7" x14ac:dyDescent="0.25">
      <c r="A187" s="28" t="s">
        <v>737</v>
      </c>
      <c r="B187" s="28" t="s">
        <v>304</v>
      </c>
      <c r="C187" s="28" t="s">
        <v>313</v>
      </c>
      <c r="D187" s="28" t="s">
        <v>125</v>
      </c>
      <c r="E187" s="28" t="s">
        <v>125</v>
      </c>
      <c r="F187" s="28" t="s">
        <v>313</v>
      </c>
      <c r="G187" s="28" t="s">
        <v>125</v>
      </c>
    </row>
    <row r="188" spans="1:7" x14ac:dyDescent="0.25">
      <c r="A188" s="28" t="s">
        <v>738</v>
      </c>
      <c r="B188" s="28" t="s">
        <v>304</v>
      </c>
      <c r="C188" s="28" t="s">
        <v>314</v>
      </c>
      <c r="D188" s="28" t="s">
        <v>125</v>
      </c>
      <c r="E188" s="28" t="s">
        <v>125</v>
      </c>
      <c r="F188" s="28" t="s">
        <v>314</v>
      </c>
      <c r="G188" s="28" t="s">
        <v>125</v>
      </c>
    </row>
    <row r="189" spans="1:7" x14ac:dyDescent="0.25">
      <c r="A189" s="28" t="s">
        <v>739</v>
      </c>
      <c r="B189" s="28" t="s">
        <v>304</v>
      </c>
      <c r="C189" s="28" t="s">
        <v>315</v>
      </c>
      <c r="D189" s="28" t="s">
        <v>125</v>
      </c>
      <c r="E189" s="28" t="s">
        <v>125</v>
      </c>
      <c r="F189" s="28" t="s">
        <v>315</v>
      </c>
      <c r="G189" s="28" t="s">
        <v>125</v>
      </c>
    </row>
    <row r="190" spans="1:7" x14ac:dyDescent="0.25">
      <c r="A190" s="28" t="s">
        <v>740</v>
      </c>
      <c r="B190" s="28" t="s">
        <v>304</v>
      </c>
      <c r="C190" s="28" t="s">
        <v>316</v>
      </c>
      <c r="D190" s="28" t="s">
        <v>125</v>
      </c>
      <c r="E190" s="28" t="s">
        <v>125</v>
      </c>
      <c r="F190" s="28" t="s">
        <v>316</v>
      </c>
      <c r="G190" s="28" t="s">
        <v>125</v>
      </c>
    </row>
    <row r="191" spans="1:7" ht="45" x14ac:dyDescent="0.25">
      <c r="A191" s="28" t="s">
        <v>741</v>
      </c>
      <c r="B191" s="28" t="s">
        <v>304</v>
      </c>
      <c r="C191" s="28" t="s">
        <v>317</v>
      </c>
      <c r="D191" s="28" t="s">
        <v>125</v>
      </c>
      <c r="E191" s="28" t="s">
        <v>125</v>
      </c>
      <c r="F191" s="28" t="s">
        <v>317</v>
      </c>
      <c r="G191" s="28" t="s">
        <v>125</v>
      </c>
    </row>
    <row r="192" spans="1:7" ht="45" x14ac:dyDescent="0.25">
      <c r="A192" s="28" t="s">
        <v>742</v>
      </c>
      <c r="B192" s="28" t="s">
        <v>318</v>
      </c>
      <c r="C192" s="28" t="s">
        <v>319</v>
      </c>
      <c r="D192" s="28" t="s">
        <v>125</v>
      </c>
      <c r="E192" s="28" t="s">
        <v>125</v>
      </c>
      <c r="F192" s="28" t="s">
        <v>319</v>
      </c>
      <c r="G192" s="28" t="s">
        <v>125</v>
      </c>
    </row>
    <row r="193" spans="1:7" x14ac:dyDescent="0.25">
      <c r="A193" s="28" t="s">
        <v>743</v>
      </c>
      <c r="B193" s="28" t="s">
        <v>318</v>
      </c>
      <c r="C193" s="28" t="s">
        <v>212</v>
      </c>
      <c r="D193" s="28" t="s">
        <v>125</v>
      </c>
      <c r="E193" s="28" t="s">
        <v>125</v>
      </c>
      <c r="F193" s="28" t="s">
        <v>212</v>
      </c>
      <c r="G193" s="28" t="s">
        <v>125</v>
      </c>
    </row>
    <row r="194" spans="1:7" x14ac:dyDescent="0.25">
      <c r="A194" s="28" t="s">
        <v>744</v>
      </c>
      <c r="B194" s="28" t="s">
        <v>318</v>
      </c>
      <c r="C194" s="28" t="s">
        <v>320</v>
      </c>
      <c r="D194" s="28" t="s">
        <v>125</v>
      </c>
      <c r="E194" s="28" t="s">
        <v>125</v>
      </c>
      <c r="F194" s="28" t="s">
        <v>320</v>
      </c>
      <c r="G194" s="28" t="s">
        <v>125</v>
      </c>
    </row>
    <row r="195" spans="1:7" x14ac:dyDescent="0.25">
      <c r="A195" s="28" t="s">
        <v>745</v>
      </c>
      <c r="B195" s="28" t="s">
        <v>318</v>
      </c>
      <c r="C195" s="28" t="s">
        <v>321</v>
      </c>
      <c r="D195" s="28" t="s">
        <v>125</v>
      </c>
      <c r="E195" s="28" t="s">
        <v>125</v>
      </c>
      <c r="F195" s="28" t="s">
        <v>321</v>
      </c>
      <c r="G195" s="28" t="s">
        <v>125</v>
      </c>
    </row>
    <row r="196" spans="1:7" x14ac:dyDescent="0.25">
      <c r="A196" s="28" t="s">
        <v>746</v>
      </c>
      <c r="B196" s="28" t="s">
        <v>318</v>
      </c>
      <c r="C196" s="28" t="s">
        <v>322</v>
      </c>
      <c r="D196" s="28" t="s">
        <v>125</v>
      </c>
      <c r="E196" s="28" t="s">
        <v>125</v>
      </c>
      <c r="F196" s="28" t="s">
        <v>322</v>
      </c>
      <c r="G196" s="28" t="s">
        <v>125</v>
      </c>
    </row>
    <row r="197" spans="1:7" x14ac:dyDescent="0.25">
      <c r="A197" s="28" t="s">
        <v>747</v>
      </c>
      <c r="B197" s="28" t="s">
        <v>318</v>
      </c>
      <c r="C197" s="28" t="s">
        <v>323</v>
      </c>
      <c r="D197" s="28" t="s">
        <v>125</v>
      </c>
      <c r="E197" s="28" t="s">
        <v>125</v>
      </c>
      <c r="F197" s="28" t="s">
        <v>323</v>
      </c>
      <c r="G197" s="28" t="s">
        <v>125</v>
      </c>
    </row>
    <row r="198" spans="1:7" x14ac:dyDescent="0.25">
      <c r="A198" s="28" t="s">
        <v>748</v>
      </c>
      <c r="B198" s="28" t="s">
        <v>318</v>
      </c>
      <c r="C198" s="28" t="s">
        <v>315</v>
      </c>
      <c r="D198" s="28" t="s">
        <v>125</v>
      </c>
      <c r="E198" s="28" t="s">
        <v>125</v>
      </c>
      <c r="F198" s="28" t="s">
        <v>315</v>
      </c>
      <c r="G198" s="28" t="s">
        <v>125</v>
      </c>
    </row>
    <row r="199" spans="1:7" x14ac:dyDescent="0.25">
      <c r="A199" s="28" t="s">
        <v>749</v>
      </c>
      <c r="B199" s="28" t="s">
        <v>318</v>
      </c>
      <c r="C199" s="28" t="s">
        <v>316</v>
      </c>
      <c r="D199" s="28" t="s">
        <v>125</v>
      </c>
      <c r="E199" s="28" t="s">
        <v>125</v>
      </c>
      <c r="F199" s="28" t="s">
        <v>316</v>
      </c>
      <c r="G199" s="28" t="s">
        <v>125</v>
      </c>
    </row>
    <row r="200" spans="1:7" x14ac:dyDescent="0.25">
      <c r="A200" s="28" t="s">
        <v>750</v>
      </c>
      <c r="B200" s="28" t="s">
        <v>324</v>
      </c>
      <c r="C200" s="28" t="s">
        <v>325</v>
      </c>
      <c r="D200" s="28" t="s">
        <v>125</v>
      </c>
      <c r="E200" s="28" t="s">
        <v>125</v>
      </c>
      <c r="F200" s="28" t="s">
        <v>325</v>
      </c>
      <c r="G200" s="28" t="s">
        <v>125</v>
      </c>
    </row>
    <row r="201" spans="1:7" x14ac:dyDescent="0.25">
      <c r="A201" s="28" t="s">
        <v>751</v>
      </c>
      <c r="B201" s="28" t="s">
        <v>324</v>
      </c>
      <c r="C201" s="28" t="s">
        <v>326</v>
      </c>
      <c r="D201" s="28" t="s">
        <v>125</v>
      </c>
      <c r="E201" s="28" t="s">
        <v>125</v>
      </c>
      <c r="F201" s="28" t="s">
        <v>326</v>
      </c>
      <c r="G201" s="28" t="s">
        <v>125</v>
      </c>
    </row>
    <row r="202" spans="1:7" x14ac:dyDescent="0.25">
      <c r="A202" s="28" t="s">
        <v>752</v>
      </c>
      <c r="B202" s="28" t="s">
        <v>324</v>
      </c>
      <c r="C202" s="28" t="s">
        <v>327</v>
      </c>
      <c r="D202" s="28" t="s">
        <v>125</v>
      </c>
      <c r="E202" s="28" t="s">
        <v>125</v>
      </c>
      <c r="F202" s="28" t="s">
        <v>327</v>
      </c>
      <c r="G202" s="28" t="s">
        <v>125</v>
      </c>
    </row>
    <row r="203" spans="1:7" x14ac:dyDescent="0.25">
      <c r="A203" s="28" t="s">
        <v>753</v>
      </c>
      <c r="B203" s="28" t="s">
        <v>324</v>
      </c>
      <c r="C203" s="28" t="s">
        <v>328</v>
      </c>
      <c r="D203" s="28" t="s">
        <v>125</v>
      </c>
      <c r="E203" s="28" t="s">
        <v>125</v>
      </c>
      <c r="F203" s="28" t="s">
        <v>328</v>
      </c>
      <c r="G203" s="28" t="s">
        <v>125</v>
      </c>
    </row>
    <row r="204" spans="1:7" x14ac:dyDescent="0.25">
      <c r="A204" s="28" t="s">
        <v>754</v>
      </c>
      <c r="B204" s="28" t="s">
        <v>324</v>
      </c>
      <c r="C204" s="28" t="s">
        <v>329</v>
      </c>
      <c r="D204" s="28" t="s">
        <v>125</v>
      </c>
      <c r="E204" s="28" t="s">
        <v>125</v>
      </c>
      <c r="F204" s="28" t="s">
        <v>329</v>
      </c>
      <c r="G204" s="28" t="s">
        <v>125</v>
      </c>
    </row>
    <row r="205" spans="1:7" x14ac:dyDescent="0.25">
      <c r="A205" s="28" t="s">
        <v>755</v>
      </c>
      <c r="B205" s="28" t="s">
        <v>324</v>
      </c>
      <c r="C205" s="28" t="s">
        <v>330</v>
      </c>
      <c r="D205" s="28" t="s">
        <v>125</v>
      </c>
      <c r="E205" s="28" t="s">
        <v>125</v>
      </c>
      <c r="F205" s="28" t="s">
        <v>330</v>
      </c>
      <c r="G205" s="28" t="s">
        <v>125</v>
      </c>
    </row>
    <row r="206" spans="1:7" x14ac:dyDescent="0.25">
      <c r="A206" s="28" t="s">
        <v>756</v>
      </c>
      <c r="B206" s="28" t="s">
        <v>324</v>
      </c>
      <c r="C206" s="28" t="s">
        <v>331</v>
      </c>
      <c r="D206" s="28" t="s">
        <v>125</v>
      </c>
      <c r="E206" s="28" t="s">
        <v>125</v>
      </c>
      <c r="F206" s="28" t="s">
        <v>331</v>
      </c>
      <c r="G206" s="28" t="s">
        <v>125</v>
      </c>
    </row>
    <row r="207" spans="1:7" ht="30" x14ac:dyDescent="0.25">
      <c r="A207" s="28" t="s">
        <v>757</v>
      </c>
      <c r="B207" s="28" t="s">
        <v>324</v>
      </c>
      <c r="C207" s="28" t="s">
        <v>332</v>
      </c>
      <c r="D207" s="28" t="s">
        <v>125</v>
      </c>
      <c r="E207" s="28" t="s">
        <v>125</v>
      </c>
      <c r="F207" s="28" t="s">
        <v>332</v>
      </c>
      <c r="G207" s="28" t="s">
        <v>125</v>
      </c>
    </row>
    <row r="208" spans="1:7" ht="45" x14ac:dyDescent="0.25">
      <c r="A208" s="28" t="s">
        <v>758</v>
      </c>
      <c r="B208" s="28" t="s">
        <v>324</v>
      </c>
      <c r="C208" s="28" t="s">
        <v>333</v>
      </c>
      <c r="D208" s="28" t="s">
        <v>125</v>
      </c>
      <c r="E208" s="28" t="s">
        <v>125</v>
      </c>
      <c r="F208" s="28" t="s">
        <v>333</v>
      </c>
      <c r="G208" s="28" t="s">
        <v>125</v>
      </c>
    </row>
    <row r="209" spans="1:7" x14ac:dyDescent="0.25">
      <c r="A209" s="28" t="s">
        <v>759</v>
      </c>
      <c r="B209" s="28" t="s">
        <v>324</v>
      </c>
      <c r="C209" s="28" t="s">
        <v>283</v>
      </c>
      <c r="D209" s="28" t="s">
        <v>125</v>
      </c>
      <c r="E209" s="28" t="s">
        <v>125</v>
      </c>
      <c r="F209" s="28" t="s">
        <v>283</v>
      </c>
      <c r="G209" s="28" t="s">
        <v>125</v>
      </c>
    </row>
    <row r="210" spans="1:7" x14ac:dyDescent="0.25">
      <c r="A210" s="28" t="s">
        <v>760</v>
      </c>
      <c r="B210" s="28" t="s">
        <v>324</v>
      </c>
      <c r="C210" s="28" t="s">
        <v>315</v>
      </c>
      <c r="D210" s="28" t="s">
        <v>125</v>
      </c>
      <c r="E210" s="28" t="s">
        <v>125</v>
      </c>
      <c r="F210" s="28" t="s">
        <v>315</v>
      </c>
      <c r="G210" s="28" t="s">
        <v>125</v>
      </c>
    </row>
    <row r="211" spans="1:7" x14ac:dyDescent="0.25">
      <c r="A211" s="28" t="s">
        <v>761</v>
      </c>
      <c r="B211" s="28" t="s">
        <v>324</v>
      </c>
      <c r="C211" s="28" t="s">
        <v>334</v>
      </c>
      <c r="D211" s="28" t="s">
        <v>125</v>
      </c>
      <c r="E211" s="28" t="s">
        <v>125</v>
      </c>
      <c r="F211" s="28" t="s">
        <v>334</v>
      </c>
      <c r="G211" s="28" t="s">
        <v>125</v>
      </c>
    </row>
    <row r="212" spans="1:7" ht="30" x14ac:dyDescent="0.25">
      <c r="A212" s="28" t="s">
        <v>762</v>
      </c>
      <c r="B212" s="28" t="s">
        <v>335</v>
      </c>
      <c r="C212" s="28" t="s">
        <v>201</v>
      </c>
      <c r="D212" s="28" t="s">
        <v>125</v>
      </c>
      <c r="E212" s="28" t="s">
        <v>125</v>
      </c>
      <c r="F212" s="28" t="s">
        <v>201</v>
      </c>
      <c r="G212" s="28" t="s">
        <v>125</v>
      </c>
    </row>
    <row r="213" spans="1:7" x14ac:dyDescent="0.25">
      <c r="A213" s="28" t="s">
        <v>763</v>
      </c>
      <c r="B213" s="28" t="s">
        <v>335</v>
      </c>
      <c r="C213" s="28" t="s">
        <v>336</v>
      </c>
      <c r="D213" s="28" t="s">
        <v>125</v>
      </c>
      <c r="E213" s="28" t="s">
        <v>125</v>
      </c>
      <c r="F213" s="28" t="s">
        <v>336</v>
      </c>
      <c r="G213" s="28" t="s">
        <v>125</v>
      </c>
    </row>
    <row r="214" spans="1:7" ht="45" x14ac:dyDescent="0.25">
      <c r="A214" s="28" t="s">
        <v>764</v>
      </c>
      <c r="B214" s="28" t="s">
        <v>335</v>
      </c>
      <c r="C214" s="28" t="s">
        <v>337</v>
      </c>
      <c r="D214" s="28" t="s">
        <v>125</v>
      </c>
      <c r="E214" s="28" t="s">
        <v>125</v>
      </c>
      <c r="F214" s="28" t="s">
        <v>337</v>
      </c>
      <c r="G214" s="28" t="s">
        <v>125</v>
      </c>
    </row>
    <row r="215" spans="1:7" x14ac:dyDescent="0.25">
      <c r="A215" s="28" t="s">
        <v>765</v>
      </c>
      <c r="B215" s="28" t="s">
        <v>335</v>
      </c>
      <c r="C215" s="28" t="s">
        <v>338</v>
      </c>
      <c r="D215" s="28" t="s">
        <v>125</v>
      </c>
      <c r="E215" s="28" t="s">
        <v>125</v>
      </c>
      <c r="F215" s="28" t="s">
        <v>338</v>
      </c>
      <c r="G215" s="28" t="s">
        <v>125</v>
      </c>
    </row>
    <row r="216" spans="1:7" ht="30" x14ac:dyDescent="0.25">
      <c r="A216" s="28" t="s">
        <v>766</v>
      </c>
      <c r="B216" s="28" t="s">
        <v>335</v>
      </c>
      <c r="C216" s="28" t="s">
        <v>332</v>
      </c>
      <c r="D216" s="28" t="s">
        <v>125</v>
      </c>
      <c r="E216" s="28" t="s">
        <v>125</v>
      </c>
      <c r="F216" s="28" t="s">
        <v>332</v>
      </c>
      <c r="G216" s="28" t="s">
        <v>125</v>
      </c>
    </row>
    <row r="217" spans="1:7" x14ac:dyDescent="0.25">
      <c r="A217" s="28" t="s">
        <v>767</v>
      </c>
      <c r="B217" s="28" t="s">
        <v>335</v>
      </c>
      <c r="C217" s="28" t="s">
        <v>339</v>
      </c>
      <c r="D217" s="28" t="s">
        <v>125</v>
      </c>
      <c r="E217" s="28" t="s">
        <v>125</v>
      </c>
      <c r="F217" s="28" t="s">
        <v>339</v>
      </c>
      <c r="G217" s="28" t="s">
        <v>125</v>
      </c>
    </row>
    <row r="218" spans="1:7" x14ac:dyDescent="0.25">
      <c r="A218" s="28" t="s">
        <v>768</v>
      </c>
      <c r="B218" s="28" t="s">
        <v>335</v>
      </c>
      <c r="C218" s="28" t="s">
        <v>340</v>
      </c>
      <c r="D218" s="28" t="s">
        <v>125</v>
      </c>
      <c r="E218" s="28" t="s">
        <v>125</v>
      </c>
      <c r="F218" s="28" t="s">
        <v>340</v>
      </c>
      <c r="G218" s="28" t="s">
        <v>125</v>
      </c>
    </row>
    <row r="219" spans="1:7" ht="30" x14ac:dyDescent="0.25">
      <c r="A219" s="28" t="s">
        <v>769</v>
      </c>
      <c r="B219" s="28" t="s">
        <v>335</v>
      </c>
      <c r="C219" s="28" t="s">
        <v>341</v>
      </c>
      <c r="D219" s="28" t="s">
        <v>125</v>
      </c>
      <c r="E219" s="28" t="s">
        <v>125</v>
      </c>
      <c r="F219" s="28" t="s">
        <v>341</v>
      </c>
      <c r="G219" s="28" t="s">
        <v>125</v>
      </c>
    </row>
    <row r="220" spans="1:7" x14ac:dyDescent="0.25">
      <c r="A220" s="28" t="s">
        <v>770</v>
      </c>
      <c r="B220" s="28" t="s">
        <v>335</v>
      </c>
      <c r="C220" s="28" t="s">
        <v>342</v>
      </c>
      <c r="D220" s="28" t="s">
        <v>125</v>
      </c>
      <c r="E220" s="28" t="s">
        <v>125</v>
      </c>
      <c r="F220" s="28" t="s">
        <v>342</v>
      </c>
      <c r="G220" s="28" t="s">
        <v>125</v>
      </c>
    </row>
    <row r="221" spans="1:7" ht="45" x14ac:dyDescent="0.25">
      <c r="A221" s="28" t="s">
        <v>771</v>
      </c>
      <c r="B221" s="28" t="s">
        <v>335</v>
      </c>
      <c r="C221" s="28" t="s">
        <v>343</v>
      </c>
      <c r="D221" s="28" t="s">
        <v>125</v>
      </c>
      <c r="E221" s="28" t="s">
        <v>125</v>
      </c>
      <c r="F221" s="28" t="s">
        <v>343</v>
      </c>
      <c r="G221" s="28" t="s">
        <v>125</v>
      </c>
    </row>
    <row r="222" spans="1:7" x14ac:dyDescent="0.25">
      <c r="A222" s="28" t="s">
        <v>772</v>
      </c>
      <c r="B222" s="28" t="s">
        <v>335</v>
      </c>
      <c r="C222" s="28" t="s">
        <v>344</v>
      </c>
      <c r="D222" s="28" t="s">
        <v>125</v>
      </c>
      <c r="E222" s="28" t="s">
        <v>125</v>
      </c>
      <c r="F222" s="28" t="s">
        <v>344</v>
      </c>
      <c r="G222" s="28" t="s">
        <v>125</v>
      </c>
    </row>
    <row r="223" spans="1:7" x14ac:dyDescent="0.25">
      <c r="A223" s="28" t="s">
        <v>773</v>
      </c>
      <c r="B223" s="28" t="s">
        <v>335</v>
      </c>
      <c r="C223" s="28" t="s">
        <v>316</v>
      </c>
      <c r="D223" s="28" t="s">
        <v>125</v>
      </c>
      <c r="E223" s="28" t="s">
        <v>125</v>
      </c>
      <c r="F223" s="28" t="s">
        <v>316</v>
      </c>
      <c r="G223" s="28" t="s">
        <v>125</v>
      </c>
    </row>
    <row r="224" spans="1:7" x14ac:dyDescent="0.25">
      <c r="A224" s="28" t="s">
        <v>774</v>
      </c>
      <c r="B224" s="28" t="s">
        <v>335</v>
      </c>
      <c r="C224" s="28" t="s">
        <v>345</v>
      </c>
      <c r="D224" s="28" t="s">
        <v>125</v>
      </c>
      <c r="E224" s="28" t="s">
        <v>125</v>
      </c>
      <c r="F224" s="28" t="s">
        <v>345</v>
      </c>
      <c r="G224" s="28" t="s">
        <v>125</v>
      </c>
    </row>
    <row r="225" spans="1:7" x14ac:dyDescent="0.25">
      <c r="A225" s="28" t="s">
        <v>775</v>
      </c>
      <c r="B225" s="28" t="s">
        <v>346</v>
      </c>
      <c r="C225" s="28" t="s">
        <v>141</v>
      </c>
      <c r="D225" s="28" t="s">
        <v>125</v>
      </c>
      <c r="E225" s="28" t="s">
        <v>125</v>
      </c>
      <c r="F225" s="28" t="s">
        <v>141</v>
      </c>
      <c r="G225" s="28" t="s">
        <v>125</v>
      </c>
    </row>
    <row r="226" spans="1:7" x14ac:dyDescent="0.25">
      <c r="A226" s="28" t="s">
        <v>776</v>
      </c>
      <c r="B226" s="28" t="s">
        <v>346</v>
      </c>
      <c r="C226" s="28" t="s">
        <v>143</v>
      </c>
      <c r="D226" s="28" t="s">
        <v>125</v>
      </c>
      <c r="E226" s="28" t="s">
        <v>125</v>
      </c>
      <c r="F226" s="28" t="s">
        <v>143</v>
      </c>
      <c r="G226" s="28" t="s">
        <v>125</v>
      </c>
    </row>
    <row r="227" spans="1:7" x14ac:dyDescent="0.25">
      <c r="A227" s="28" t="s">
        <v>777</v>
      </c>
      <c r="B227" s="28" t="s">
        <v>346</v>
      </c>
      <c r="C227" s="28" t="s">
        <v>347</v>
      </c>
      <c r="D227" s="28" t="s">
        <v>125</v>
      </c>
      <c r="E227" s="28" t="s">
        <v>125</v>
      </c>
      <c r="F227" s="28" t="s">
        <v>347</v>
      </c>
      <c r="G227" s="28" t="s">
        <v>125</v>
      </c>
    </row>
    <row r="228" spans="1:7" x14ac:dyDescent="0.25">
      <c r="A228" s="28" t="s">
        <v>778</v>
      </c>
      <c r="B228" s="28" t="s">
        <v>348</v>
      </c>
      <c r="C228" s="28" t="s">
        <v>349</v>
      </c>
      <c r="D228" s="28" t="s">
        <v>125</v>
      </c>
      <c r="E228" s="28" t="s">
        <v>125</v>
      </c>
      <c r="F228" s="28" t="s">
        <v>349</v>
      </c>
      <c r="G228" s="28" t="s">
        <v>125</v>
      </c>
    </row>
    <row r="229" spans="1:7" x14ac:dyDescent="0.25">
      <c r="A229" s="28" t="s">
        <v>779</v>
      </c>
      <c r="B229" s="28" t="s">
        <v>348</v>
      </c>
      <c r="C229" s="28" t="s">
        <v>350</v>
      </c>
      <c r="D229" s="28" t="s">
        <v>125</v>
      </c>
      <c r="E229" s="28" t="s">
        <v>125</v>
      </c>
      <c r="F229" s="28" t="s">
        <v>350</v>
      </c>
      <c r="G229" s="28" t="s">
        <v>125</v>
      </c>
    </row>
    <row r="230" spans="1:7" x14ac:dyDescent="0.25">
      <c r="A230" s="28" t="s">
        <v>780</v>
      </c>
      <c r="B230" s="28" t="s">
        <v>348</v>
      </c>
      <c r="C230" s="28" t="s">
        <v>322</v>
      </c>
      <c r="D230" s="28" t="s">
        <v>125</v>
      </c>
      <c r="E230" s="28" t="s">
        <v>125</v>
      </c>
      <c r="F230" s="28" t="s">
        <v>322</v>
      </c>
      <c r="G230" s="28" t="s">
        <v>125</v>
      </c>
    </row>
    <row r="231" spans="1:7" ht="30" x14ac:dyDescent="0.25">
      <c r="A231" s="28" t="s">
        <v>781</v>
      </c>
      <c r="B231" s="28" t="s">
        <v>348</v>
      </c>
      <c r="C231" s="28" t="s">
        <v>332</v>
      </c>
      <c r="D231" s="28" t="s">
        <v>125</v>
      </c>
      <c r="E231" s="28" t="s">
        <v>125</v>
      </c>
      <c r="F231" s="28" t="s">
        <v>332</v>
      </c>
      <c r="G231" s="28" t="s">
        <v>125</v>
      </c>
    </row>
    <row r="232" spans="1:7" ht="45" x14ac:dyDescent="0.25">
      <c r="A232" s="28" t="s">
        <v>782</v>
      </c>
      <c r="B232" s="28" t="s">
        <v>348</v>
      </c>
      <c r="C232" s="28" t="s">
        <v>351</v>
      </c>
      <c r="D232" s="28" t="s">
        <v>125</v>
      </c>
      <c r="E232" s="28" t="s">
        <v>125</v>
      </c>
      <c r="F232" s="28" t="s">
        <v>351</v>
      </c>
      <c r="G232" s="28" t="s">
        <v>125</v>
      </c>
    </row>
    <row r="233" spans="1:7" x14ac:dyDescent="0.25">
      <c r="A233" s="28" t="s">
        <v>783</v>
      </c>
      <c r="B233" s="28" t="s">
        <v>348</v>
      </c>
      <c r="C233" s="28" t="s">
        <v>316</v>
      </c>
      <c r="D233" s="28" t="s">
        <v>125</v>
      </c>
      <c r="E233" s="28" t="s">
        <v>125</v>
      </c>
      <c r="F233" s="28" t="s">
        <v>316</v>
      </c>
      <c r="G233" s="28" t="s">
        <v>125</v>
      </c>
    </row>
    <row r="234" spans="1:7" x14ac:dyDescent="0.25">
      <c r="A234" s="28" t="s">
        <v>784</v>
      </c>
      <c r="B234" s="28" t="s">
        <v>352</v>
      </c>
      <c r="C234" s="28" t="s">
        <v>353</v>
      </c>
      <c r="D234" s="28" t="s">
        <v>125</v>
      </c>
      <c r="E234" s="28" t="s">
        <v>125</v>
      </c>
      <c r="F234" s="28" t="s">
        <v>353</v>
      </c>
      <c r="G234" s="28" t="s">
        <v>125</v>
      </c>
    </row>
    <row r="235" spans="1:7" x14ac:dyDescent="0.25">
      <c r="A235" s="28" t="s">
        <v>785</v>
      </c>
      <c r="B235" s="28" t="s">
        <v>352</v>
      </c>
      <c r="C235" s="28" t="s">
        <v>141</v>
      </c>
      <c r="D235" s="28" t="s">
        <v>125</v>
      </c>
      <c r="E235" s="28" t="s">
        <v>125</v>
      </c>
      <c r="F235" s="28" t="s">
        <v>141</v>
      </c>
      <c r="G235" s="28" t="s">
        <v>125</v>
      </c>
    </row>
    <row r="236" spans="1:7" x14ac:dyDescent="0.25">
      <c r="A236" s="28" t="s">
        <v>786</v>
      </c>
      <c r="B236" s="28" t="s">
        <v>352</v>
      </c>
      <c r="C236" s="28" t="s">
        <v>349</v>
      </c>
      <c r="D236" s="28" t="s">
        <v>125</v>
      </c>
      <c r="E236" s="28" t="s">
        <v>125</v>
      </c>
      <c r="F236" s="28" t="s">
        <v>349</v>
      </c>
      <c r="G236" s="28" t="s">
        <v>125</v>
      </c>
    </row>
    <row r="237" spans="1:7" x14ac:dyDescent="0.25">
      <c r="A237" s="28" t="s">
        <v>787</v>
      </c>
      <c r="B237" s="28" t="s">
        <v>352</v>
      </c>
      <c r="C237" s="28" t="s">
        <v>354</v>
      </c>
      <c r="D237" s="28" t="s">
        <v>125</v>
      </c>
      <c r="E237" s="28" t="s">
        <v>125</v>
      </c>
      <c r="F237" s="28" t="s">
        <v>354</v>
      </c>
      <c r="G237" s="28" t="s">
        <v>125</v>
      </c>
    </row>
    <row r="238" spans="1:7" x14ac:dyDescent="0.25">
      <c r="A238" s="28" t="s">
        <v>788</v>
      </c>
      <c r="B238" s="28" t="s">
        <v>352</v>
      </c>
      <c r="C238" s="28" t="s">
        <v>143</v>
      </c>
      <c r="D238" s="28" t="s">
        <v>125</v>
      </c>
      <c r="E238" s="28" t="s">
        <v>125</v>
      </c>
      <c r="F238" s="28" t="s">
        <v>143</v>
      </c>
      <c r="G238" s="28" t="s">
        <v>125</v>
      </c>
    </row>
    <row r="239" spans="1:7" x14ac:dyDescent="0.25">
      <c r="A239" s="28" t="s">
        <v>789</v>
      </c>
      <c r="B239" s="28" t="s">
        <v>352</v>
      </c>
      <c r="C239" s="28" t="s">
        <v>355</v>
      </c>
      <c r="D239" s="28" t="s">
        <v>125</v>
      </c>
      <c r="E239" s="28" t="s">
        <v>125</v>
      </c>
      <c r="F239" s="28" t="s">
        <v>355</v>
      </c>
      <c r="G239" s="28" t="s">
        <v>125</v>
      </c>
    </row>
    <row r="240" spans="1:7" x14ac:dyDescent="0.25">
      <c r="A240" s="28" t="s">
        <v>790</v>
      </c>
      <c r="B240" s="28" t="s">
        <v>352</v>
      </c>
      <c r="C240" s="28" t="s">
        <v>356</v>
      </c>
      <c r="D240" s="28" t="s">
        <v>125</v>
      </c>
      <c r="E240" s="28" t="s">
        <v>125</v>
      </c>
      <c r="F240" s="28" t="s">
        <v>356</v>
      </c>
      <c r="G240" s="28" t="s">
        <v>125</v>
      </c>
    </row>
    <row r="241" spans="1:7" x14ac:dyDescent="0.25">
      <c r="A241" s="28" t="s">
        <v>791</v>
      </c>
      <c r="B241" s="28" t="s">
        <v>352</v>
      </c>
      <c r="C241" s="28" t="s">
        <v>357</v>
      </c>
      <c r="D241" s="28" t="s">
        <v>125</v>
      </c>
      <c r="E241" s="28" t="s">
        <v>125</v>
      </c>
      <c r="F241" s="28" t="s">
        <v>357</v>
      </c>
      <c r="G241" s="28" t="s">
        <v>125</v>
      </c>
    </row>
    <row r="242" spans="1:7" x14ac:dyDescent="0.25">
      <c r="A242" s="28" t="s">
        <v>792</v>
      </c>
      <c r="B242" s="28" t="s">
        <v>352</v>
      </c>
      <c r="C242" s="28" t="s">
        <v>358</v>
      </c>
      <c r="D242" s="28" t="s">
        <v>125</v>
      </c>
      <c r="E242" s="28" t="s">
        <v>125</v>
      </c>
      <c r="F242" s="28" t="s">
        <v>358</v>
      </c>
      <c r="G242" s="28" t="s">
        <v>125</v>
      </c>
    </row>
    <row r="243" spans="1:7" x14ac:dyDescent="0.25">
      <c r="A243" s="28" t="s">
        <v>793</v>
      </c>
      <c r="B243" s="28" t="s">
        <v>359</v>
      </c>
      <c r="C243" s="28" t="s">
        <v>360</v>
      </c>
      <c r="D243" s="28" t="s">
        <v>125</v>
      </c>
      <c r="E243" s="28" t="s">
        <v>125</v>
      </c>
      <c r="F243" s="28" t="s">
        <v>360</v>
      </c>
      <c r="G243" s="28" t="s">
        <v>125</v>
      </c>
    </row>
    <row r="244" spans="1:7" x14ac:dyDescent="0.25">
      <c r="A244" s="28" t="s">
        <v>794</v>
      </c>
      <c r="B244" s="28" t="s">
        <v>359</v>
      </c>
      <c r="C244" s="28" t="s">
        <v>356</v>
      </c>
      <c r="D244" s="28" t="s">
        <v>125</v>
      </c>
      <c r="E244" s="28" t="s">
        <v>125</v>
      </c>
      <c r="F244" s="28" t="s">
        <v>356</v>
      </c>
      <c r="G244" s="28" t="s">
        <v>125</v>
      </c>
    </row>
    <row r="245" spans="1:7" x14ac:dyDescent="0.25">
      <c r="A245" s="28" t="s">
        <v>795</v>
      </c>
      <c r="B245" s="28" t="s">
        <v>359</v>
      </c>
      <c r="C245" s="28" t="s">
        <v>361</v>
      </c>
      <c r="D245" s="28" t="s">
        <v>125</v>
      </c>
      <c r="E245" s="28" t="s">
        <v>125</v>
      </c>
      <c r="F245" s="28" t="s">
        <v>361</v>
      </c>
      <c r="G245" s="28" t="s">
        <v>125</v>
      </c>
    </row>
    <row r="246" spans="1:7" x14ac:dyDescent="0.25">
      <c r="A246" s="28" t="s">
        <v>796</v>
      </c>
      <c r="B246" s="28" t="s">
        <v>359</v>
      </c>
      <c r="C246" s="28" t="s">
        <v>185</v>
      </c>
      <c r="D246" s="28" t="s">
        <v>125</v>
      </c>
      <c r="E246" s="28" t="s">
        <v>125</v>
      </c>
      <c r="F246" s="28" t="s">
        <v>185</v>
      </c>
      <c r="G246" s="28" t="s">
        <v>125</v>
      </c>
    </row>
    <row r="247" spans="1:7" x14ac:dyDescent="0.25">
      <c r="A247" s="28" t="s">
        <v>797</v>
      </c>
      <c r="B247" s="28" t="s">
        <v>359</v>
      </c>
      <c r="C247" s="28" t="s">
        <v>362</v>
      </c>
      <c r="D247" s="28" t="s">
        <v>125</v>
      </c>
      <c r="E247" s="28" t="s">
        <v>125</v>
      </c>
      <c r="F247" s="28" t="s">
        <v>362</v>
      </c>
      <c r="G247" s="28" t="s">
        <v>125</v>
      </c>
    </row>
    <row r="248" spans="1:7" x14ac:dyDescent="0.25">
      <c r="A248" s="28" t="s">
        <v>798</v>
      </c>
      <c r="B248" s="28" t="s">
        <v>363</v>
      </c>
      <c r="C248" s="28" t="s">
        <v>364</v>
      </c>
      <c r="D248" s="28" t="s">
        <v>125</v>
      </c>
      <c r="E248" s="28" t="s">
        <v>125</v>
      </c>
      <c r="F248" s="28" t="s">
        <v>364</v>
      </c>
      <c r="G248" s="28" t="s">
        <v>125</v>
      </c>
    </row>
    <row r="249" spans="1:7" x14ac:dyDescent="0.25">
      <c r="A249" s="28" t="s">
        <v>799</v>
      </c>
      <c r="B249" s="28" t="s">
        <v>363</v>
      </c>
      <c r="C249" s="28" t="s">
        <v>353</v>
      </c>
      <c r="D249" s="28" t="s">
        <v>125</v>
      </c>
      <c r="E249" s="28" t="s">
        <v>125</v>
      </c>
      <c r="F249" s="28" t="s">
        <v>353</v>
      </c>
      <c r="G249" s="28" t="s">
        <v>125</v>
      </c>
    </row>
    <row r="250" spans="1:7" x14ac:dyDescent="0.25">
      <c r="A250" s="28" t="s">
        <v>800</v>
      </c>
      <c r="B250" s="28" t="s">
        <v>363</v>
      </c>
      <c r="C250" s="28" t="s">
        <v>365</v>
      </c>
      <c r="D250" s="28" t="s">
        <v>125</v>
      </c>
      <c r="E250" s="28" t="s">
        <v>125</v>
      </c>
      <c r="F250" s="28" t="s">
        <v>365</v>
      </c>
      <c r="G250" s="28" t="s">
        <v>125</v>
      </c>
    </row>
    <row r="251" spans="1:7" x14ac:dyDescent="0.25">
      <c r="A251" s="28" t="s">
        <v>801</v>
      </c>
      <c r="B251" s="28" t="s">
        <v>363</v>
      </c>
      <c r="C251" s="28" t="s">
        <v>366</v>
      </c>
      <c r="D251" s="28" t="s">
        <v>125</v>
      </c>
      <c r="E251" s="28" t="s">
        <v>125</v>
      </c>
      <c r="F251" s="28" t="s">
        <v>366</v>
      </c>
      <c r="G251" s="28" t="s">
        <v>125</v>
      </c>
    </row>
    <row r="252" spans="1:7" x14ac:dyDescent="0.25">
      <c r="A252" s="28" t="s">
        <v>802</v>
      </c>
      <c r="B252" s="28" t="s">
        <v>363</v>
      </c>
      <c r="C252" s="28" t="s">
        <v>367</v>
      </c>
      <c r="D252" s="28" t="s">
        <v>125</v>
      </c>
      <c r="E252" s="28" t="s">
        <v>125</v>
      </c>
      <c r="F252" s="28" t="s">
        <v>367</v>
      </c>
      <c r="G252" s="28" t="s">
        <v>125</v>
      </c>
    </row>
    <row r="253" spans="1:7" x14ac:dyDescent="0.25">
      <c r="A253" s="28" t="s">
        <v>803</v>
      </c>
      <c r="B253" s="28" t="s">
        <v>363</v>
      </c>
      <c r="C253" s="28" t="s">
        <v>368</v>
      </c>
      <c r="D253" s="28" t="s">
        <v>125</v>
      </c>
      <c r="E253" s="28" t="s">
        <v>125</v>
      </c>
      <c r="F253" s="28" t="s">
        <v>368</v>
      </c>
      <c r="G253" s="28" t="s">
        <v>125</v>
      </c>
    </row>
    <row r="254" spans="1:7" x14ac:dyDescent="0.25">
      <c r="A254" s="28" t="s">
        <v>804</v>
      </c>
      <c r="B254" s="28" t="s">
        <v>363</v>
      </c>
      <c r="C254" s="28" t="s">
        <v>369</v>
      </c>
      <c r="D254" s="28" t="s">
        <v>125</v>
      </c>
      <c r="E254" s="28" t="s">
        <v>125</v>
      </c>
      <c r="F254" s="28" t="s">
        <v>369</v>
      </c>
      <c r="G254" s="28" t="s">
        <v>125</v>
      </c>
    </row>
    <row r="255" spans="1:7" x14ac:dyDescent="0.25">
      <c r="A255" s="28" t="s">
        <v>805</v>
      </c>
      <c r="B255" s="28" t="s">
        <v>363</v>
      </c>
      <c r="C255" s="28" t="s">
        <v>370</v>
      </c>
      <c r="D255" s="28" t="s">
        <v>125</v>
      </c>
      <c r="E255" s="28" t="s">
        <v>125</v>
      </c>
      <c r="F255" s="28" t="s">
        <v>370</v>
      </c>
      <c r="G255" s="28" t="s">
        <v>125</v>
      </c>
    </row>
    <row r="256" spans="1:7" x14ac:dyDescent="0.25">
      <c r="A256" s="28" t="s">
        <v>806</v>
      </c>
      <c r="B256" s="28" t="s">
        <v>363</v>
      </c>
      <c r="C256" s="28" t="s">
        <v>371</v>
      </c>
      <c r="D256" s="28" t="s">
        <v>125</v>
      </c>
      <c r="E256" s="28" t="s">
        <v>125</v>
      </c>
      <c r="F256" s="28" t="s">
        <v>371</v>
      </c>
      <c r="G256" s="28" t="s">
        <v>125</v>
      </c>
    </row>
    <row r="257" spans="1:7" x14ac:dyDescent="0.25">
      <c r="A257" s="28" t="s">
        <v>807</v>
      </c>
      <c r="B257" s="28" t="s">
        <v>363</v>
      </c>
      <c r="C257" s="28" t="s">
        <v>372</v>
      </c>
      <c r="D257" s="28" t="s">
        <v>125</v>
      </c>
      <c r="E257" s="28" t="s">
        <v>125</v>
      </c>
      <c r="F257" s="28" t="s">
        <v>372</v>
      </c>
      <c r="G257" s="28" t="s">
        <v>125</v>
      </c>
    </row>
    <row r="258" spans="1:7" ht="30" x14ac:dyDescent="0.25">
      <c r="A258" s="28" t="s">
        <v>808</v>
      </c>
      <c r="B258" s="28" t="s">
        <v>363</v>
      </c>
      <c r="C258" s="28" t="s">
        <v>373</v>
      </c>
      <c r="D258" s="28" t="s">
        <v>125</v>
      </c>
      <c r="E258" s="28" t="s">
        <v>125</v>
      </c>
      <c r="F258" s="28" t="s">
        <v>373</v>
      </c>
      <c r="G258" s="28" t="s">
        <v>125</v>
      </c>
    </row>
    <row r="259" spans="1:7" x14ac:dyDescent="0.25">
      <c r="A259" s="28" t="s">
        <v>809</v>
      </c>
      <c r="B259" s="28" t="s">
        <v>363</v>
      </c>
      <c r="C259" s="28" t="s">
        <v>374</v>
      </c>
      <c r="D259" s="28" t="s">
        <v>125</v>
      </c>
      <c r="E259" s="28" t="s">
        <v>125</v>
      </c>
      <c r="F259" s="28" t="s">
        <v>374</v>
      </c>
      <c r="G259" s="28" t="s">
        <v>125</v>
      </c>
    </row>
    <row r="260" spans="1:7" ht="30" x14ac:dyDescent="0.25">
      <c r="A260" s="28" t="s">
        <v>810</v>
      </c>
      <c r="B260" s="28" t="s">
        <v>363</v>
      </c>
      <c r="C260" s="28" t="s">
        <v>375</v>
      </c>
      <c r="D260" s="28" t="s">
        <v>125</v>
      </c>
      <c r="E260" s="28" t="s">
        <v>125</v>
      </c>
      <c r="F260" s="28" t="s">
        <v>375</v>
      </c>
      <c r="G260" s="28" t="s">
        <v>125</v>
      </c>
    </row>
    <row r="261" spans="1:7" x14ac:dyDescent="0.25">
      <c r="A261" s="28" t="s">
        <v>811</v>
      </c>
      <c r="B261" s="28" t="s">
        <v>363</v>
      </c>
      <c r="C261" s="28" t="s">
        <v>376</v>
      </c>
      <c r="D261" s="28" t="s">
        <v>125</v>
      </c>
      <c r="E261" s="28" t="s">
        <v>125</v>
      </c>
      <c r="F261" s="28" t="s">
        <v>376</v>
      </c>
      <c r="G261" s="28" t="s">
        <v>125</v>
      </c>
    </row>
    <row r="262" spans="1:7" x14ac:dyDescent="0.25">
      <c r="A262" s="28" t="s">
        <v>812</v>
      </c>
      <c r="B262" s="28" t="s">
        <v>363</v>
      </c>
      <c r="C262" s="28" t="s">
        <v>212</v>
      </c>
      <c r="D262" s="28" t="s">
        <v>125</v>
      </c>
      <c r="E262" s="28" t="s">
        <v>125</v>
      </c>
      <c r="F262" s="28" t="s">
        <v>212</v>
      </c>
      <c r="G262" s="28" t="s">
        <v>125</v>
      </c>
    </row>
    <row r="263" spans="1:7" x14ac:dyDescent="0.25">
      <c r="A263" s="28" t="s">
        <v>813</v>
      </c>
      <c r="B263" s="28" t="s">
        <v>363</v>
      </c>
      <c r="C263" s="28" t="s">
        <v>377</v>
      </c>
      <c r="D263" s="28" t="s">
        <v>125</v>
      </c>
      <c r="E263" s="28" t="s">
        <v>125</v>
      </c>
      <c r="F263" s="28" t="s">
        <v>377</v>
      </c>
      <c r="G263" s="28" t="s">
        <v>125</v>
      </c>
    </row>
    <row r="264" spans="1:7" x14ac:dyDescent="0.25">
      <c r="A264" s="28" t="s">
        <v>814</v>
      </c>
      <c r="B264" s="28" t="s">
        <v>363</v>
      </c>
      <c r="C264" s="28" t="s">
        <v>378</v>
      </c>
      <c r="D264" s="28" t="s">
        <v>125</v>
      </c>
      <c r="E264" s="28" t="s">
        <v>125</v>
      </c>
      <c r="F264" s="28" t="s">
        <v>378</v>
      </c>
      <c r="G264" s="28" t="s">
        <v>125</v>
      </c>
    </row>
    <row r="265" spans="1:7" x14ac:dyDescent="0.25">
      <c r="A265" s="28" t="s">
        <v>815</v>
      </c>
      <c r="B265" s="28" t="s">
        <v>363</v>
      </c>
      <c r="C265" s="28" t="s">
        <v>379</v>
      </c>
      <c r="D265" s="28" t="s">
        <v>125</v>
      </c>
      <c r="E265" s="28" t="s">
        <v>125</v>
      </c>
      <c r="F265" s="28" t="s">
        <v>379</v>
      </c>
      <c r="G265" s="28" t="s">
        <v>125</v>
      </c>
    </row>
    <row r="266" spans="1:7" x14ac:dyDescent="0.25">
      <c r="A266" s="28" t="s">
        <v>816</v>
      </c>
      <c r="B266" s="28" t="s">
        <v>363</v>
      </c>
      <c r="C266" s="28" t="s">
        <v>191</v>
      </c>
      <c r="D266" s="28" t="s">
        <v>125</v>
      </c>
      <c r="E266" s="28" t="s">
        <v>125</v>
      </c>
      <c r="F266" s="28" t="s">
        <v>191</v>
      </c>
      <c r="G266" s="28" t="s">
        <v>125</v>
      </c>
    </row>
    <row r="267" spans="1:7" x14ac:dyDescent="0.25">
      <c r="A267" s="28" t="s">
        <v>817</v>
      </c>
      <c r="B267" s="28" t="s">
        <v>363</v>
      </c>
      <c r="C267" s="28" t="s">
        <v>313</v>
      </c>
      <c r="D267" s="28" t="s">
        <v>125</v>
      </c>
      <c r="E267" s="28" t="s">
        <v>125</v>
      </c>
      <c r="F267" s="28" t="s">
        <v>313</v>
      </c>
      <c r="G267" s="28" t="s">
        <v>125</v>
      </c>
    </row>
    <row r="268" spans="1:7" x14ac:dyDescent="0.25">
      <c r="A268" s="28" t="s">
        <v>818</v>
      </c>
      <c r="B268" s="28" t="s">
        <v>363</v>
      </c>
      <c r="C268" s="28" t="s">
        <v>380</v>
      </c>
      <c r="D268" s="28" t="s">
        <v>125</v>
      </c>
      <c r="E268" s="28" t="s">
        <v>125</v>
      </c>
      <c r="F268" s="28" t="s">
        <v>380</v>
      </c>
      <c r="G268" s="28" t="s">
        <v>125</v>
      </c>
    </row>
    <row r="269" spans="1:7" x14ac:dyDescent="0.25">
      <c r="A269" s="28" t="s">
        <v>819</v>
      </c>
      <c r="B269" s="28" t="s">
        <v>363</v>
      </c>
      <c r="C269" s="28" t="s">
        <v>279</v>
      </c>
      <c r="D269" s="28" t="s">
        <v>125</v>
      </c>
      <c r="E269" s="28" t="s">
        <v>125</v>
      </c>
      <c r="F269" s="28" t="s">
        <v>279</v>
      </c>
      <c r="G269" s="28" t="s">
        <v>125</v>
      </c>
    </row>
    <row r="270" spans="1:7" x14ac:dyDescent="0.25">
      <c r="A270" s="28" t="s">
        <v>820</v>
      </c>
      <c r="B270" s="28" t="s">
        <v>363</v>
      </c>
      <c r="C270" s="28" t="s">
        <v>177</v>
      </c>
      <c r="D270" s="28" t="s">
        <v>125</v>
      </c>
      <c r="E270" s="28" t="s">
        <v>125</v>
      </c>
      <c r="F270" s="28" t="s">
        <v>177</v>
      </c>
      <c r="G270" s="28" t="s">
        <v>125</v>
      </c>
    </row>
    <row r="271" spans="1:7" x14ac:dyDescent="0.25">
      <c r="A271" s="28" t="s">
        <v>821</v>
      </c>
      <c r="B271" s="28" t="s">
        <v>363</v>
      </c>
      <c r="C271" s="28" t="s">
        <v>381</v>
      </c>
      <c r="D271" s="28" t="s">
        <v>125</v>
      </c>
      <c r="E271" s="28" t="s">
        <v>125</v>
      </c>
      <c r="F271" s="28" t="s">
        <v>381</v>
      </c>
      <c r="G271" s="28" t="s">
        <v>125</v>
      </c>
    </row>
    <row r="272" spans="1:7" ht="30" x14ac:dyDescent="0.25">
      <c r="A272" s="28" t="s">
        <v>822</v>
      </c>
      <c r="B272" s="28" t="s">
        <v>363</v>
      </c>
      <c r="C272" s="28" t="s">
        <v>382</v>
      </c>
      <c r="D272" s="28" t="s">
        <v>125</v>
      </c>
      <c r="E272" s="28" t="s">
        <v>125</v>
      </c>
      <c r="F272" s="28" t="s">
        <v>382</v>
      </c>
      <c r="G272" s="28" t="s">
        <v>125</v>
      </c>
    </row>
    <row r="273" spans="1:7" ht="45" x14ac:dyDescent="0.25">
      <c r="A273" s="28" t="s">
        <v>823</v>
      </c>
      <c r="B273" s="28" t="s">
        <v>363</v>
      </c>
      <c r="C273" s="28" t="s">
        <v>383</v>
      </c>
      <c r="D273" s="28" t="s">
        <v>125</v>
      </c>
      <c r="E273" s="28" t="s">
        <v>125</v>
      </c>
      <c r="F273" s="28" t="s">
        <v>383</v>
      </c>
      <c r="G273" s="28" t="s">
        <v>125</v>
      </c>
    </row>
    <row r="274" spans="1:7" ht="45" x14ac:dyDescent="0.25">
      <c r="A274" s="28" t="s">
        <v>824</v>
      </c>
      <c r="B274" s="28" t="s">
        <v>363</v>
      </c>
      <c r="C274" s="28" t="s">
        <v>384</v>
      </c>
      <c r="D274" s="28" t="s">
        <v>125</v>
      </c>
      <c r="E274" s="28" t="s">
        <v>125</v>
      </c>
      <c r="F274" s="28" t="s">
        <v>384</v>
      </c>
      <c r="G274" s="28" t="s">
        <v>125</v>
      </c>
    </row>
    <row r="275" spans="1:7" x14ac:dyDescent="0.25">
      <c r="A275" s="28" t="s">
        <v>825</v>
      </c>
      <c r="B275" s="28" t="s">
        <v>363</v>
      </c>
      <c r="C275" s="28" t="s">
        <v>385</v>
      </c>
      <c r="D275" s="28" t="s">
        <v>125</v>
      </c>
      <c r="E275" s="28" t="s">
        <v>125</v>
      </c>
      <c r="F275" s="28" t="s">
        <v>385</v>
      </c>
      <c r="G275" s="28" t="s">
        <v>125</v>
      </c>
    </row>
    <row r="276" spans="1:7" x14ac:dyDescent="0.25">
      <c r="A276" s="28" t="s">
        <v>826</v>
      </c>
      <c r="B276" s="28" t="s">
        <v>363</v>
      </c>
      <c r="C276" s="28" t="s">
        <v>386</v>
      </c>
      <c r="D276" s="28" t="s">
        <v>125</v>
      </c>
      <c r="E276" s="28" t="s">
        <v>125</v>
      </c>
      <c r="F276" s="28" t="s">
        <v>386</v>
      </c>
      <c r="G276" s="28" t="s">
        <v>125</v>
      </c>
    </row>
    <row r="277" spans="1:7" x14ac:dyDescent="0.25">
      <c r="A277" s="28" t="s">
        <v>827</v>
      </c>
      <c r="B277" s="28" t="s">
        <v>363</v>
      </c>
      <c r="C277" s="28" t="s">
        <v>355</v>
      </c>
      <c r="D277" s="28" t="s">
        <v>125</v>
      </c>
      <c r="E277" s="28" t="s">
        <v>125</v>
      </c>
      <c r="F277" s="28" t="s">
        <v>355</v>
      </c>
      <c r="G277" s="28" t="s">
        <v>125</v>
      </c>
    </row>
    <row r="278" spans="1:7" x14ac:dyDescent="0.25">
      <c r="A278" s="28" t="s">
        <v>828</v>
      </c>
      <c r="B278" s="28" t="s">
        <v>363</v>
      </c>
      <c r="C278" s="28" t="s">
        <v>387</v>
      </c>
      <c r="D278" s="28" t="s">
        <v>125</v>
      </c>
      <c r="E278" s="28" t="s">
        <v>125</v>
      </c>
      <c r="F278" s="28" t="s">
        <v>387</v>
      </c>
      <c r="G278" s="28" t="s">
        <v>125</v>
      </c>
    </row>
    <row r="279" spans="1:7" x14ac:dyDescent="0.25">
      <c r="A279" s="28" t="s">
        <v>829</v>
      </c>
      <c r="B279" s="28" t="s">
        <v>363</v>
      </c>
      <c r="C279" s="28" t="s">
        <v>388</v>
      </c>
      <c r="D279" s="28" t="s">
        <v>125</v>
      </c>
      <c r="E279" s="28" t="s">
        <v>125</v>
      </c>
      <c r="F279" s="28" t="s">
        <v>388</v>
      </c>
      <c r="G279" s="28" t="s">
        <v>125</v>
      </c>
    </row>
    <row r="280" spans="1:7" x14ac:dyDescent="0.25">
      <c r="A280" s="28" t="s">
        <v>830</v>
      </c>
      <c r="B280" s="28" t="s">
        <v>363</v>
      </c>
      <c r="C280" s="28" t="s">
        <v>389</v>
      </c>
      <c r="D280" s="28" t="s">
        <v>125</v>
      </c>
      <c r="E280" s="28" t="s">
        <v>125</v>
      </c>
      <c r="F280" s="28" t="s">
        <v>389</v>
      </c>
      <c r="G280" s="28" t="s">
        <v>125</v>
      </c>
    </row>
    <row r="281" spans="1:7" x14ac:dyDescent="0.25">
      <c r="A281" s="28" t="s">
        <v>831</v>
      </c>
      <c r="B281" s="28" t="s">
        <v>363</v>
      </c>
      <c r="C281" s="28" t="s">
        <v>390</v>
      </c>
      <c r="D281" s="28" t="s">
        <v>125</v>
      </c>
      <c r="E281" s="28" t="s">
        <v>125</v>
      </c>
      <c r="F281" s="28" t="s">
        <v>390</v>
      </c>
      <c r="G281" s="28" t="s">
        <v>125</v>
      </c>
    </row>
    <row r="282" spans="1:7" x14ac:dyDescent="0.25">
      <c r="A282" s="28" t="s">
        <v>832</v>
      </c>
      <c r="B282" s="28" t="s">
        <v>363</v>
      </c>
      <c r="C282" s="28" t="s">
        <v>391</v>
      </c>
      <c r="D282" s="28" t="s">
        <v>125</v>
      </c>
      <c r="E282" s="28" t="s">
        <v>125</v>
      </c>
      <c r="F282" s="28" t="s">
        <v>391</v>
      </c>
      <c r="G282" s="28" t="s">
        <v>125</v>
      </c>
    </row>
    <row r="283" spans="1:7" x14ac:dyDescent="0.25">
      <c r="A283" s="28" t="s">
        <v>833</v>
      </c>
      <c r="B283" s="28" t="s">
        <v>363</v>
      </c>
      <c r="C283" s="28" t="s">
        <v>392</v>
      </c>
      <c r="D283" s="28" t="s">
        <v>125</v>
      </c>
      <c r="E283" s="28" t="s">
        <v>125</v>
      </c>
      <c r="F283" s="28" t="s">
        <v>353</v>
      </c>
      <c r="G283" s="28" t="s">
        <v>125</v>
      </c>
    </row>
    <row r="284" spans="1:7" x14ac:dyDescent="0.25">
      <c r="A284" s="28" t="s">
        <v>834</v>
      </c>
      <c r="B284" s="28" t="s">
        <v>363</v>
      </c>
      <c r="C284" s="28" t="s">
        <v>393</v>
      </c>
      <c r="D284" s="28" t="s">
        <v>125</v>
      </c>
      <c r="E284" s="28" t="s">
        <v>125</v>
      </c>
      <c r="F284" s="28" t="s">
        <v>392</v>
      </c>
      <c r="G284" s="28" t="s">
        <v>125</v>
      </c>
    </row>
    <row r="285" spans="1:7" x14ac:dyDescent="0.25">
      <c r="A285" s="28" t="s">
        <v>835</v>
      </c>
      <c r="B285" s="28" t="s">
        <v>363</v>
      </c>
      <c r="C285" s="28" t="s">
        <v>394</v>
      </c>
      <c r="D285" s="28" t="s">
        <v>125</v>
      </c>
      <c r="E285" s="28" t="s">
        <v>125</v>
      </c>
      <c r="F285" s="28" t="s">
        <v>393</v>
      </c>
      <c r="G285" s="28" t="s">
        <v>125</v>
      </c>
    </row>
    <row r="286" spans="1:7" x14ac:dyDescent="0.25">
      <c r="A286" s="28" t="s">
        <v>836</v>
      </c>
      <c r="B286" s="28" t="s">
        <v>395</v>
      </c>
      <c r="C286" s="28" t="s">
        <v>212</v>
      </c>
      <c r="D286" s="28" t="s">
        <v>125</v>
      </c>
      <c r="E286" s="28" t="s">
        <v>125</v>
      </c>
      <c r="F286" s="28" t="s">
        <v>212</v>
      </c>
      <c r="G286" s="28" t="s">
        <v>125</v>
      </c>
    </row>
    <row r="287" spans="1:7" x14ac:dyDescent="0.25">
      <c r="A287" s="28" t="s">
        <v>837</v>
      </c>
      <c r="B287" s="28" t="s">
        <v>395</v>
      </c>
      <c r="C287" s="28" t="s">
        <v>325</v>
      </c>
      <c r="D287" s="28" t="s">
        <v>125</v>
      </c>
      <c r="E287" s="28" t="s">
        <v>125</v>
      </c>
      <c r="F287" s="28" t="s">
        <v>325</v>
      </c>
      <c r="G287" s="28" t="s">
        <v>125</v>
      </c>
    </row>
    <row r="288" spans="1:7" x14ac:dyDescent="0.25">
      <c r="A288" s="28" t="s">
        <v>838</v>
      </c>
      <c r="B288" s="28" t="s">
        <v>395</v>
      </c>
      <c r="C288" s="28" t="s">
        <v>396</v>
      </c>
      <c r="D288" s="28" t="s">
        <v>125</v>
      </c>
      <c r="E288" s="28" t="s">
        <v>125</v>
      </c>
      <c r="F288" s="28" t="s">
        <v>396</v>
      </c>
      <c r="G288" s="28" t="s">
        <v>125</v>
      </c>
    </row>
    <row r="289" spans="1:7" x14ac:dyDescent="0.25">
      <c r="A289" s="28" t="s">
        <v>839</v>
      </c>
      <c r="B289" s="28" t="s">
        <v>395</v>
      </c>
      <c r="C289" s="28" t="s">
        <v>328</v>
      </c>
      <c r="D289" s="28" t="s">
        <v>125</v>
      </c>
      <c r="E289" s="28" t="s">
        <v>125</v>
      </c>
      <c r="F289" s="28" t="s">
        <v>328</v>
      </c>
      <c r="G289" s="28" t="s">
        <v>125</v>
      </c>
    </row>
    <row r="290" spans="1:7" ht="45" x14ac:dyDescent="0.25">
      <c r="A290" s="28" t="s">
        <v>840</v>
      </c>
      <c r="B290" s="28" t="s">
        <v>395</v>
      </c>
      <c r="C290" s="28" t="s">
        <v>337</v>
      </c>
      <c r="D290" s="28" t="s">
        <v>125</v>
      </c>
      <c r="E290" s="28" t="s">
        <v>125</v>
      </c>
      <c r="F290" s="28" t="s">
        <v>337</v>
      </c>
      <c r="G290" s="28" t="s">
        <v>125</v>
      </c>
    </row>
    <row r="291" spans="1:7" ht="45" x14ac:dyDescent="0.25">
      <c r="A291" s="28" t="s">
        <v>841</v>
      </c>
      <c r="B291" s="28" t="s">
        <v>395</v>
      </c>
      <c r="C291" s="28" t="s">
        <v>383</v>
      </c>
      <c r="D291" s="28" t="s">
        <v>125</v>
      </c>
      <c r="E291" s="28" t="s">
        <v>125</v>
      </c>
      <c r="F291" s="28" t="s">
        <v>383</v>
      </c>
      <c r="G291" s="28" t="s">
        <v>125</v>
      </c>
    </row>
    <row r="292" spans="1:7" ht="30" x14ac:dyDescent="0.25">
      <c r="A292" s="28" t="s">
        <v>842</v>
      </c>
      <c r="B292" s="28" t="s">
        <v>395</v>
      </c>
      <c r="C292" s="28" t="s">
        <v>332</v>
      </c>
      <c r="D292" s="28" t="s">
        <v>125</v>
      </c>
      <c r="E292" s="28" t="s">
        <v>125</v>
      </c>
      <c r="F292" s="28" t="s">
        <v>332</v>
      </c>
      <c r="G292" s="28" t="s">
        <v>125</v>
      </c>
    </row>
    <row r="293" spans="1:7" ht="45" x14ac:dyDescent="0.25">
      <c r="A293" s="28" t="s">
        <v>843</v>
      </c>
      <c r="B293" s="28" t="s">
        <v>395</v>
      </c>
      <c r="C293" s="28" t="s">
        <v>397</v>
      </c>
      <c r="D293" s="28" t="s">
        <v>125</v>
      </c>
      <c r="E293" s="28" t="s">
        <v>125</v>
      </c>
      <c r="F293" s="28" t="s">
        <v>397</v>
      </c>
      <c r="G293" s="28" t="s">
        <v>125</v>
      </c>
    </row>
    <row r="294" spans="1:7" x14ac:dyDescent="0.25">
      <c r="A294" s="28" t="s">
        <v>844</v>
      </c>
      <c r="B294" s="28" t="s">
        <v>395</v>
      </c>
      <c r="C294" s="28" t="s">
        <v>398</v>
      </c>
      <c r="D294" s="28" t="s">
        <v>125</v>
      </c>
      <c r="E294" s="28" t="s">
        <v>125</v>
      </c>
      <c r="F294" s="28" t="s">
        <v>398</v>
      </c>
      <c r="G294" s="28" t="s">
        <v>125</v>
      </c>
    </row>
    <row r="295" spans="1:7" x14ac:dyDescent="0.25">
      <c r="A295" s="28" t="s">
        <v>845</v>
      </c>
      <c r="B295" s="28" t="s">
        <v>395</v>
      </c>
      <c r="C295" s="28" t="s">
        <v>316</v>
      </c>
      <c r="D295" s="28" t="s">
        <v>125</v>
      </c>
      <c r="E295" s="28" t="s">
        <v>125</v>
      </c>
      <c r="F295" s="28" t="s">
        <v>316</v>
      </c>
      <c r="G295" s="28" t="s">
        <v>125</v>
      </c>
    </row>
    <row r="296" spans="1:7" x14ac:dyDescent="0.25">
      <c r="A296" s="28" t="s">
        <v>846</v>
      </c>
      <c r="B296" s="28" t="s">
        <v>399</v>
      </c>
      <c r="C296" s="28" t="s">
        <v>400</v>
      </c>
      <c r="D296" s="28" t="s">
        <v>125</v>
      </c>
      <c r="E296" s="28" t="s">
        <v>125</v>
      </c>
      <c r="F296" s="28" t="s">
        <v>400</v>
      </c>
      <c r="G296" s="28" t="s">
        <v>125</v>
      </c>
    </row>
    <row r="297" spans="1:7" x14ac:dyDescent="0.25">
      <c r="A297" s="28" t="s">
        <v>847</v>
      </c>
      <c r="B297" s="28" t="s">
        <v>399</v>
      </c>
      <c r="C297" s="28" t="s">
        <v>369</v>
      </c>
      <c r="D297" s="28" t="s">
        <v>125</v>
      </c>
      <c r="E297" s="28" t="s">
        <v>125</v>
      </c>
      <c r="F297" s="28" t="s">
        <v>369</v>
      </c>
      <c r="G297" s="28" t="s">
        <v>125</v>
      </c>
    </row>
    <row r="298" spans="1:7" ht="30" x14ac:dyDescent="0.25">
      <c r="A298" s="28" t="s">
        <v>848</v>
      </c>
      <c r="B298" s="28" t="s">
        <v>399</v>
      </c>
      <c r="C298" s="28" t="s">
        <v>401</v>
      </c>
      <c r="D298" s="28" t="s">
        <v>125</v>
      </c>
      <c r="E298" s="28" t="s">
        <v>125</v>
      </c>
      <c r="F298" s="28" t="s">
        <v>401</v>
      </c>
      <c r="G298" s="28" t="s">
        <v>125</v>
      </c>
    </row>
    <row r="299" spans="1:7" x14ac:dyDescent="0.25">
      <c r="A299" s="28" t="s">
        <v>849</v>
      </c>
      <c r="B299" s="28" t="s">
        <v>399</v>
      </c>
      <c r="C299" s="28" t="s">
        <v>370</v>
      </c>
      <c r="D299" s="28" t="s">
        <v>125</v>
      </c>
      <c r="E299" s="28" t="s">
        <v>125</v>
      </c>
      <c r="F299" s="28" t="s">
        <v>370</v>
      </c>
      <c r="G299" s="28" t="s">
        <v>125</v>
      </c>
    </row>
    <row r="300" spans="1:7" x14ac:dyDescent="0.25">
      <c r="A300" s="28" t="s">
        <v>850</v>
      </c>
      <c r="B300" s="28" t="s">
        <v>399</v>
      </c>
      <c r="C300" s="28" t="s">
        <v>371</v>
      </c>
      <c r="D300" s="28" t="s">
        <v>125</v>
      </c>
      <c r="E300" s="28" t="s">
        <v>125</v>
      </c>
      <c r="F300" s="28" t="s">
        <v>371</v>
      </c>
      <c r="G300" s="28" t="s">
        <v>125</v>
      </c>
    </row>
    <row r="301" spans="1:7" x14ac:dyDescent="0.25">
      <c r="A301" s="28" t="s">
        <v>851</v>
      </c>
      <c r="B301" s="28" t="s">
        <v>399</v>
      </c>
      <c r="C301" s="28" t="s">
        <v>402</v>
      </c>
      <c r="D301" s="28" t="s">
        <v>125</v>
      </c>
      <c r="E301" s="28" t="s">
        <v>125</v>
      </c>
      <c r="F301" s="28" t="s">
        <v>402</v>
      </c>
      <c r="G301" s="28" t="s">
        <v>125</v>
      </c>
    </row>
    <row r="302" spans="1:7" ht="45" x14ac:dyDescent="0.25">
      <c r="A302" s="28" t="s">
        <v>852</v>
      </c>
      <c r="B302" s="28" t="s">
        <v>399</v>
      </c>
      <c r="C302" s="28" t="s">
        <v>403</v>
      </c>
      <c r="D302" s="28" t="s">
        <v>125</v>
      </c>
      <c r="E302" s="28" t="s">
        <v>125</v>
      </c>
      <c r="F302" s="28" t="s">
        <v>403</v>
      </c>
      <c r="G302" s="28" t="s">
        <v>125</v>
      </c>
    </row>
    <row r="303" spans="1:7" ht="45" x14ac:dyDescent="0.25">
      <c r="A303" s="28" t="s">
        <v>853</v>
      </c>
      <c r="B303" s="28" t="s">
        <v>399</v>
      </c>
      <c r="C303" s="28" t="s">
        <v>404</v>
      </c>
      <c r="D303" s="28" t="s">
        <v>125</v>
      </c>
      <c r="E303" s="28" t="s">
        <v>125</v>
      </c>
      <c r="F303" s="28" t="s">
        <v>404</v>
      </c>
      <c r="G303" s="28" t="s">
        <v>125</v>
      </c>
    </row>
    <row r="304" spans="1:7" x14ac:dyDescent="0.25">
      <c r="A304" s="28" t="s">
        <v>854</v>
      </c>
      <c r="B304" s="28" t="s">
        <v>399</v>
      </c>
      <c r="C304" s="28" t="s">
        <v>316</v>
      </c>
      <c r="D304" s="28" t="s">
        <v>125</v>
      </c>
      <c r="E304" s="28" t="s">
        <v>125</v>
      </c>
      <c r="F304" s="28" t="s">
        <v>316</v>
      </c>
      <c r="G304" s="28" t="s">
        <v>125</v>
      </c>
    </row>
    <row r="305" spans="1:7" ht="30" x14ac:dyDescent="0.25">
      <c r="A305" s="28" t="s">
        <v>855</v>
      </c>
      <c r="B305" s="28" t="s">
        <v>405</v>
      </c>
      <c r="C305" s="28" t="s">
        <v>406</v>
      </c>
      <c r="D305" s="28" t="s">
        <v>125</v>
      </c>
      <c r="E305" s="28" t="s">
        <v>125</v>
      </c>
      <c r="F305" s="28" t="s">
        <v>406</v>
      </c>
      <c r="G305" s="28" t="s">
        <v>125</v>
      </c>
    </row>
    <row r="306" spans="1:7" ht="30" x14ac:dyDescent="0.25">
      <c r="A306" s="28" t="s">
        <v>856</v>
      </c>
      <c r="B306" s="28" t="s">
        <v>405</v>
      </c>
      <c r="C306" s="28" t="s">
        <v>407</v>
      </c>
      <c r="D306" s="28" t="s">
        <v>125</v>
      </c>
      <c r="E306" s="28" t="s">
        <v>125</v>
      </c>
      <c r="F306" s="28" t="s">
        <v>407</v>
      </c>
      <c r="G306" s="28" t="s">
        <v>125</v>
      </c>
    </row>
    <row r="307" spans="1:7" ht="30" x14ac:dyDescent="0.25">
      <c r="A307" s="28" t="s">
        <v>857</v>
      </c>
      <c r="B307" s="28" t="s">
        <v>405</v>
      </c>
      <c r="C307" s="28" t="s">
        <v>408</v>
      </c>
      <c r="D307" s="28" t="s">
        <v>125</v>
      </c>
      <c r="E307" s="28" t="s">
        <v>125</v>
      </c>
      <c r="F307" s="28" t="s">
        <v>408</v>
      </c>
      <c r="G307" s="28" t="s">
        <v>125</v>
      </c>
    </row>
    <row r="308" spans="1:7" ht="45" x14ac:dyDescent="0.25">
      <c r="A308" s="28" t="s">
        <v>858</v>
      </c>
      <c r="B308" s="28" t="s">
        <v>405</v>
      </c>
      <c r="C308" s="28" t="s">
        <v>409</v>
      </c>
      <c r="D308" s="28" t="s">
        <v>125</v>
      </c>
      <c r="E308" s="28" t="s">
        <v>125</v>
      </c>
      <c r="F308" s="28" t="s">
        <v>409</v>
      </c>
      <c r="G308" s="28" t="s">
        <v>125</v>
      </c>
    </row>
    <row r="309" spans="1:7" x14ac:dyDescent="0.25">
      <c r="A309" s="28" t="s">
        <v>859</v>
      </c>
      <c r="B309" s="28" t="s">
        <v>405</v>
      </c>
      <c r="C309" s="28" t="s">
        <v>410</v>
      </c>
      <c r="D309" s="28" t="s">
        <v>125</v>
      </c>
      <c r="E309" s="28" t="s">
        <v>125</v>
      </c>
      <c r="F309" s="28" t="s">
        <v>410</v>
      </c>
      <c r="G309" s="28" t="s">
        <v>125</v>
      </c>
    </row>
    <row r="310" spans="1:7" x14ac:dyDescent="0.25">
      <c r="A310" s="28" t="s">
        <v>860</v>
      </c>
      <c r="B310" s="28" t="s">
        <v>405</v>
      </c>
      <c r="C310" s="28" t="s">
        <v>411</v>
      </c>
      <c r="D310" s="28" t="s">
        <v>125</v>
      </c>
      <c r="E310" s="28" t="s">
        <v>125</v>
      </c>
      <c r="F310" s="28" t="s">
        <v>411</v>
      </c>
      <c r="G310" s="28" t="s">
        <v>125</v>
      </c>
    </row>
    <row r="311" spans="1:7" x14ac:dyDescent="0.25">
      <c r="A311" s="28" t="s">
        <v>861</v>
      </c>
      <c r="B311" s="28" t="s">
        <v>405</v>
      </c>
      <c r="C311" s="28" t="s">
        <v>412</v>
      </c>
      <c r="D311" s="28" t="s">
        <v>125</v>
      </c>
      <c r="E311" s="28" t="s">
        <v>125</v>
      </c>
      <c r="F311" s="28" t="s">
        <v>412</v>
      </c>
      <c r="G311" s="28" t="s">
        <v>125</v>
      </c>
    </row>
    <row r="312" spans="1:7" x14ac:dyDescent="0.25">
      <c r="A312" s="28" t="s">
        <v>862</v>
      </c>
      <c r="B312" s="28" t="s">
        <v>405</v>
      </c>
      <c r="C312" s="28" t="s">
        <v>413</v>
      </c>
      <c r="D312" s="28" t="s">
        <v>125</v>
      </c>
      <c r="E312" s="28" t="s">
        <v>125</v>
      </c>
      <c r="F312" s="28" t="s">
        <v>413</v>
      </c>
      <c r="G312" s="28" t="s">
        <v>125</v>
      </c>
    </row>
    <row r="313" spans="1:7" x14ac:dyDescent="0.25">
      <c r="A313" s="28" t="s">
        <v>863</v>
      </c>
      <c r="B313" s="28" t="s">
        <v>405</v>
      </c>
      <c r="C313" s="28" t="s">
        <v>414</v>
      </c>
      <c r="D313" s="28" t="s">
        <v>125</v>
      </c>
      <c r="E313" s="28" t="s">
        <v>125</v>
      </c>
      <c r="F313" s="28" t="s">
        <v>414</v>
      </c>
      <c r="G313" s="28" t="s">
        <v>125</v>
      </c>
    </row>
    <row r="314" spans="1:7" x14ac:dyDescent="0.25">
      <c r="A314" s="28" t="s">
        <v>864</v>
      </c>
      <c r="B314" s="28" t="s">
        <v>405</v>
      </c>
      <c r="C314" s="28" t="s">
        <v>415</v>
      </c>
      <c r="D314" s="28" t="s">
        <v>125</v>
      </c>
      <c r="E314" s="28" t="s">
        <v>125</v>
      </c>
      <c r="F314" s="28" t="s">
        <v>415</v>
      </c>
      <c r="G314" s="28" t="s">
        <v>125</v>
      </c>
    </row>
    <row r="315" spans="1:7" x14ac:dyDescent="0.25">
      <c r="A315" s="28" t="s">
        <v>865</v>
      </c>
      <c r="B315" s="28" t="s">
        <v>405</v>
      </c>
      <c r="C315" s="28" t="s">
        <v>416</v>
      </c>
      <c r="D315" s="28" t="s">
        <v>125</v>
      </c>
      <c r="E315" s="28" t="s">
        <v>125</v>
      </c>
      <c r="F315" s="28" t="s">
        <v>416</v>
      </c>
      <c r="G315" s="28" t="s">
        <v>125</v>
      </c>
    </row>
    <row r="316" spans="1:7" x14ac:dyDescent="0.25">
      <c r="A316" s="28" t="s">
        <v>866</v>
      </c>
      <c r="B316" s="28" t="s">
        <v>405</v>
      </c>
      <c r="C316" s="28" t="s">
        <v>417</v>
      </c>
      <c r="D316" s="28" t="s">
        <v>125</v>
      </c>
      <c r="E316" s="28" t="s">
        <v>125</v>
      </c>
      <c r="F316" s="28" t="s">
        <v>417</v>
      </c>
      <c r="G316" s="28" t="s">
        <v>125</v>
      </c>
    </row>
    <row r="317" spans="1:7" x14ac:dyDescent="0.25">
      <c r="A317" s="28" t="s">
        <v>867</v>
      </c>
      <c r="B317" s="28" t="s">
        <v>405</v>
      </c>
      <c r="C317" s="28" t="s">
        <v>418</v>
      </c>
      <c r="D317" s="28" t="s">
        <v>125</v>
      </c>
      <c r="E317" s="28" t="s">
        <v>125</v>
      </c>
      <c r="F317" s="28" t="s">
        <v>418</v>
      </c>
      <c r="G317" s="28" t="s">
        <v>125</v>
      </c>
    </row>
    <row r="318" spans="1:7" x14ac:dyDescent="0.25">
      <c r="A318" s="28" t="s">
        <v>868</v>
      </c>
      <c r="B318" s="28" t="s">
        <v>405</v>
      </c>
      <c r="C318" s="28" t="s">
        <v>316</v>
      </c>
      <c r="D318" s="28" t="s">
        <v>125</v>
      </c>
      <c r="E318" s="28" t="s">
        <v>125</v>
      </c>
      <c r="F318" s="28" t="s">
        <v>316</v>
      </c>
      <c r="G318" s="28" t="s">
        <v>125</v>
      </c>
    </row>
    <row r="319" spans="1:7" x14ac:dyDescent="0.25">
      <c r="A319" s="28" t="s">
        <v>869</v>
      </c>
      <c r="B319" s="28" t="s">
        <v>405</v>
      </c>
      <c r="C319" s="28" t="s">
        <v>345</v>
      </c>
      <c r="D319" s="28" t="s">
        <v>125</v>
      </c>
      <c r="E319" s="28" t="s">
        <v>125</v>
      </c>
      <c r="F319" s="28" t="s">
        <v>345</v>
      </c>
      <c r="G319" s="28" t="s">
        <v>125</v>
      </c>
    </row>
    <row r="320" spans="1:7" ht="30" x14ac:dyDescent="0.25">
      <c r="A320" s="28" t="s">
        <v>870</v>
      </c>
      <c r="B320" s="28" t="s">
        <v>405</v>
      </c>
      <c r="C320" s="28" t="s">
        <v>419</v>
      </c>
      <c r="D320" s="28" t="s">
        <v>125</v>
      </c>
      <c r="E320" s="28" t="s">
        <v>125</v>
      </c>
      <c r="F320" s="28" t="s">
        <v>419</v>
      </c>
      <c r="G320" s="28" t="s">
        <v>125</v>
      </c>
    </row>
    <row r="321" spans="1:7" ht="45" x14ac:dyDescent="0.25">
      <c r="A321" s="28" t="s">
        <v>871</v>
      </c>
      <c r="B321" s="28" t="s">
        <v>420</v>
      </c>
      <c r="C321" s="28" t="s">
        <v>421</v>
      </c>
      <c r="D321" s="28" t="s">
        <v>125</v>
      </c>
      <c r="E321" s="28" t="s">
        <v>125</v>
      </c>
      <c r="F321" s="28" t="s">
        <v>421</v>
      </c>
      <c r="G321" s="28" t="s">
        <v>125</v>
      </c>
    </row>
    <row r="322" spans="1:7" ht="30" x14ac:dyDescent="0.25">
      <c r="A322" s="28" t="s">
        <v>872</v>
      </c>
      <c r="B322" s="28" t="s">
        <v>420</v>
      </c>
      <c r="C322" s="28" t="s">
        <v>336</v>
      </c>
      <c r="D322" s="28" t="s">
        <v>125</v>
      </c>
      <c r="E322" s="28" t="s">
        <v>125</v>
      </c>
      <c r="F322" s="28" t="s">
        <v>336</v>
      </c>
      <c r="G322" s="28" t="s">
        <v>125</v>
      </c>
    </row>
    <row r="323" spans="1:7" ht="30" x14ac:dyDescent="0.25">
      <c r="A323" s="28" t="s">
        <v>873</v>
      </c>
      <c r="B323" s="28" t="s">
        <v>420</v>
      </c>
      <c r="C323" s="28" t="s">
        <v>422</v>
      </c>
      <c r="D323" s="28" t="s">
        <v>125</v>
      </c>
      <c r="E323" s="28" t="s">
        <v>125</v>
      </c>
      <c r="F323" s="28" t="s">
        <v>422</v>
      </c>
      <c r="G323" s="28" t="s">
        <v>125</v>
      </c>
    </row>
    <row r="324" spans="1:7" ht="30" x14ac:dyDescent="0.25">
      <c r="A324" s="28" t="s">
        <v>874</v>
      </c>
      <c r="B324" s="28" t="s">
        <v>420</v>
      </c>
      <c r="C324" s="28" t="s">
        <v>212</v>
      </c>
      <c r="D324" s="28" t="s">
        <v>125</v>
      </c>
      <c r="E324" s="28" t="s">
        <v>125</v>
      </c>
      <c r="F324" s="28" t="s">
        <v>212</v>
      </c>
      <c r="G324" s="28" t="s">
        <v>125</v>
      </c>
    </row>
    <row r="325" spans="1:7" ht="30" x14ac:dyDescent="0.25">
      <c r="A325" s="28" t="s">
        <v>875</v>
      </c>
      <c r="B325" s="28" t="s">
        <v>420</v>
      </c>
      <c r="C325" s="28" t="s">
        <v>423</v>
      </c>
      <c r="D325" s="28" t="s">
        <v>125</v>
      </c>
      <c r="E325" s="28" t="s">
        <v>125</v>
      </c>
      <c r="F325" s="28" t="s">
        <v>423</v>
      </c>
      <c r="G325" s="28" t="s">
        <v>125</v>
      </c>
    </row>
    <row r="326" spans="1:7" ht="30" x14ac:dyDescent="0.25">
      <c r="A326" s="28" t="s">
        <v>876</v>
      </c>
      <c r="B326" s="28" t="s">
        <v>420</v>
      </c>
      <c r="C326" s="28" t="s">
        <v>424</v>
      </c>
      <c r="D326" s="28" t="s">
        <v>125</v>
      </c>
      <c r="E326" s="28" t="s">
        <v>125</v>
      </c>
      <c r="F326" s="28" t="s">
        <v>424</v>
      </c>
      <c r="G326" s="28" t="s">
        <v>125</v>
      </c>
    </row>
    <row r="327" spans="1:7" ht="30" x14ac:dyDescent="0.25">
      <c r="A327" s="28" t="s">
        <v>877</v>
      </c>
      <c r="B327" s="28" t="s">
        <v>420</v>
      </c>
      <c r="C327" s="28" t="s">
        <v>425</v>
      </c>
      <c r="D327" s="28" t="s">
        <v>125</v>
      </c>
      <c r="E327" s="28" t="s">
        <v>125</v>
      </c>
      <c r="F327" s="28" t="s">
        <v>425</v>
      </c>
      <c r="G327" s="28" t="s">
        <v>125</v>
      </c>
    </row>
    <row r="328" spans="1:7" ht="30" x14ac:dyDescent="0.25">
      <c r="A328" s="28" t="s">
        <v>878</v>
      </c>
      <c r="B328" s="28" t="s">
        <v>420</v>
      </c>
      <c r="C328" s="28" t="s">
        <v>426</v>
      </c>
      <c r="D328" s="28" t="s">
        <v>125</v>
      </c>
      <c r="E328" s="28" t="s">
        <v>125</v>
      </c>
      <c r="F328" s="28" t="s">
        <v>426</v>
      </c>
      <c r="G328" s="28" t="s">
        <v>125</v>
      </c>
    </row>
    <row r="329" spans="1:7" ht="30" x14ac:dyDescent="0.25">
      <c r="A329" s="28" t="s">
        <v>879</v>
      </c>
      <c r="B329" s="28" t="s">
        <v>420</v>
      </c>
      <c r="C329" s="28" t="s">
        <v>279</v>
      </c>
      <c r="D329" s="28" t="s">
        <v>125</v>
      </c>
      <c r="E329" s="28" t="s">
        <v>125</v>
      </c>
      <c r="F329" s="28" t="s">
        <v>279</v>
      </c>
      <c r="G329" s="28" t="s">
        <v>125</v>
      </c>
    </row>
    <row r="330" spans="1:7" ht="45" x14ac:dyDescent="0.25">
      <c r="A330" s="28" t="s">
        <v>880</v>
      </c>
      <c r="B330" s="28" t="s">
        <v>420</v>
      </c>
      <c r="C330" s="28" t="s">
        <v>337</v>
      </c>
      <c r="D330" s="28" t="s">
        <v>125</v>
      </c>
      <c r="E330" s="28" t="s">
        <v>125</v>
      </c>
      <c r="F330" s="28" t="s">
        <v>337</v>
      </c>
      <c r="G330" s="28" t="s">
        <v>125</v>
      </c>
    </row>
    <row r="331" spans="1:7" ht="45" x14ac:dyDescent="0.25">
      <c r="A331" s="28" t="s">
        <v>881</v>
      </c>
      <c r="B331" s="28" t="s">
        <v>420</v>
      </c>
      <c r="C331" s="28" t="s">
        <v>383</v>
      </c>
      <c r="D331" s="28" t="s">
        <v>125</v>
      </c>
      <c r="E331" s="28" t="s">
        <v>125</v>
      </c>
      <c r="F331" s="28" t="s">
        <v>383</v>
      </c>
      <c r="G331" s="28" t="s">
        <v>125</v>
      </c>
    </row>
    <row r="332" spans="1:7" ht="30" x14ac:dyDescent="0.25">
      <c r="A332" s="28" t="s">
        <v>882</v>
      </c>
      <c r="B332" s="28" t="s">
        <v>420</v>
      </c>
      <c r="C332" s="28" t="s">
        <v>332</v>
      </c>
      <c r="D332" s="28" t="s">
        <v>125</v>
      </c>
      <c r="E332" s="28" t="s">
        <v>125</v>
      </c>
      <c r="F332" s="28" t="s">
        <v>332</v>
      </c>
      <c r="G332" s="28" t="s">
        <v>125</v>
      </c>
    </row>
    <row r="333" spans="1:7" ht="45" x14ac:dyDescent="0.25">
      <c r="A333" s="28" t="s">
        <v>883</v>
      </c>
      <c r="B333" s="28" t="s">
        <v>420</v>
      </c>
      <c r="C333" s="28" t="s">
        <v>397</v>
      </c>
      <c r="D333" s="28" t="s">
        <v>125</v>
      </c>
      <c r="E333" s="28" t="s">
        <v>125</v>
      </c>
      <c r="F333" s="28" t="s">
        <v>397</v>
      </c>
      <c r="G333" s="28" t="s">
        <v>125</v>
      </c>
    </row>
    <row r="334" spans="1:7" ht="30" x14ac:dyDescent="0.25">
      <c r="A334" s="28" t="s">
        <v>884</v>
      </c>
      <c r="B334" s="28" t="s">
        <v>420</v>
      </c>
      <c r="C334" s="28" t="s">
        <v>316</v>
      </c>
      <c r="D334" s="28" t="s">
        <v>125</v>
      </c>
      <c r="E334" s="28" t="s">
        <v>125</v>
      </c>
      <c r="F334" s="28" t="s">
        <v>316</v>
      </c>
      <c r="G334" s="28" t="s">
        <v>125</v>
      </c>
    </row>
    <row r="335" spans="1:7" ht="45" x14ac:dyDescent="0.25">
      <c r="A335" s="28" t="s">
        <v>885</v>
      </c>
      <c r="B335" s="28" t="s">
        <v>427</v>
      </c>
      <c r="C335" s="28" t="s">
        <v>428</v>
      </c>
      <c r="D335" s="28" t="s">
        <v>125</v>
      </c>
      <c r="E335" s="28" t="s">
        <v>125</v>
      </c>
      <c r="F335" s="28" t="s">
        <v>428</v>
      </c>
      <c r="G335" s="28" t="s">
        <v>125</v>
      </c>
    </row>
    <row r="336" spans="1:7" x14ac:dyDescent="0.25">
      <c r="A336" s="28" t="s">
        <v>886</v>
      </c>
      <c r="B336" s="28" t="s">
        <v>427</v>
      </c>
      <c r="C336" s="28" t="s">
        <v>429</v>
      </c>
      <c r="D336" s="28" t="s">
        <v>125</v>
      </c>
      <c r="E336" s="28" t="s">
        <v>125</v>
      </c>
      <c r="F336" s="28" t="s">
        <v>429</v>
      </c>
      <c r="G336" s="28" t="s">
        <v>125</v>
      </c>
    </row>
    <row r="337" spans="1:7" x14ac:dyDescent="0.25">
      <c r="A337" s="28" t="s">
        <v>887</v>
      </c>
      <c r="B337" s="28" t="s">
        <v>427</v>
      </c>
      <c r="C337" s="28" t="s">
        <v>430</v>
      </c>
      <c r="D337" s="28" t="s">
        <v>125</v>
      </c>
      <c r="E337" s="28" t="s">
        <v>125</v>
      </c>
      <c r="F337" s="28" t="s">
        <v>430</v>
      </c>
      <c r="G337" s="28" t="s">
        <v>125</v>
      </c>
    </row>
    <row r="338" spans="1:7" x14ac:dyDescent="0.25">
      <c r="A338" s="28" t="s">
        <v>888</v>
      </c>
      <c r="B338" s="28" t="s">
        <v>427</v>
      </c>
      <c r="C338" s="28" t="s">
        <v>431</v>
      </c>
      <c r="D338" s="28" t="s">
        <v>125</v>
      </c>
      <c r="E338" s="28" t="s">
        <v>125</v>
      </c>
      <c r="F338" s="28" t="s">
        <v>431</v>
      </c>
      <c r="G338" s="28" t="s">
        <v>125</v>
      </c>
    </row>
    <row r="339" spans="1:7" x14ac:dyDescent="0.25">
      <c r="A339" s="28" t="s">
        <v>889</v>
      </c>
      <c r="B339" s="28" t="s">
        <v>427</v>
      </c>
      <c r="C339" s="28" t="s">
        <v>347</v>
      </c>
      <c r="D339" s="28" t="s">
        <v>125</v>
      </c>
      <c r="E339" s="28" t="s">
        <v>125</v>
      </c>
      <c r="F339" s="28" t="s">
        <v>347</v>
      </c>
      <c r="G339" s="28" t="s">
        <v>125</v>
      </c>
    </row>
    <row r="340" spans="1:7" x14ac:dyDescent="0.25">
      <c r="A340" s="28" t="s">
        <v>890</v>
      </c>
      <c r="B340" s="28" t="s">
        <v>427</v>
      </c>
      <c r="C340" s="28" t="s">
        <v>432</v>
      </c>
      <c r="D340" s="28" t="s">
        <v>125</v>
      </c>
      <c r="E340" s="28" t="s">
        <v>125</v>
      </c>
      <c r="F340" s="28" t="s">
        <v>432</v>
      </c>
      <c r="G340" s="28" t="s">
        <v>125</v>
      </c>
    </row>
    <row r="341" spans="1:7" x14ac:dyDescent="0.25">
      <c r="A341" s="28" t="s">
        <v>891</v>
      </c>
      <c r="B341" s="28" t="s">
        <v>433</v>
      </c>
      <c r="C341" s="28" t="s">
        <v>400</v>
      </c>
      <c r="D341" s="28" t="s">
        <v>125</v>
      </c>
      <c r="E341" s="28" t="s">
        <v>125</v>
      </c>
      <c r="F341" s="28" t="s">
        <v>400</v>
      </c>
      <c r="G341" s="28" t="s">
        <v>125</v>
      </c>
    </row>
    <row r="342" spans="1:7" ht="30" x14ac:dyDescent="0.25">
      <c r="A342" s="28" t="s">
        <v>892</v>
      </c>
      <c r="B342" s="28" t="s">
        <v>433</v>
      </c>
      <c r="C342" s="28" t="s">
        <v>434</v>
      </c>
      <c r="D342" s="28" t="s">
        <v>125</v>
      </c>
      <c r="E342" s="28" t="s">
        <v>125</v>
      </c>
      <c r="F342" s="28" t="s">
        <v>434</v>
      </c>
      <c r="G342" s="28" t="s">
        <v>125</v>
      </c>
    </row>
    <row r="343" spans="1:7" ht="30" x14ac:dyDescent="0.25">
      <c r="A343" s="28" t="s">
        <v>893</v>
      </c>
      <c r="B343" s="28" t="s">
        <v>433</v>
      </c>
      <c r="C343" s="28" t="s">
        <v>435</v>
      </c>
      <c r="D343" s="28" t="s">
        <v>125</v>
      </c>
      <c r="E343" s="28" t="s">
        <v>125</v>
      </c>
      <c r="F343" s="28" t="s">
        <v>435</v>
      </c>
      <c r="G343" s="28" t="s">
        <v>125</v>
      </c>
    </row>
    <row r="344" spans="1:7" x14ac:dyDescent="0.25">
      <c r="A344" s="28" t="s">
        <v>894</v>
      </c>
      <c r="B344" s="28" t="s">
        <v>433</v>
      </c>
      <c r="C344" s="28" t="s">
        <v>370</v>
      </c>
      <c r="D344" s="28" t="s">
        <v>125</v>
      </c>
      <c r="E344" s="28" t="s">
        <v>125</v>
      </c>
      <c r="F344" s="28" t="s">
        <v>370</v>
      </c>
      <c r="G344" s="28" t="s">
        <v>125</v>
      </c>
    </row>
    <row r="345" spans="1:7" x14ac:dyDescent="0.25">
      <c r="A345" s="28" t="s">
        <v>895</v>
      </c>
      <c r="B345" s="28" t="s">
        <v>433</v>
      </c>
      <c r="C345" s="28" t="s">
        <v>371</v>
      </c>
      <c r="D345" s="28" t="s">
        <v>125</v>
      </c>
      <c r="E345" s="28" t="s">
        <v>125</v>
      </c>
      <c r="F345" s="28" t="s">
        <v>371</v>
      </c>
      <c r="G345" s="28" t="s">
        <v>125</v>
      </c>
    </row>
    <row r="346" spans="1:7" ht="30" x14ac:dyDescent="0.25">
      <c r="A346" s="28" t="s">
        <v>896</v>
      </c>
      <c r="B346" s="28" t="s">
        <v>433</v>
      </c>
      <c r="C346" s="28" t="s">
        <v>436</v>
      </c>
      <c r="D346" s="28" t="s">
        <v>125</v>
      </c>
      <c r="E346" s="28" t="s">
        <v>125</v>
      </c>
      <c r="F346" s="28" t="s">
        <v>436</v>
      </c>
      <c r="G346" s="28" t="s">
        <v>125</v>
      </c>
    </row>
    <row r="347" spans="1:7" x14ac:dyDescent="0.25">
      <c r="A347" s="28" t="s">
        <v>897</v>
      </c>
      <c r="B347" s="28" t="s">
        <v>433</v>
      </c>
      <c r="C347" s="28" t="s">
        <v>437</v>
      </c>
      <c r="D347" s="28" t="s">
        <v>125</v>
      </c>
      <c r="E347" s="28" t="s">
        <v>125</v>
      </c>
      <c r="F347" s="28" t="s">
        <v>437</v>
      </c>
      <c r="G347" s="28" t="s">
        <v>125</v>
      </c>
    </row>
    <row r="348" spans="1:7" x14ac:dyDescent="0.25">
      <c r="A348" s="28" t="s">
        <v>898</v>
      </c>
      <c r="B348" s="28" t="s">
        <v>433</v>
      </c>
      <c r="C348" s="28" t="s">
        <v>377</v>
      </c>
      <c r="D348" s="28" t="s">
        <v>125</v>
      </c>
      <c r="E348" s="28" t="s">
        <v>125</v>
      </c>
      <c r="F348" s="28" t="s">
        <v>377</v>
      </c>
      <c r="G348" s="28" t="s">
        <v>125</v>
      </c>
    </row>
    <row r="349" spans="1:7" x14ac:dyDescent="0.25">
      <c r="A349" s="28" t="s">
        <v>899</v>
      </c>
      <c r="B349" s="28" t="s">
        <v>433</v>
      </c>
      <c r="C349" s="28" t="s">
        <v>424</v>
      </c>
      <c r="D349" s="28" t="s">
        <v>125</v>
      </c>
      <c r="E349" s="28" t="s">
        <v>125</v>
      </c>
      <c r="F349" s="28" t="s">
        <v>424</v>
      </c>
      <c r="G349" s="28" t="s">
        <v>125</v>
      </c>
    </row>
    <row r="350" spans="1:7" x14ac:dyDescent="0.25">
      <c r="A350" s="28" t="s">
        <v>900</v>
      </c>
      <c r="B350" s="28" t="s">
        <v>433</v>
      </c>
      <c r="C350" s="28" t="s">
        <v>425</v>
      </c>
      <c r="D350" s="28" t="s">
        <v>125</v>
      </c>
      <c r="E350" s="28" t="s">
        <v>125</v>
      </c>
      <c r="F350" s="28" t="s">
        <v>425</v>
      </c>
      <c r="G350" s="28" t="s">
        <v>125</v>
      </c>
    </row>
    <row r="351" spans="1:7" ht="30" x14ac:dyDescent="0.25">
      <c r="A351" s="28" t="s">
        <v>901</v>
      </c>
      <c r="B351" s="28" t="s">
        <v>433</v>
      </c>
      <c r="C351" s="28" t="s">
        <v>438</v>
      </c>
      <c r="D351" s="28" t="s">
        <v>125</v>
      </c>
      <c r="E351" s="28" t="s">
        <v>125</v>
      </c>
      <c r="F351" s="28" t="s">
        <v>438</v>
      </c>
      <c r="G351" s="28" t="s">
        <v>125</v>
      </c>
    </row>
    <row r="352" spans="1:7" x14ac:dyDescent="0.25">
      <c r="A352" s="28" t="s">
        <v>902</v>
      </c>
      <c r="B352" s="28" t="s">
        <v>433</v>
      </c>
      <c r="C352" s="28" t="s">
        <v>316</v>
      </c>
      <c r="D352" s="28" t="s">
        <v>125</v>
      </c>
      <c r="E352" s="28" t="s">
        <v>125</v>
      </c>
      <c r="F352" s="28" t="s">
        <v>316</v>
      </c>
      <c r="G352" s="28" t="s">
        <v>125</v>
      </c>
    </row>
    <row r="353" spans="1:7" x14ac:dyDescent="0.25">
      <c r="A353" s="28" t="s">
        <v>903</v>
      </c>
      <c r="B353" s="28" t="s">
        <v>439</v>
      </c>
      <c r="C353" s="28" t="s">
        <v>353</v>
      </c>
      <c r="D353" s="28" t="s">
        <v>125</v>
      </c>
      <c r="E353" s="28" t="s">
        <v>125</v>
      </c>
      <c r="F353" s="28" t="s">
        <v>353</v>
      </c>
      <c r="G353" s="28" t="s">
        <v>125</v>
      </c>
    </row>
    <row r="354" spans="1:7" x14ac:dyDescent="0.25">
      <c r="A354" s="28" t="s">
        <v>904</v>
      </c>
      <c r="B354" s="28" t="s">
        <v>439</v>
      </c>
      <c r="C354" s="28" t="s">
        <v>353</v>
      </c>
      <c r="D354" s="28" t="s">
        <v>125</v>
      </c>
      <c r="E354" s="28" t="s">
        <v>125</v>
      </c>
      <c r="F354" s="28" t="s">
        <v>353</v>
      </c>
      <c r="G354" s="28" t="s">
        <v>125</v>
      </c>
    </row>
    <row r="355" spans="1:7" x14ac:dyDescent="0.25">
      <c r="A355" s="28" t="s">
        <v>905</v>
      </c>
      <c r="B355" s="28" t="s">
        <v>439</v>
      </c>
      <c r="C355" s="28" t="s">
        <v>440</v>
      </c>
      <c r="D355" s="28" t="s">
        <v>125</v>
      </c>
      <c r="E355" s="28" t="s">
        <v>125</v>
      </c>
      <c r="F355" s="28" t="s">
        <v>440</v>
      </c>
      <c r="G355" s="28" t="s">
        <v>125</v>
      </c>
    </row>
    <row r="356" spans="1:7" ht="30" x14ac:dyDescent="0.25">
      <c r="A356" s="28" t="s">
        <v>906</v>
      </c>
      <c r="B356" s="28" t="s">
        <v>439</v>
      </c>
      <c r="C356" s="28" t="s">
        <v>441</v>
      </c>
      <c r="D356" s="28" t="s">
        <v>125</v>
      </c>
      <c r="E356" s="28" t="s">
        <v>125</v>
      </c>
      <c r="F356" s="28" t="s">
        <v>441</v>
      </c>
      <c r="G356" s="28" t="s">
        <v>125</v>
      </c>
    </row>
    <row r="357" spans="1:7" ht="30" x14ac:dyDescent="0.25">
      <c r="A357" s="28" t="s">
        <v>907</v>
      </c>
      <c r="B357" s="28" t="s">
        <v>451</v>
      </c>
      <c r="C357" s="28" t="s">
        <v>452</v>
      </c>
      <c r="D357" s="28" t="s">
        <v>125</v>
      </c>
      <c r="E357" s="28" t="s">
        <v>125</v>
      </c>
      <c r="F357" s="28" t="s">
        <v>452</v>
      </c>
      <c r="G357" s="28" t="s">
        <v>125</v>
      </c>
    </row>
    <row r="358" spans="1:7" x14ac:dyDescent="0.25">
      <c r="A358" s="28" t="s">
        <v>908</v>
      </c>
      <c r="B358" s="28" t="s">
        <v>451</v>
      </c>
      <c r="C358" s="28" t="s">
        <v>453</v>
      </c>
      <c r="D358" s="28" t="s">
        <v>125</v>
      </c>
      <c r="E358" s="28" t="s">
        <v>125</v>
      </c>
      <c r="F358" s="28" t="s">
        <v>453</v>
      </c>
      <c r="G358" s="28" t="s">
        <v>125</v>
      </c>
    </row>
    <row r="359" spans="1:7" x14ac:dyDescent="0.25">
      <c r="A359" s="28" t="s">
        <v>909</v>
      </c>
      <c r="B359" s="28" t="s">
        <v>451</v>
      </c>
      <c r="C359" s="28" t="s">
        <v>370</v>
      </c>
      <c r="D359" s="28" t="s">
        <v>125</v>
      </c>
      <c r="E359" s="28" t="s">
        <v>125</v>
      </c>
      <c r="F359" s="28" t="s">
        <v>370</v>
      </c>
      <c r="G359" s="28" t="s">
        <v>125</v>
      </c>
    </row>
    <row r="360" spans="1:7" x14ac:dyDescent="0.25">
      <c r="A360" s="28" t="s">
        <v>910</v>
      </c>
      <c r="B360" s="28" t="s">
        <v>451</v>
      </c>
      <c r="C360" s="28" t="s">
        <v>454</v>
      </c>
      <c r="D360" s="28" t="s">
        <v>125</v>
      </c>
      <c r="E360" s="28" t="s">
        <v>125</v>
      </c>
      <c r="F360" s="28" t="s">
        <v>454</v>
      </c>
      <c r="G360" s="28" t="s">
        <v>125</v>
      </c>
    </row>
    <row r="361" spans="1:7" x14ac:dyDescent="0.25">
      <c r="A361" s="28" t="s">
        <v>911</v>
      </c>
      <c r="B361" s="28" t="s">
        <v>451</v>
      </c>
      <c r="C361" s="28" t="s">
        <v>455</v>
      </c>
      <c r="D361" s="28" t="s">
        <v>125</v>
      </c>
      <c r="E361" s="28" t="s">
        <v>125</v>
      </c>
      <c r="F361" s="28" t="s">
        <v>455</v>
      </c>
      <c r="G361" s="28" t="s">
        <v>125</v>
      </c>
    </row>
    <row r="362" spans="1:7" x14ac:dyDescent="0.25">
      <c r="A362" s="28" t="s">
        <v>912</v>
      </c>
      <c r="B362" s="28" t="s">
        <v>451</v>
      </c>
      <c r="C362" s="28" t="s">
        <v>456</v>
      </c>
      <c r="D362" s="28" t="s">
        <v>125</v>
      </c>
      <c r="E362" s="28" t="s">
        <v>125</v>
      </c>
      <c r="F362" s="28" t="s">
        <v>456</v>
      </c>
      <c r="G362" s="28" t="s">
        <v>125</v>
      </c>
    </row>
    <row r="363" spans="1:7" x14ac:dyDescent="0.25">
      <c r="A363" s="28" t="s">
        <v>913</v>
      </c>
      <c r="B363" s="28" t="s">
        <v>451</v>
      </c>
      <c r="C363" s="28" t="s">
        <v>457</v>
      </c>
      <c r="D363" s="28" t="s">
        <v>125</v>
      </c>
      <c r="E363" s="28" t="s">
        <v>125</v>
      </c>
      <c r="F363" s="28" t="s">
        <v>457</v>
      </c>
      <c r="G363" s="28" t="s">
        <v>125</v>
      </c>
    </row>
    <row r="364" spans="1:7" x14ac:dyDescent="0.25">
      <c r="A364" s="28" t="s">
        <v>914</v>
      </c>
      <c r="B364" s="28" t="s">
        <v>451</v>
      </c>
      <c r="C364" s="28" t="s">
        <v>458</v>
      </c>
      <c r="D364" s="28" t="s">
        <v>125</v>
      </c>
      <c r="E364" s="28" t="s">
        <v>125</v>
      </c>
      <c r="F364" s="28" t="s">
        <v>458</v>
      </c>
      <c r="G364" s="28" t="s">
        <v>125</v>
      </c>
    </row>
    <row r="365" spans="1:7" ht="90" x14ac:dyDescent="0.25">
      <c r="A365" s="28" t="s">
        <v>915</v>
      </c>
      <c r="B365" s="28" t="s">
        <v>451</v>
      </c>
      <c r="C365" s="28" t="s">
        <v>459</v>
      </c>
      <c r="D365" s="28" t="s">
        <v>125</v>
      </c>
      <c r="E365" s="28" t="s">
        <v>125</v>
      </c>
      <c r="F365" s="28" t="s">
        <v>459</v>
      </c>
      <c r="G365" s="28" t="s">
        <v>125</v>
      </c>
    </row>
    <row r="366" spans="1:7" x14ac:dyDescent="0.25">
      <c r="A366" s="28" t="s">
        <v>916</v>
      </c>
      <c r="B366" s="28" t="s">
        <v>451</v>
      </c>
      <c r="C366" s="28" t="s">
        <v>460</v>
      </c>
      <c r="D366" s="28" t="s">
        <v>125</v>
      </c>
      <c r="E366" s="28" t="s">
        <v>125</v>
      </c>
      <c r="F366" s="28" t="s">
        <v>460</v>
      </c>
      <c r="G366" s="28" t="s">
        <v>125</v>
      </c>
    </row>
    <row r="367" spans="1:7" ht="30" x14ac:dyDescent="0.25">
      <c r="A367" s="28" t="s">
        <v>917</v>
      </c>
      <c r="B367" s="28" t="s">
        <v>451</v>
      </c>
      <c r="C367" s="28" t="s">
        <v>461</v>
      </c>
      <c r="D367" s="28" t="s">
        <v>125</v>
      </c>
      <c r="E367" s="28" t="s">
        <v>125</v>
      </c>
      <c r="F367" s="28" t="s">
        <v>461</v>
      </c>
      <c r="G367" s="28" t="s">
        <v>125</v>
      </c>
    </row>
    <row r="368" spans="1:7" x14ac:dyDescent="0.25">
      <c r="A368" s="28" t="s">
        <v>918</v>
      </c>
      <c r="B368" s="28" t="s">
        <v>451</v>
      </c>
      <c r="C368" s="28" t="s">
        <v>425</v>
      </c>
      <c r="D368" s="28" t="s">
        <v>125</v>
      </c>
      <c r="E368" s="28" t="s">
        <v>125</v>
      </c>
      <c r="F368" s="28" t="s">
        <v>425</v>
      </c>
      <c r="G368" s="28" t="s">
        <v>125</v>
      </c>
    </row>
    <row r="369" spans="1:7" x14ac:dyDescent="0.25">
      <c r="A369" s="28" t="s">
        <v>919</v>
      </c>
      <c r="B369" s="28" t="s">
        <v>451</v>
      </c>
      <c r="C369" s="28" t="s">
        <v>462</v>
      </c>
      <c r="D369" s="28" t="s">
        <v>125</v>
      </c>
      <c r="E369" s="28" t="s">
        <v>125</v>
      </c>
      <c r="F369" s="28" t="s">
        <v>462</v>
      </c>
      <c r="G369" s="28" t="s">
        <v>125</v>
      </c>
    </row>
    <row r="370" spans="1:7" x14ac:dyDescent="0.25">
      <c r="A370" s="28" t="s">
        <v>920</v>
      </c>
      <c r="B370" s="28" t="s">
        <v>451</v>
      </c>
      <c r="C370" s="28" t="s">
        <v>463</v>
      </c>
      <c r="D370" s="28" t="s">
        <v>125</v>
      </c>
      <c r="E370" s="28" t="s">
        <v>125</v>
      </c>
      <c r="F370" s="28" t="s">
        <v>463</v>
      </c>
      <c r="G370" s="28" t="s">
        <v>125</v>
      </c>
    </row>
    <row r="371" spans="1:7" ht="30" x14ac:dyDescent="0.25">
      <c r="A371" s="28" t="s">
        <v>921</v>
      </c>
      <c r="B371" s="28" t="s">
        <v>451</v>
      </c>
      <c r="C371" s="28" t="s">
        <v>464</v>
      </c>
      <c r="D371" s="28" t="s">
        <v>125</v>
      </c>
      <c r="E371" s="28" t="s">
        <v>125</v>
      </c>
      <c r="F371" s="28" t="s">
        <v>464</v>
      </c>
      <c r="G371" s="28" t="s">
        <v>125</v>
      </c>
    </row>
    <row r="372" spans="1:7" x14ac:dyDescent="0.25">
      <c r="A372" s="28" t="s">
        <v>922</v>
      </c>
      <c r="B372" s="28" t="s">
        <v>451</v>
      </c>
      <c r="C372" s="28" t="s">
        <v>465</v>
      </c>
      <c r="D372" s="28" t="s">
        <v>125</v>
      </c>
      <c r="E372" s="28" t="s">
        <v>125</v>
      </c>
      <c r="F372" s="28" t="s">
        <v>465</v>
      </c>
      <c r="G372" s="28" t="s">
        <v>125</v>
      </c>
    </row>
    <row r="373" spans="1:7" x14ac:dyDescent="0.25">
      <c r="A373" s="28" t="s">
        <v>923</v>
      </c>
      <c r="B373" s="28" t="s">
        <v>451</v>
      </c>
      <c r="C373" s="28" t="s">
        <v>466</v>
      </c>
      <c r="D373" s="28" t="s">
        <v>125</v>
      </c>
      <c r="E373" s="28" t="s">
        <v>125</v>
      </c>
      <c r="F373" s="28" t="s">
        <v>466</v>
      </c>
      <c r="G373" s="28" t="s">
        <v>125</v>
      </c>
    </row>
    <row r="374" spans="1:7" ht="30" x14ac:dyDescent="0.25">
      <c r="A374" s="28" t="s">
        <v>924</v>
      </c>
      <c r="B374" s="28" t="s">
        <v>451</v>
      </c>
      <c r="C374" s="28" t="s">
        <v>467</v>
      </c>
      <c r="D374" s="28" t="s">
        <v>125</v>
      </c>
      <c r="E374" s="28" t="s">
        <v>125</v>
      </c>
      <c r="F374" s="28" t="s">
        <v>467</v>
      </c>
      <c r="G374" s="28" t="s">
        <v>125</v>
      </c>
    </row>
    <row r="375" spans="1:7" x14ac:dyDescent="0.25">
      <c r="A375" s="28" t="s">
        <v>925</v>
      </c>
      <c r="B375" s="28" t="s">
        <v>451</v>
      </c>
      <c r="C375" s="28" t="s">
        <v>468</v>
      </c>
      <c r="D375" s="28" t="s">
        <v>125</v>
      </c>
      <c r="E375" s="28" t="s">
        <v>125</v>
      </c>
      <c r="F375" s="28" t="s">
        <v>468</v>
      </c>
      <c r="G375" s="28" t="s">
        <v>125</v>
      </c>
    </row>
    <row r="376" spans="1:7" x14ac:dyDescent="0.25">
      <c r="A376" s="28" t="s">
        <v>926</v>
      </c>
      <c r="B376" s="28" t="s">
        <v>469</v>
      </c>
      <c r="C376" s="28" t="s">
        <v>470</v>
      </c>
      <c r="D376" s="28" t="s">
        <v>125</v>
      </c>
      <c r="E376" s="28" t="s">
        <v>125</v>
      </c>
      <c r="F376" s="28" t="s">
        <v>470</v>
      </c>
      <c r="G376" s="28" t="s">
        <v>125</v>
      </c>
    </row>
    <row r="377" spans="1:7" x14ac:dyDescent="0.25">
      <c r="A377" s="28" t="s">
        <v>927</v>
      </c>
      <c r="B377" s="28" t="s">
        <v>469</v>
      </c>
      <c r="C377" s="28" t="s">
        <v>471</v>
      </c>
      <c r="D377" s="28" t="s">
        <v>125</v>
      </c>
      <c r="E377" s="28" t="s">
        <v>125</v>
      </c>
      <c r="F377" s="28" t="s">
        <v>471</v>
      </c>
      <c r="G377" s="28" t="s">
        <v>125</v>
      </c>
    </row>
    <row r="378" spans="1:7" ht="30" x14ac:dyDescent="0.25">
      <c r="A378" s="28" t="s">
        <v>928</v>
      </c>
      <c r="B378" s="28" t="s">
        <v>469</v>
      </c>
      <c r="C378" s="28" t="s">
        <v>472</v>
      </c>
      <c r="D378" s="28" t="s">
        <v>125</v>
      </c>
      <c r="E378" s="28" t="s">
        <v>125</v>
      </c>
      <c r="F378" s="28" t="s">
        <v>472</v>
      </c>
      <c r="G378" s="28" t="s">
        <v>125</v>
      </c>
    </row>
    <row r="379" spans="1:7" ht="30" x14ac:dyDescent="0.25">
      <c r="A379" s="28" t="s">
        <v>929</v>
      </c>
      <c r="B379" s="28" t="s">
        <v>469</v>
      </c>
      <c r="C379" s="28" t="s">
        <v>473</v>
      </c>
      <c r="D379" s="28" t="s">
        <v>125</v>
      </c>
      <c r="E379" s="28" t="s">
        <v>125</v>
      </c>
      <c r="F379" s="28" t="s">
        <v>473</v>
      </c>
      <c r="G379" s="28" t="s">
        <v>125</v>
      </c>
    </row>
    <row r="380" spans="1:7" ht="30" x14ac:dyDescent="0.25">
      <c r="A380" s="28" t="s">
        <v>930</v>
      </c>
      <c r="B380" s="28" t="s">
        <v>474</v>
      </c>
      <c r="C380" s="28" t="s">
        <v>475</v>
      </c>
      <c r="D380" s="28" t="s">
        <v>125</v>
      </c>
      <c r="E380" s="28" t="s">
        <v>125</v>
      </c>
      <c r="F380" s="28" t="s">
        <v>475</v>
      </c>
      <c r="G380" s="28" t="s">
        <v>125</v>
      </c>
    </row>
    <row r="381" spans="1:7" x14ac:dyDescent="0.25">
      <c r="A381" s="28" t="s">
        <v>931</v>
      </c>
      <c r="B381" s="28" t="s">
        <v>474</v>
      </c>
      <c r="C381" s="28" t="s">
        <v>476</v>
      </c>
      <c r="D381" s="28" t="s">
        <v>125</v>
      </c>
      <c r="E381" s="28" t="s">
        <v>125</v>
      </c>
      <c r="F381" s="28" t="s">
        <v>476</v>
      </c>
      <c r="G381" s="28" t="s">
        <v>125</v>
      </c>
    </row>
    <row r="382" spans="1:7" ht="45" x14ac:dyDescent="0.25">
      <c r="A382" s="28" t="s">
        <v>932</v>
      </c>
      <c r="B382" s="28" t="s">
        <v>485</v>
      </c>
      <c r="C382" s="28" t="s">
        <v>486</v>
      </c>
      <c r="D382" s="28" t="s">
        <v>125</v>
      </c>
      <c r="E382" s="28" t="s">
        <v>125</v>
      </c>
      <c r="F382" s="28" t="s">
        <v>486</v>
      </c>
      <c r="G382" s="28" t="s">
        <v>125</v>
      </c>
    </row>
    <row r="383" spans="1:7" ht="30" x14ac:dyDescent="0.25">
      <c r="A383" s="28" t="s">
        <v>933</v>
      </c>
      <c r="B383" s="28" t="s">
        <v>487</v>
      </c>
      <c r="C383" s="28" t="s">
        <v>488</v>
      </c>
      <c r="D383" s="28" t="s">
        <v>125</v>
      </c>
      <c r="E383" s="28" t="s">
        <v>125</v>
      </c>
      <c r="F383" s="28" t="s">
        <v>488</v>
      </c>
      <c r="G383" s="28" t="s">
        <v>125</v>
      </c>
    </row>
    <row r="384" spans="1:7" x14ac:dyDescent="0.25">
      <c r="A384" s="28" t="s">
        <v>934</v>
      </c>
      <c r="B384" s="28" t="s">
        <v>487</v>
      </c>
      <c r="C384" s="28" t="s">
        <v>489</v>
      </c>
      <c r="D384" s="28" t="s">
        <v>125</v>
      </c>
      <c r="E384" s="28" t="s">
        <v>125</v>
      </c>
      <c r="F384" s="28" t="s">
        <v>489</v>
      </c>
      <c r="G384" s="28" t="s">
        <v>125</v>
      </c>
    </row>
    <row r="385" spans="1:7" x14ac:dyDescent="0.25">
      <c r="A385" s="28" t="s">
        <v>935</v>
      </c>
      <c r="B385" s="28" t="s">
        <v>487</v>
      </c>
      <c r="C385" s="28" t="s">
        <v>490</v>
      </c>
      <c r="D385" s="28" t="s">
        <v>125</v>
      </c>
      <c r="E385" s="28" t="s">
        <v>125</v>
      </c>
      <c r="F385" s="28" t="s">
        <v>490</v>
      </c>
      <c r="G385" s="28" t="s">
        <v>125</v>
      </c>
    </row>
    <row r="386" spans="1:7" ht="30" x14ac:dyDescent="0.25">
      <c r="A386" s="28" t="s">
        <v>936</v>
      </c>
      <c r="B386" s="28" t="s">
        <v>487</v>
      </c>
      <c r="C386" s="28" t="s">
        <v>491</v>
      </c>
      <c r="D386" s="28" t="s">
        <v>125</v>
      </c>
      <c r="E386" s="28" t="s">
        <v>125</v>
      </c>
      <c r="F386" s="28" t="s">
        <v>491</v>
      </c>
      <c r="G386" s="28" t="s">
        <v>125</v>
      </c>
    </row>
    <row r="387" spans="1:7" x14ac:dyDescent="0.25">
      <c r="A387" s="28" t="s">
        <v>937</v>
      </c>
      <c r="B387" s="28" t="s">
        <v>487</v>
      </c>
      <c r="C387" s="28" t="s">
        <v>492</v>
      </c>
      <c r="D387" s="28" t="s">
        <v>125</v>
      </c>
      <c r="E387" s="28" t="s">
        <v>125</v>
      </c>
      <c r="F387" s="28" t="s">
        <v>492</v>
      </c>
      <c r="G387" s="28" t="s">
        <v>125</v>
      </c>
    </row>
    <row r="388" spans="1:7" ht="30" x14ac:dyDescent="0.25">
      <c r="A388" s="28" t="s">
        <v>938</v>
      </c>
      <c r="B388" s="28" t="s">
        <v>487</v>
      </c>
      <c r="C388" s="28" t="s">
        <v>493</v>
      </c>
      <c r="D388" s="28" t="s">
        <v>125</v>
      </c>
      <c r="E388" s="28" t="s">
        <v>125</v>
      </c>
      <c r="F388" s="28" t="s">
        <v>493</v>
      </c>
      <c r="G388" s="28" t="s">
        <v>125</v>
      </c>
    </row>
    <row r="389" spans="1:7" ht="30" x14ac:dyDescent="0.25">
      <c r="A389" s="28" t="s">
        <v>939</v>
      </c>
      <c r="B389" s="28" t="s">
        <v>487</v>
      </c>
      <c r="C389" s="28" t="s">
        <v>494</v>
      </c>
      <c r="D389" s="28" t="s">
        <v>125</v>
      </c>
      <c r="E389" s="28" t="s">
        <v>125</v>
      </c>
      <c r="F389" s="28" t="s">
        <v>494</v>
      </c>
      <c r="G389" s="28" t="s">
        <v>125</v>
      </c>
    </row>
    <row r="390" spans="1:7" ht="30" x14ac:dyDescent="0.25">
      <c r="A390" s="28" t="s">
        <v>940</v>
      </c>
      <c r="B390" s="28" t="s">
        <v>495</v>
      </c>
      <c r="C390" s="28" t="s">
        <v>496</v>
      </c>
      <c r="D390" s="28" t="s">
        <v>125</v>
      </c>
      <c r="E390" s="28" t="s">
        <v>125</v>
      </c>
      <c r="F390" s="28" t="s">
        <v>496</v>
      </c>
      <c r="G390" s="28" t="s">
        <v>125</v>
      </c>
    </row>
    <row r="391" spans="1:7" ht="30" x14ac:dyDescent="0.25">
      <c r="A391" s="28" t="s">
        <v>941</v>
      </c>
      <c r="B391" s="28" t="s">
        <v>495</v>
      </c>
      <c r="C391" s="28" t="s">
        <v>497</v>
      </c>
      <c r="D391" s="28" t="s">
        <v>125</v>
      </c>
      <c r="E391" s="28" t="s">
        <v>125</v>
      </c>
      <c r="F391" s="28" t="s">
        <v>497</v>
      </c>
      <c r="G391" s="28" t="s">
        <v>125</v>
      </c>
    </row>
    <row r="392" spans="1:7" x14ac:dyDescent="0.25">
      <c r="A392" s="28" t="s">
        <v>942</v>
      </c>
      <c r="B392" s="28" t="s">
        <v>498</v>
      </c>
      <c r="C392" s="28" t="s">
        <v>499</v>
      </c>
      <c r="D392" s="28" t="s">
        <v>125</v>
      </c>
      <c r="E392" s="28" t="s">
        <v>125</v>
      </c>
      <c r="F392" s="28" t="s">
        <v>499</v>
      </c>
      <c r="G392" s="28" t="s">
        <v>125</v>
      </c>
    </row>
    <row r="393" spans="1:7" ht="30" x14ac:dyDescent="0.25">
      <c r="A393" s="28" t="s">
        <v>943</v>
      </c>
      <c r="B393" s="28" t="s">
        <v>498</v>
      </c>
      <c r="C393" s="28" t="s">
        <v>500</v>
      </c>
      <c r="D393" s="28" t="s">
        <v>125</v>
      </c>
      <c r="E393" s="28" t="s">
        <v>125</v>
      </c>
      <c r="F393" s="28" t="s">
        <v>500</v>
      </c>
      <c r="G393" s="28" t="s">
        <v>125</v>
      </c>
    </row>
    <row r="394" spans="1:7" ht="30" x14ac:dyDescent="0.25">
      <c r="A394" s="28" t="s">
        <v>944</v>
      </c>
      <c r="B394" s="28" t="s">
        <v>498</v>
      </c>
      <c r="C394" s="28" t="s">
        <v>501</v>
      </c>
      <c r="D394" s="28" t="s">
        <v>125</v>
      </c>
      <c r="E394" s="28" t="s">
        <v>125</v>
      </c>
      <c r="F394" s="28" t="s">
        <v>501</v>
      </c>
      <c r="G394" s="28" t="s">
        <v>125</v>
      </c>
    </row>
    <row r="395" spans="1:7" x14ac:dyDescent="0.25">
      <c r="A395" s="28" t="s">
        <v>945</v>
      </c>
      <c r="B395" s="28" t="s">
        <v>498</v>
      </c>
      <c r="C395" s="28" t="s">
        <v>502</v>
      </c>
      <c r="D395" s="28" t="s">
        <v>125</v>
      </c>
      <c r="E395" s="28" t="s">
        <v>125</v>
      </c>
      <c r="F395" s="28" t="s">
        <v>502</v>
      </c>
      <c r="G395" s="28" t="s">
        <v>125</v>
      </c>
    </row>
    <row r="396" spans="1:7" x14ac:dyDescent="0.25">
      <c r="A396" s="28" t="s">
        <v>946</v>
      </c>
      <c r="B396" s="28" t="s">
        <v>503</v>
      </c>
      <c r="C396" s="28" t="s">
        <v>504</v>
      </c>
      <c r="D396" s="28" t="s">
        <v>125</v>
      </c>
      <c r="E396" s="28" t="s">
        <v>125</v>
      </c>
      <c r="F396" s="28" t="s">
        <v>504</v>
      </c>
      <c r="G396" s="28" t="s">
        <v>125</v>
      </c>
    </row>
    <row r="397" spans="1:7" ht="45" x14ac:dyDescent="0.25">
      <c r="A397" s="28" t="s">
        <v>947</v>
      </c>
      <c r="B397" s="28" t="s">
        <v>503</v>
      </c>
      <c r="C397" s="28" t="s">
        <v>505</v>
      </c>
      <c r="D397" s="28" t="s">
        <v>125</v>
      </c>
      <c r="E397" s="28" t="s">
        <v>125</v>
      </c>
      <c r="F397" s="28" t="s">
        <v>505</v>
      </c>
      <c r="G397" s="28" t="s">
        <v>125</v>
      </c>
    </row>
    <row r="398" spans="1:7" x14ac:dyDescent="0.25">
      <c r="A398" s="28" t="s">
        <v>948</v>
      </c>
      <c r="B398" s="28" t="s">
        <v>503</v>
      </c>
      <c r="C398" s="28" t="s">
        <v>506</v>
      </c>
      <c r="D398" s="28" t="s">
        <v>125</v>
      </c>
      <c r="E398" s="28" t="s">
        <v>125</v>
      </c>
      <c r="F398" s="28" t="s">
        <v>506</v>
      </c>
      <c r="G398" s="28" t="s">
        <v>125</v>
      </c>
    </row>
    <row r="399" spans="1:7" ht="30" x14ac:dyDescent="0.25">
      <c r="A399" s="28" t="s">
        <v>949</v>
      </c>
      <c r="B399" s="28" t="s">
        <v>507</v>
      </c>
      <c r="C399" s="28" t="s">
        <v>508</v>
      </c>
      <c r="D399" s="28" t="s">
        <v>125</v>
      </c>
      <c r="E399" s="28" t="s">
        <v>125</v>
      </c>
      <c r="F399" s="28" t="s">
        <v>508</v>
      </c>
      <c r="G399" s="28" t="s">
        <v>125</v>
      </c>
    </row>
    <row r="400" spans="1:7" ht="30" x14ac:dyDescent="0.25">
      <c r="A400" s="28" t="s">
        <v>950</v>
      </c>
      <c r="B400" s="28" t="s">
        <v>507</v>
      </c>
      <c r="C400" s="28" t="s">
        <v>509</v>
      </c>
      <c r="D400" s="28" t="s">
        <v>125</v>
      </c>
      <c r="E400" s="28" t="s">
        <v>125</v>
      </c>
      <c r="F400" s="28" t="s">
        <v>509</v>
      </c>
      <c r="G400" s="28" t="s">
        <v>125</v>
      </c>
    </row>
    <row r="401" spans="1:7" ht="30" x14ac:dyDescent="0.25">
      <c r="A401" s="28" t="s">
        <v>951</v>
      </c>
      <c r="B401" s="28" t="s">
        <v>507</v>
      </c>
      <c r="C401" s="28" t="s">
        <v>510</v>
      </c>
      <c r="D401" s="28" t="s">
        <v>125</v>
      </c>
      <c r="E401" s="28" t="s">
        <v>125</v>
      </c>
      <c r="F401" s="28" t="s">
        <v>510</v>
      </c>
      <c r="G401" s="28" t="s">
        <v>125</v>
      </c>
    </row>
    <row r="402" spans="1:7" ht="30" x14ac:dyDescent="0.25">
      <c r="A402" s="28" t="s">
        <v>952</v>
      </c>
      <c r="B402" s="28" t="s">
        <v>507</v>
      </c>
      <c r="C402" s="28" t="s">
        <v>511</v>
      </c>
      <c r="D402" s="28" t="s">
        <v>125</v>
      </c>
      <c r="E402" s="28" t="s">
        <v>125</v>
      </c>
      <c r="F402" s="28" t="s">
        <v>511</v>
      </c>
      <c r="G402" s="28" t="s">
        <v>125</v>
      </c>
    </row>
    <row r="403" spans="1:7" ht="30" x14ac:dyDescent="0.25">
      <c r="A403" s="28" t="s">
        <v>953</v>
      </c>
      <c r="B403" s="28" t="s">
        <v>507</v>
      </c>
      <c r="C403" s="28" t="s">
        <v>512</v>
      </c>
      <c r="D403" s="28" t="s">
        <v>125</v>
      </c>
      <c r="E403" s="28" t="s">
        <v>125</v>
      </c>
      <c r="F403" s="28" t="s">
        <v>512</v>
      </c>
      <c r="G403" s="28" t="s">
        <v>125</v>
      </c>
    </row>
    <row r="404" spans="1:7" x14ac:dyDescent="0.25">
      <c r="A404" s="28" t="s">
        <v>954</v>
      </c>
      <c r="B404" s="28" t="s">
        <v>503</v>
      </c>
      <c r="C404" s="28" t="s">
        <v>513</v>
      </c>
      <c r="D404" s="28" t="s">
        <v>125</v>
      </c>
      <c r="E404" s="28" t="s">
        <v>125</v>
      </c>
      <c r="F404" s="28" t="s">
        <v>513</v>
      </c>
      <c r="G404" s="28" t="s">
        <v>125</v>
      </c>
    </row>
    <row r="405" spans="1:7" x14ac:dyDescent="0.25">
      <c r="A405" s="28" t="s">
        <v>955</v>
      </c>
      <c r="B405" s="28" t="s">
        <v>503</v>
      </c>
      <c r="C405" s="28" t="s">
        <v>514</v>
      </c>
      <c r="D405" s="28" t="s">
        <v>125</v>
      </c>
      <c r="E405" s="28" t="s">
        <v>125</v>
      </c>
      <c r="F405" s="28" t="s">
        <v>514</v>
      </c>
      <c r="G405" s="28" t="s">
        <v>125</v>
      </c>
    </row>
    <row r="406" spans="1:7" x14ac:dyDescent="0.25">
      <c r="A406" s="28" t="s">
        <v>956</v>
      </c>
      <c r="B406" s="28" t="s">
        <v>503</v>
      </c>
      <c r="C406" s="28" t="s">
        <v>515</v>
      </c>
      <c r="D406" s="28" t="s">
        <v>125</v>
      </c>
      <c r="E406" s="28" t="s">
        <v>125</v>
      </c>
      <c r="F406" s="28" t="s">
        <v>515</v>
      </c>
      <c r="G406" s="28" t="s">
        <v>125</v>
      </c>
    </row>
    <row r="407" spans="1:7" ht="30" x14ac:dyDescent="0.25">
      <c r="A407" s="28" t="s">
        <v>957</v>
      </c>
      <c r="B407" s="28" t="s">
        <v>503</v>
      </c>
      <c r="C407" s="28" t="s">
        <v>516</v>
      </c>
      <c r="D407" s="28" t="s">
        <v>125</v>
      </c>
      <c r="E407" s="28" t="s">
        <v>125</v>
      </c>
      <c r="F407" s="28" t="s">
        <v>516</v>
      </c>
      <c r="G407" s="28" t="s">
        <v>125</v>
      </c>
    </row>
    <row r="408" spans="1:7" ht="30" x14ac:dyDescent="0.25">
      <c r="A408" s="28" t="s">
        <v>958</v>
      </c>
      <c r="B408" s="28" t="s">
        <v>517</v>
      </c>
      <c r="C408" s="28" t="s">
        <v>518</v>
      </c>
      <c r="D408" s="28" t="s">
        <v>125</v>
      </c>
      <c r="E408" s="28" t="s">
        <v>125</v>
      </c>
      <c r="F408" s="28" t="s">
        <v>518</v>
      </c>
      <c r="G408" s="28" t="s">
        <v>125</v>
      </c>
    </row>
    <row r="409" spans="1:7" ht="60" x14ac:dyDescent="0.25">
      <c r="A409" s="28" t="s">
        <v>959</v>
      </c>
      <c r="B409" s="28" t="s">
        <v>519</v>
      </c>
      <c r="C409" s="28" t="s">
        <v>520</v>
      </c>
      <c r="D409" s="28" t="s">
        <v>125</v>
      </c>
      <c r="E409" s="28" t="s">
        <v>125</v>
      </c>
      <c r="F409" s="28" t="s">
        <v>520</v>
      </c>
      <c r="G409" s="28" t="s">
        <v>125</v>
      </c>
    </row>
    <row r="410" spans="1:7" ht="30" x14ac:dyDescent="0.25">
      <c r="A410" s="28" t="s">
        <v>960</v>
      </c>
      <c r="B410" s="28" t="s">
        <v>519</v>
      </c>
      <c r="C410" s="28" t="s">
        <v>521</v>
      </c>
      <c r="D410" s="28" t="s">
        <v>125</v>
      </c>
      <c r="E410" s="28" t="s">
        <v>125</v>
      </c>
      <c r="F410" s="28" t="s">
        <v>521</v>
      </c>
      <c r="G410" s="28" t="s">
        <v>125</v>
      </c>
    </row>
    <row r="411" spans="1:7" ht="30" x14ac:dyDescent="0.25">
      <c r="A411" s="28" t="s">
        <v>961</v>
      </c>
      <c r="B411" s="28" t="s">
        <v>519</v>
      </c>
      <c r="C411" s="28" t="s">
        <v>522</v>
      </c>
      <c r="D411" s="28" t="s">
        <v>125</v>
      </c>
      <c r="E411" s="28" t="s">
        <v>125</v>
      </c>
      <c r="F411" s="28" t="s">
        <v>522</v>
      </c>
      <c r="G411" s="28" t="s">
        <v>125</v>
      </c>
    </row>
    <row r="412" spans="1:7" ht="30" x14ac:dyDescent="0.25">
      <c r="A412" s="28" t="s">
        <v>962</v>
      </c>
      <c r="B412" s="28" t="s">
        <v>519</v>
      </c>
      <c r="C412" s="28" t="s">
        <v>523</v>
      </c>
      <c r="D412" s="28" t="s">
        <v>125</v>
      </c>
      <c r="E412" s="28" t="s">
        <v>125</v>
      </c>
      <c r="F412" s="28" t="s">
        <v>523</v>
      </c>
      <c r="G412" s="28" t="s">
        <v>125</v>
      </c>
    </row>
    <row r="413" spans="1:7" ht="30" x14ac:dyDescent="0.25">
      <c r="A413" s="28" t="s">
        <v>963</v>
      </c>
      <c r="B413" s="28" t="s">
        <v>519</v>
      </c>
      <c r="C413" s="28" t="s">
        <v>524</v>
      </c>
      <c r="D413" s="28" t="s">
        <v>125</v>
      </c>
      <c r="E413" s="28" t="s">
        <v>125</v>
      </c>
      <c r="F413" s="28" t="s">
        <v>524</v>
      </c>
      <c r="G413" s="28" t="s">
        <v>125</v>
      </c>
    </row>
    <row r="414" spans="1:7" ht="30" x14ac:dyDescent="0.25">
      <c r="A414" s="28" t="s">
        <v>964</v>
      </c>
      <c r="B414" s="28" t="s">
        <v>519</v>
      </c>
      <c r="C414" s="28" t="s">
        <v>525</v>
      </c>
      <c r="D414" s="28" t="s">
        <v>125</v>
      </c>
      <c r="E414" s="28" t="s">
        <v>125</v>
      </c>
      <c r="F414" s="28" t="s">
        <v>525</v>
      </c>
      <c r="G414" s="28" t="s">
        <v>125</v>
      </c>
    </row>
    <row r="415" spans="1:7" ht="30" x14ac:dyDescent="0.25">
      <c r="A415" s="28" t="s">
        <v>965</v>
      </c>
      <c r="B415" s="28" t="s">
        <v>519</v>
      </c>
      <c r="C415" s="28" t="s">
        <v>526</v>
      </c>
      <c r="D415" s="28" t="s">
        <v>125</v>
      </c>
      <c r="E415" s="28" t="s">
        <v>125</v>
      </c>
      <c r="F415" s="28" t="s">
        <v>526</v>
      </c>
      <c r="G415" s="28" t="s">
        <v>125</v>
      </c>
    </row>
    <row r="416" spans="1:7" ht="45" x14ac:dyDescent="0.25">
      <c r="A416" s="28" t="s">
        <v>966</v>
      </c>
      <c r="B416" s="28" t="s">
        <v>519</v>
      </c>
      <c r="C416" s="28" t="s">
        <v>527</v>
      </c>
      <c r="D416" s="28" t="s">
        <v>125</v>
      </c>
      <c r="E416" s="28" t="s">
        <v>125</v>
      </c>
      <c r="F416" s="28" t="s">
        <v>527</v>
      </c>
      <c r="G416" s="28" t="s">
        <v>125</v>
      </c>
    </row>
    <row r="417" spans="1:7" ht="45" x14ac:dyDescent="0.25">
      <c r="A417" s="28" t="s">
        <v>967</v>
      </c>
      <c r="B417" s="28" t="s">
        <v>519</v>
      </c>
      <c r="C417" s="28" t="s">
        <v>528</v>
      </c>
      <c r="D417" s="28" t="s">
        <v>125</v>
      </c>
      <c r="E417" s="28" t="s">
        <v>125</v>
      </c>
      <c r="F417" s="28" t="s">
        <v>528</v>
      </c>
      <c r="G417" s="28" t="s">
        <v>125</v>
      </c>
    </row>
    <row r="418" spans="1:7" ht="30" x14ac:dyDescent="0.25">
      <c r="A418" s="28" t="s">
        <v>968</v>
      </c>
      <c r="B418" s="28" t="s">
        <v>519</v>
      </c>
      <c r="C418" s="28" t="s">
        <v>529</v>
      </c>
      <c r="D418" s="28" t="s">
        <v>125</v>
      </c>
      <c r="E418" s="28" t="s">
        <v>125</v>
      </c>
      <c r="F418" s="28" t="s">
        <v>529</v>
      </c>
      <c r="G418" s="28" t="s">
        <v>125</v>
      </c>
    </row>
    <row r="419" spans="1:7" ht="30" x14ac:dyDescent="0.25">
      <c r="A419" s="28" t="s">
        <v>969</v>
      </c>
      <c r="B419" s="28" t="s">
        <v>519</v>
      </c>
      <c r="C419" s="28" t="s">
        <v>530</v>
      </c>
      <c r="D419" s="28" t="s">
        <v>125</v>
      </c>
      <c r="E419" s="28" t="s">
        <v>125</v>
      </c>
      <c r="F419" s="28" t="s">
        <v>530</v>
      </c>
      <c r="G419" s="28" t="s">
        <v>125</v>
      </c>
    </row>
    <row r="420" spans="1:7" ht="45" x14ac:dyDescent="0.25">
      <c r="A420" s="28" t="s">
        <v>970</v>
      </c>
      <c r="B420" s="28" t="s">
        <v>519</v>
      </c>
      <c r="C420" s="28" t="s">
        <v>531</v>
      </c>
      <c r="D420" s="28" t="s">
        <v>125</v>
      </c>
      <c r="E420" s="28" t="s">
        <v>125</v>
      </c>
      <c r="F420" s="28" t="s">
        <v>531</v>
      </c>
      <c r="G420" s="28" t="s">
        <v>125</v>
      </c>
    </row>
    <row r="421" spans="1:7" ht="30" x14ac:dyDescent="0.25">
      <c r="A421" s="28" t="s">
        <v>971</v>
      </c>
      <c r="B421" s="28" t="s">
        <v>519</v>
      </c>
      <c r="C421" s="28" t="s">
        <v>532</v>
      </c>
      <c r="D421" s="28" t="s">
        <v>125</v>
      </c>
      <c r="E421" s="28" t="s">
        <v>125</v>
      </c>
      <c r="F421" s="28" t="s">
        <v>532</v>
      </c>
      <c r="G421" s="28" t="s">
        <v>125</v>
      </c>
    </row>
    <row r="422" spans="1:7" ht="30" x14ac:dyDescent="0.25">
      <c r="A422" s="28" t="s">
        <v>972</v>
      </c>
      <c r="B422" s="28" t="s">
        <v>519</v>
      </c>
      <c r="C422" s="28" t="s">
        <v>533</v>
      </c>
      <c r="D422" s="28" t="s">
        <v>125</v>
      </c>
      <c r="E422" s="28" t="s">
        <v>125</v>
      </c>
      <c r="F422" s="28" t="s">
        <v>533</v>
      </c>
      <c r="G422" s="28" t="s">
        <v>125</v>
      </c>
    </row>
    <row r="423" spans="1:7" ht="30" x14ac:dyDescent="0.25">
      <c r="A423" s="28" t="s">
        <v>973</v>
      </c>
      <c r="B423" s="28" t="s">
        <v>519</v>
      </c>
      <c r="C423" s="28" t="s">
        <v>534</v>
      </c>
      <c r="D423" s="28" t="s">
        <v>125</v>
      </c>
      <c r="E423" s="28" t="s">
        <v>125</v>
      </c>
      <c r="F423" s="28" t="s">
        <v>534</v>
      </c>
      <c r="G423" s="28" t="s">
        <v>125</v>
      </c>
    </row>
    <row r="424" spans="1:7" ht="30" x14ac:dyDescent="0.25">
      <c r="A424" s="28" t="s">
        <v>974</v>
      </c>
      <c r="B424" s="28" t="s">
        <v>519</v>
      </c>
      <c r="C424" s="28" t="s">
        <v>535</v>
      </c>
      <c r="D424" s="28" t="s">
        <v>125</v>
      </c>
      <c r="E424" s="28" t="s">
        <v>125</v>
      </c>
      <c r="F424" s="28" t="s">
        <v>535</v>
      </c>
      <c r="G424" s="28" t="s">
        <v>125</v>
      </c>
    </row>
    <row r="425" spans="1:7" ht="30" x14ac:dyDescent="0.25">
      <c r="A425" s="28" t="s">
        <v>975</v>
      </c>
      <c r="B425" s="28" t="s">
        <v>519</v>
      </c>
      <c r="C425" s="28" t="s">
        <v>536</v>
      </c>
      <c r="D425" s="28" t="s">
        <v>125</v>
      </c>
      <c r="E425" s="28" t="s">
        <v>125</v>
      </c>
      <c r="F425" s="28" t="s">
        <v>536</v>
      </c>
      <c r="G425" s="28" t="s">
        <v>125</v>
      </c>
    </row>
    <row r="426" spans="1:7" ht="30" x14ac:dyDescent="0.25">
      <c r="A426" s="28" t="s">
        <v>976</v>
      </c>
      <c r="B426" s="28" t="s">
        <v>519</v>
      </c>
      <c r="C426" s="28" t="s">
        <v>537</v>
      </c>
      <c r="D426" s="28" t="s">
        <v>125</v>
      </c>
      <c r="E426" s="28" t="s">
        <v>125</v>
      </c>
      <c r="F426" s="28" t="s">
        <v>537</v>
      </c>
      <c r="G426" s="28" t="s">
        <v>125</v>
      </c>
    </row>
    <row r="427" spans="1:7" ht="30" x14ac:dyDescent="0.25">
      <c r="A427" s="28" t="s">
        <v>977</v>
      </c>
      <c r="B427" s="28" t="s">
        <v>519</v>
      </c>
      <c r="C427" s="28" t="s">
        <v>538</v>
      </c>
      <c r="D427" s="28" t="s">
        <v>125</v>
      </c>
      <c r="E427" s="28" t="s">
        <v>125</v>
      </c>
      <c r="F427" s="28" t="s">
        <v>538</v>
      </c>
      <c r="G427" s="28" t="s">
        <v>125</v>
      </c>
    </row>
    <row r="428" spans="1:7" ht="30" x14ac:dyDescent="0.25">
      <c r="A428" s="28" t="s">
        <v>978</v>
      </c>
      <c r="B428" s="28" t="s">
        <v>519</v>
      </c>
      <c r="C428" s="28" t="s">
        <v>539</v>
      </c>
      <c r="D428" s="28" t="s">
        <v>125</v>
      </c>
      <c r="E428" s="28" t="s">
        <v>125</v>
      </c>
      <c r="F428" s="28" t="s">
        <v>539</v>
      </c>
      <c r="G428" s="28" t="s">
        <v>125</v>
      </c>
    </row>
    <row r="429" spans="1:7" ht="30" x14ac:dyDescent="0.25">
      <c r="A429" s="28" t="s">
        <v>979</v>
      </c>
      <c r="B429" s="28" t="s">
        <v>519</v>
      </c>
      <c r="C429" s="28" t="s">
        <v>540</v>
      </c>
      <c r="D429" s="28" t="s">
        <v>125</v>
      </c>
      <c r="E429" s="28" t="s">
        <v>125</v>
      </c>
      <c r="F429" s="28" t="s">
        <v>540</v>
      </c>
      <c r="G429" s="28" t="s">
        <v>125</v>
      </c>
    </row>
    <row r="430" spans="1:7" ht="30" x14ac:dyDescent="0.25">
      <c r="A430" s="28" t="s">
        <v>980</v>
      </c>
      <c r="B430" s="28" t="s">
        <v>541</v>
      </c>
      <c r="C430" s="28" t="s">
        <v>542</v>
      </c>
      <c r="D430" s="28" t="s">
        <v>125</v>
      </c>
      <c r="E430" s="28" t="s">
        <v>125</v>
      </c>
      <c r="F430" s="28" t="s">
        <v>542</v>
      </c>
      <c r="G430" s="28" t="s">
        <v>125</v>
      </c>
    </row>
    <row r="431" spans="1:7" ht="30" x14ac:dyDescent="0.25">
      <c r="A431" s="28" t="s">
        <v>981</v>
      </c>
      <c r="B431" s="28" t="s">
        <v>543</v>
      </c>
      <c r="C431" s="28" t="s">
        <v>544</v>
      </c>
      <c r="D431" s="28" t="s">
        <v>125</v>
      </c>
      <c r="E431" s="28" t="s">
        <v>125</v>
      </c>
      <c r="F431" s="28" t="s">
        <v>544</v>
      </c>
      <c r="G431" s="28" t="s">
        <v>125</v>
      </c>
    </row>
    <row r="432" spans="1:7" ht="30" x14ac:dyDescent="0.25">
      <c r="A432" s="28" t="s">
        <v>982</v>
      </c>
      <c r="B432" s="28" t="s">
        <v>545</v>
      </c>
      <c r="C432" s="28" t="s">
        <v>546</v>
      </c>
      <c r="D432" s="28" t="s">
        <v>125</v>
      </c>
      <c r="E432" s="28" t="s">
        <v>125</v>
      </c>
      <c r="F432" s="28" t="s">
        <v>546</v>
      </c>
      <c r="G432" s="28" t="s">
        <v>125</v>
      </c>
    </row>
    <row r="433" spans="1:7" ht="30" x14ac:dyDescent="0.25">
      <c r="A433" s="28" t="s">
        <v>983</v>
      </c>
      <c r="B433" s="28" t="s">
        <v>545</v>
      </c>
      <c r="C433" s="28" t="s">
        <v>547</v>
      </c>
      <c r="D433" s="28" t="s">
        <v>125</v>
      </c>
      <c r="E433" s="28" t="s">
        <v>125</v>
      </c>
      <c r="F433" s="28" t="s">
        <v>547</v>
      </c>
      <c r="G433" s="28" t="s">
        <v>125</v>
      </c>
    </row>
    <row r="434" spans="1:7" ht="30" x14ac:dyDescent="0.25">
      <c r="A434" s="28" t="s">
        <v>984</v>
      </c>
      <c r="B434" s="28" t="s">
        <v>545</v>
      </c>
      <c r="C434" s="28" t="s">
        <v>548</v>
      </c>
      <c r="D434" s="28" t="s">
        <v>125</v>
      </c>
      <c r="E434" s="28" t="s">
        <v>125</v>
      </c>
      <c r="F434" s="28" t="s">
        <v>548</v>
      </c>
      <c r="G434" s="28" t="s">
        <v>125</v>
      </c>
    </row>
    <row r="435" spans="1:7" ht="30" x14ac:dyDescent="0.25">
      <c r="A435" s="28" t="s">
        <v>985</v>
      </c>
      <c r="B435" s="28" t="s">
        <v>545</v>
      </c>
      <c r="C435" s="28" t="s">
        <v>549</v>
      </c>
      <c r="D435" s="28" t="s">
        <v>125</v>
      </c>
      <c r="E435" s="28" t="s">
        <v>125</v>
      </c>
      <c r="F435" s="28" t="s">
        <v>549</v>
      </c>
      <c r="G435" s="28" t="s">
        <v>125</v>
      </c>
    </row>
    <row r="436" spans="1:7" ht="30" x14ac:dyDescent="0.25">
      <c r="A436" s="28" t="s">
        <v>986</v>
      </c>
      <c r="B436" s="28" t="s">
        <v>545</v>
      </c>
      <c r="C436" s="28" t="s">
        <v>550</v>
      </c>
      <c r="D436" s="28" t="s">
        <v>125</v>
      </c>
      <c r="E436" s="28" t="s">
        <v>125</v>
      </c>
      <c r="F436" s="28" t="s">
        <v>550</v>
      </c>
      <c r="G436" s="28" t="s">
        <v>125</v>
      </c>
    </row>
    <row r="437" spans="1:7" ht="30" x14ac:dyDescent="0.25">
      <c r="A437" s="28" t="s">
        <v>987</v>
      </c>
      <c r="B437" s="28" t="s">
        <v>545</v>
      </c>
      <c r="C437" s="28" t="s">
        <v>551</v>
      </c>
      <c r="D437" s="28" t="s">
        <v>125</v>
      </c>
      <c r="E437" s="28" t="s">
        <v>125</v>
      </c>
      <c r="F437" s="28" t="s">
        <v>551</v>
      </c>
      <c r="G437" s="28" t="s">
        <v>125</v>
      </c>
    </row>
    <row r="438" spans="1:7" ht="30" x14ac:dyDescent="0.25">
      <c r="A438" s="28" t="s">
        <v>988</v>
      </c>
      <c r="B438" s="28" t="s">
        <v>545</v>
      </c>
      <c r="C438" s="28" t="s">
        <v>552</v>
      </c>
      <c r="D438" s="28" t="s">
        <v>125</v>
      </c>
      <c r="E438" s="28" t="s">
        <v>125</v>
      </c>
      <c r="F438" s="28" t="s">
        <v>552</v>
      </c>
      <c r="G438" s="28" t="s">
        <v>125</v>
      </c>
    </row>
    <row r="439" spans="1:7" ht="30" x14ac:dyDescent="0.25">
      <c r="A439" s="28" t="s">
        <v>989</v>
      </c>
      <c r="B439" s="28" t="s">
        <v>545</v>
      </c>
      <c r="C439" s="28" t="s">
        <v>553</v>
      </c>
      <c r="D439" s="28" t="s">
        <v>125</v>
      </c>
      <c r="E439" s="28" t="s">
        <v>125</v>
      </c>
      <c r="F439" s="28" t="s">
        <v>553</v>
      </c>
      <c r="G439" s="28" t="s">
        <v>125</v>
      </c>
    </row>
    <row r="440" spans="1:7" ht="30" x14ac:dyDescent="0.25">
      <c r="A440" s="28" t="s">
        <v>990</v>
      </c>
      <c r="B440" s="28" t="s">
        <v>545</v>
      </c>
      <c r="C440" s="28" t="s">
        <v>554</v>
      </c>
      <c r="D440" s="28" t="s">
        <v>125</v>
      </c>
      <c r="E440" s="28" t="s">
        <v>125</v>
      </c>
      <c r="F440" s="28" t="s">
        <v>554</v>
      </c>
      <c r="G440" s="28" t="s">
        <v>125</v>
      </c>
    </row>
    <row r="441" spans="1:7" ht="30" x14ac:dyDescent="0.25">
      <c r="A441" s="28" t="s">
        <v>991</v>
      </c>
      <c r="B441" s="28" t="s">
        <v>545</v>
      </c>
      <c r="C441" s="28" t="s">
        <v>555</v>
      </c>
      <c r="D441" s="28" t="s">
        <v>125</v>
      </c>
      <c r="E441" s="28" t="s">
        <v>125</v>
      </c>
      <c r="F441" s="28" t="s">
        <v>555</v>
      </c>
      <c r="G441" s="28" t="s">
        <v>125</v>
      </c>
    </row>
    <row r="442" spans="1:7" ht="30" x14ac:dyDescent="0.25">
      <c r="A442" s="28" t="s">
        <v>992</v>
      </c>
      <c r="B442" s="28" t="s">
        <v>545</v>
      </c>
      <c r="C442" s="28" t="s">
        <v>556</v>
      </c>
      <c r="D442" s="28" t="s">
        <v>125</v>
      </c>
      <c r="E442" s="28" t="s">
        <v>125</v>
      </c>
      <c r="F442" s="28" t="s">
        <v>556</v>
      </c>
      <c r="G442" s="28" t="s">
        <v>125</v>
      </c>
    </row>
    <row r="443" spans="1:7" ht="30" x14ac:dyDescent="0.25">
      <c r="A443" s="28" t="s">
        <v>993</v>
      </c>
      <c r="B443" s="28" t="s">
        <v>545</v>
      </c>
      <c r="C443" s="28" t="s">
        <v>557</v>
      </c>
      <c r="D443" s="28" t="s">
        <v>125</v>
      </c>
      <c r="E443" s="28" t="s">
        <v>125</v>
      </c>
      <c r="F443" s="28" t="s">
        <v>557</v>
      </c>
      <c r="G443" s="28" t="s">
        <v>125</v>
      </c>
    </row>
    <row r="444" spans="1:7" ht="30" x14ac:dyDescent="0.25">
      <c r="A444" s="28" t="s">
        <v>994</v>
      </c>
      <c r="B444" s="28" t="s">
        <v>545</v>
      </c>
      <c r="C444" s="28" t="s">
        <v>558</v>
      </c>
      <c r="D444" s="28" t="s">
        <v>125</v>
      </c>
      <c r="E444" s="28" t="s">
        <v>125</v>
      </c>
      <c r="F444" s="28" t="s">
        <v>558</v>
      </c>
      <c r="G444" s="28" t="s">
        <v>125</v>
      </c>
    </row>
    <row r="445" spans="1:7" ht="30" x14ac:dyDescent="0.25">
      <c r="A445" s="28" t="s">
        <v>995</v>
      </c>
      <c r="B445" s="28" t="s">
        <v>545</v>
      </c>
      <c r="C445" s="28" t="s">
        <v>559</v>
      </c>
      <c r="D445" s="28" t="s">
        <v>125</v>
      </c>
      <c r="E445" s="28" t="s">
        <v>125</v>
      </c>
      <c r="F445" s="28" t="s">
        <v>559</v>
      </c>
      <c r="G445" s="28" t="s">
        <v>125</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68" workbookViewId="0">
      <selection activeCell="A52" sqref="A52"/>
    </sheetView>
  </sheetViews>
  <sheetFormatPr baseColWidth="10" defaultRowHeight="15" x14ac:dyDescent="0.25"/>
  <cols>
    <col min="1" max="1" width="32.5703125" bestFit="1" customWidth="1"/>
    <col min="2" max="2" width="47.85546875" customWidth="1"/>
    <col min="3" max="3" width="99.42578125" customWidth="1"/>
  </cols>
  <sheetData>
    <row r="1" spans="1:3" ht="15.75" x14ac:dyDescent="0.25">
      <c r="A1" s="36" t="s">
        <v>1074</v>
      </c>
      <c r="B1" s="37" t="s">
        <v>1075</v>
      </c>
      <c r="C1" s="37" t="s">
        <v>1076</v>
      </c>
    </row>
    <row r="2" spans="1:3" x14ac:dyDescent="0.25">
      <c r="A2" s="33" t="s">
        <v>997</v>
      </c>
      <c r="B2" s="38"/>
      <c r="C2" s="38"/>
    </row>
    <row r="3" spans="1:3" ht="165" x14ac:dyDescent="0.25">
      <c r="A3" s="33" t="s">
        <v>998</v>
      </c>
      <c r="B3" s="38" t="s">
        <v>1165</v>
      </c>
      <c r="C3" s="38" t="s">
        <v>1164</v>
      </c>
    </row>
    <row r="4" spans="1:3" x14ac:dyDescent="0.25">
      <c r="A4" s="33" t="s">
        <v>1059</v>
      </c>
      <c r="B4" s="38"/>
      <c r="C4" s="38"/>
    </row>
    <row r="5" spans="1:3" x14ac:dyDescent="0.25">
      <c r="A5" s="33" t="s">
        <v>1058</v>
      </c>
      <c r="B5" s="38"/>
      <c r="C5" s="38"/>
    </row>
    <row r="6" spans="1:3" x14ac:dyDescent="0.25">
      <c r="A6" s="33" t="s">
        <v>1060</v>
      </c>
      <c r="B6" s="38"/>
      <c r="C6" s="38"/>
    </row>
    <row r="7" spans="1:3" x14ac:dyDescent="0.25">
      <c r="A7" s="33" t="s">
        <v>1061</v>
      </c>
      <c r="B7" s="38"/>
      <c r="C7" s="38"/>
    </row>
    <row r="8" spans="1:3" x14ac:dyDescent="0.25">
      <c r="A8" s="33" t="s">
        <v>999</v>
      </c>
      <c r="B8" s="38"/>
      <c r="C8" s="38"/>
    </row>
    <row r="9" spans="1:3" x14ac:dyDescent="0.25">
      <c r="A9" s="33" t="s">
        <v>1000</v>
      </c>
      <c r="B9" s="38"/>
      <c r="C9" s="38"/>
    </row>
    <row r="10" spans="1:3" ht="90" x14ac:dyDescent="0.25">
      <c r="A10" s="33" t="s">
        <v>1001</v>
      </c>
      <c r="B10" s="38" t="s">
        <v>1158</v>
      </c>
      <c r="C10" s="38" t="s">
        <v>1159</v>
      </c>
    </row>
    <row r="11" spans="1:3" ht="105" x14ac:dyDescent="0.25">
      <c r="A11" s="33" t="s">
        <v>1002</v>
      </c>
      <c r="B11" s="38" t="s">
        <v>1160</v>
      </c>
      <c r="C11" s="38" t="s">
        <v>1161</v>
      </c>
    </row>
    <row r="12" spans="1:3" ht="120" x14ac:dyDescent="0.25">
      <c r="A12" s="33" t="s">
        <v>1003</v>
      </c>
      <c r="B12" s="38" t="s">
        <v>1162</v>
      </c>
      <c r="C12" s="38" t="s">
        <v>1163</v>
      </c>
    </row>
    <row r="13" spans="1:3" ht="75" x14ac:dyDescent="0.25">
      <c r="A13" s="33" t="s">
        <v>1004</v>
      </c>
      <c r="B13" s="38" t="s">
        <v>1156</v>
      </c>
      <c r="C13" s="38" t="s">
        <v>1157</v>
      </c>
    </row>
    <row r="14" spans="1:3" x14ac:dyDescent="0.25">
      <c r="A14" s="33" t="s">
        <v>1005</v>
      </c>
      <c r="B14" s="38"/>
      <c r="C14" s="38"/>
    </row>
    <row r="15" spans="1:3" ht="165" x14ac:dyDescent="0.25">
      <c r="A15" s="33" t="s">
        <v>1006</v>
      </c>
      <c r="B15" s="38" t="s">
        <v>1154</v>
      </c>
      <c r="C15" s="38" t="s">
        <v>1155</v>
      </c>
    </row>
    <row r="16" spans="1:3" x14ac:dyDescent="0.25">
      <c r="A16" s="33" t="s">
        <v>1007</v>
      </c>
      <c r="B16" s="38"/>
      <c r="C16" s="38"/>
    </row>
    <row r="17" spans="1:3" ht="240" x14ac:dyDescent="0.25">
      <c r="A17" s="33" t="s">
        <v>1151</v>
      </c>
      <c r="B17" s="38" t="s">
        <v>1152</v>
      </c>
      <c r="C17" s="38" t="s">
        <v>1153</v>
      </c>
    </row>
    <row r="18" spans="1:3" ht="180" x14ac:dyDescent="0.25">
      <c r="A18" s="34" t="s">
        <v>1145</v>
      </c>
      <c r="B18" s="38" t="s">
        <v>1147</v>
      </c>
      <c r="C18" s="38" t="s">
        <v>1148</v>
      </c>
    </row>
    <row r="19" spans="1:3" ht="105" x14ac:dyDescent="0.25">
      <c r="A19" s="34" t="s">
        <v>1146</v>
      </c>
      <c r="B19" s="38" t="s">
        <v>1150</v>
      </c>
      <c r="C19" s="38" t="s">
        <v>1149</v>
      </c>
    </row>
    <row r="20" spans="1:3" x14ac:dyDescent="0.25">
      <c r="A20" s="33" t="s">
        <v>1008</v>
      </c>
      <c r="B20" s="38"/>
      <c r="C20" s="38"/>
    </row>
    <row r="21" spans="1:3" x14ac:dyDescent="0.25">
      <c r="A21" s="33" t="s">
        <v>1009</v>
      </c>
      <c r="B21" s="38"/>
      <c r="C21" s="38"/>
    </row>
    <row r="22" spans="1:3" x14ac:dyDescent="0.25">
      <c r="A22" s="33" t="s">
        <v>1010</v>
      </c>
      <c r="B22" s="38"/>
      <c r="C22" s="38"/>
    </row>
    <row r="23" spans="1:3" ht="90" x14ac:dyDescent="0.25">
      <c r="A23" s="33" t="s">
        <v>1011</v>
      </c>
      <c r="B23" s="38" t="s">
        <v>1143</v>
      </c>
      <c r="C23" s="38" t="s">
        <v>1144</v>
      </c>
    </row>
    <row r="24" spans="1:3" ht="90" x14ac:dyDescent="0.25">
      <c r="A24" s="33" t="s">
        <v>1012</v>
      </c>
      <c r="B24" s="38" t="s">
        <v>1141</v>
      </c>
      <c r="C24" s="38" t="s">
        <v>1142</v>
      </c>
    </row>
    <row r="25" spans="1:3" ht="105" x14ac:dyDescent="0.25">
      <c r="A25" s="33" t="s">
        <v>1013</v>
      </c>
      <c r="B25" s="38" t="s">
        <v>1137</v>
      </c>
      <c r="C25" s="38" t="s">
        <v>1138</v>
      </c>
    </row>
    <row r="26" spans="1:3" ht="75" x14ac:dyDescent="0.25">
      <c r="A26" s="33" t="s">
        <v>1014</v>
      </c>
      <c r="B26" s="38" t="s">
        <v>1139</v>
      </c>
      <c r="C26" s="38" t="s">
        <v>1140</v>
      </c>
    </row>
    <row r="27" spans="1:3" ht="105" x14ac:dyDescent="0.25">
      <c r="A27" s="33" t="s">
        <v>1015</v>
      </c>
      <c r="B27" s="38" t="s">
        <v>1136</v>
      </c>
      <c r="C27" s="38" t="s">
        <v>1135</v>
      </c>
    </row>
    <row r="28" spans="1:3" x14ac:dyDescent="0.25">
      <c r="A28" s="33" t="s">
        <v>1062</v>
      </c>
      <c r="B28" s="38"/>
      <c r="C28" s="38"/>
    </row>
    <row r="29" spans="1:3" x14ac:dyDescent="0.25">
      <c r="A29" s="33" t="s">
        <v>1063</v>
      </c>
      <c r="B29" s="38"/>
      <c r="C29" s="38"/>
    </row>
    <row r="30" spans="1:3" x14ac:dyDescent="0.25">
      <c r="A30" s="33" t="s">
        <v>1064</v>
      </c>
      <c r="B30" s="38"/>
      <c r="C30" s="38"/>
    </row>
    <row r="31" spans="1:3" x14ac:dyDescent="0.25">
      <c r="A31" s="33" t="s">
        <v>1065</v>
      </c>
      <c r="B31" s="38"/>
      <c r="C31" s="38"/>
    </row>
    <row r="32" spans="1:3" ht="105" x14ac:dyDescent="0.25">
      <c r="A32" s="33" t="s">
        <v>1016</v>
      </c>
      <c r="B32" s="38" t="s">
        <v>1134</v>
      </c>
      <c r="C32" s="38" t="s">
        <v>1133</v>
      </c>
    </row>
    <row r="33" spans="1:3" ht="90" x14ac:dyDescent="0.25">
      <c r="A33" s="33" t="s">
        <v>1017</v>
      </c>
      <c r="B33" s="38" t="s">
        <v>1129</v>
      </c>
      <c r="C33" s="38" t="s">
        <v>1130</v>
      </c>
    </row>
    <row r="34" spans="1:3" ht="105" x14ac:dyDescent="0.25">
      <c r="A34" s="33" t="s">
        <v>1018</v>
      </c>
      <c r="B34" s="38" t="s">
        <v>1132</v>
      </c>
      <c r="C34" s="38" t="s">
        <v>1131</v>
      </c>
    </row>
    <row r="35" spans="1:3" x14ac:dyDescent="0.25">
      <c r="A35" s="33" t="s">
        <v>1066</v>
      </c>
      <c r="B35" s="38"/>
      <c r="C35" s="38"/>
    </row>
    <row r="36" spans="1:3" x14ac:dyDescent="0.25">
      <c r="A36" s="33" t="s">
        <v>1067</v>
      </c>
      <c r="B36" s="38"/>
      <c r="C36" s="38"/>
    </row>
    <row r="37" spans="1:3" x14ac:dyDescent="0.25">
      <c r="A37" s="33" t="s">
        <v>1068</v>
      </c>
      <c r="B37" s="38"/>
      <c r="C37" s="38"/>
    </row>
    <row r="38" spans="1:3" ht="135" x14ac:dyDescent="0.25">
      <c r="A38" s="34" t="s">
        <v>1019</v>
      </c>
      <c r="B38" s="38" t="s">
        <v>1127</v>
      </c>
      <c r="C38" s="38" t="s">
        <v>1128</v>
      </c>
    </row>
    <row r="39" spans="1:3" x14ac:dyDescent="0.25">
      <c r="A39" s="33" t="s">
        <v>1020</v>
      </c>
      <c r="B39" s="38"/>
      <c r="C39" s="38"/>
    </row>
    <row r="40" spans="1:3" x14ac:dyDescent="0.25">
      <c r="A40" s="33" t="s">
        <v>1069</v>
      </c>
      <c r="B40" s="38"/>
      <c r="C40" s="38"/>
    </row>
    <row r="41" spans="1:3" x14ac:dyDescent="0.25">
      <c r="A41" s="33" t="s">
        <v>1070</v>
      </c>
      <c r="B41" s="38"/>
      <c r="C41" s="38"/>
    </row>
    <row r="42" spans="1:3" ht="30" x14ac:dyDescent="0.25">
      <c r="A42" s="34" t="s">
        <v>1071</v>
      </c>
      <c r="B42" s="38"/>
      <c r="C42" s="38"/>
    </row>
    <row r="43" spans="1:3" ht="30" x14ac:dyDescent="0.25">
      <c r="A43" s="34" t="s">
        <v>1072</v>
      </c>
      <c r="B43" s="38"/>
      <c r="C43" s="38"/>
    </row>
    <row r="44" spans="1:3" ht="165" x14ac:dyDescent="0.25">
      <c r="A44" s="33" t="s">
        <v>1021</v>
      </c>
      <c r="B44" s="38" t="s">
        <v>1126</v>
      </c>
      <c r="C44" s="38" t="s">
        <v>1125</v>
      </c>
    </row>
    <row r="45" spans="1:3" ht="105" x14ac:dyDescent="0.25">
      <c r="A45" s="33" t="s">
        <v>1022</v>
      </c>
      <c r="B45" s="38" t="s">
        <v>1123</v>
      </c>
      <c r="C45" s="38" t="s">
        <v>1124</v>
      </c>
    </row>
    <row r="46" spans="1:3" ht="135" x14ac:dyDescent="0.25">
      <c r="A46" s="33" t="s">
        <v>1023</v>
      </c>
      <c r="B46" s="38" t="s">
        <v>1122</v>
      </c>
      <c r="C46" s="38" t="s">
        <v>1121</v>
      </c>
    </row>
    <row r="47" spans="1:3" ht="225" x14ac:dyDescent="0.25">
      <c r="A47" s="34" t="s">
        <v>1024</v>
      </c>
      <c r="B47" s="38" t="s">
        <v>1119</v>
      </c>
      <c r="C47" s="38" t="s">
        <v>1120</v>
      </c>
    </row>
    <row r="48" spans="1:3" ht="225" x14ac:dyDescent="0.25">
      <c r="A48" s="33" t="s">
        <v>1025</v>
      </c>
      <c r="B48" s="38" t="s">
        <v>1115</v>
      </c>
      <c r="C48" s="38" t="s">
        <v>1116</v>
      </c>
    </row>
    <row r="49" spans="1:3" ht="135" x14ac:dyDescent="0.25">
      <c r="A49" s="33" t="s">
        <v>1026</v>
      </c>
      <c r="B49" s="38" t="s">
        <v>1117</v>
      </c>
      <c r="C49" s="38" t="s">
        <v>1118</v>
      </c>
    </row>
    <row r="50" spans="1:3" ht="120" x14ac:dyDescent="0.25">
      <c r="A50" s="33" t="s">
        <v>1027</v>
      </c>
      <c r="B50" s="38" t="s">
        <v>1114</v>
      </c>
      <c r="C50" s="38" t="s">
        <v>1113</v>
      </c>
    </row>
    <row r="51" spans="1:3" x14ac:dyDescent="0.25">
      <c r="A51" s="33" t="s">
        <v>1166</v>
      </c>
      <c r="B51" s="38"/>
      <c r="C51" s="38"/>
    </row>
    <row r="52" spans="1:3" ht="270" x14ac:dyDescent="0.25">
      <c r="A52" s="33" t="s">
        <v>1028</v>
      </c>
      <c r="B52" s="38" t="s">
        <v>1111</v>
      </c>
      <c r="C52" s="38" t="s">
        <v>1112</v>
      </c>
    </row>
    <row r="53" spans="1:3" x14ac:dyDescent="0.25">
      <c r="A53" s="33" t="s">
        <v>1029</v>
      </c>
      <c r="B53" s="38"/>
      <c r="C53" s="38"/>
    </row>
    <row r="54" spans="1:3" x14ac:dyDescent="0.25">
      <c r="A54" s="33" t="s">
        <v>1030</v>
      </c>
      <c r="B54" s="38"/>
      <c r="C54" s="38"/>
    </row>
    <row r="55" spans="1:3" x14ac:dyDescent="0.25">
      <c r="A55" s="33" t="s">
        <v>1031</v>
      </c>
      <c r="B55" s="38"/>
      <c r="C55" s="38"/>
    </row>
    <row r="56" spans="1:3" ht="135" x14ac:dyDescent="0.25">
      <c r="A56" s="33" t="s">
        <v>1032</v>
      </c>
      <c r="B56" s="38" t="s">
        <v>1110</v>
      </c>
      <c r="C56" s="38" t="s">
        <v>1109</v>
      </c>
    </row>
    <row r="57" spans="1:3" ht="120" x14ac:dyDescent="0.25">
      <c r="A57" s="33" t="s">
        <v>1033</v>
      </c>
      <c r="B57" s="38" t="s">
        <v>1108</v>
      </c>
      <c r="C57" s="38" t="s">
        <v>1107</v>
      </c>
    </row>
    <row r="58" spans="1:3" ht="120" x14ac:dyDescent="0.25">
      <c r="A58" s="33" t="s">
        <v>1034</v>
      </c>
      <c r="B58" s="38" t="s">
        <v>1106</v>
      </c>
      <c r="C58" s="38" t="s">
        <v>1105</v>
      </c>
    </row>
    <row r="59" spans="1:3" ht="135" x14ac:dyDescent="0.25">
      <c r="A59" s="33" t="s">
        <v>1035</v>
      </c>
      <c r="B59" s="38" t="s">
        <v>1104</v>
      </c>
      <c r="C59" s="38" t="s">
        <v>1103</v>
      </c>
    </row>
    <row r="60" spans="1:3" ht="60" x14ac:dyDescent="0.25">
      <c r="A60" s="33" t="s">
        <v>1036</v>
      </c>
      <c r="B60" s="38" t="s">
        <v>1102</v>
      </c>
      <c r="C60" s="38" t="s">
        <v>1101</v>
      </c>
    </row>
    <row r="61" spans="1:3" ht="150" x14ac:dyDescent="0.25">
      <c r="A61" s="33" t="s">
        <v>1037</v>
      </c>
      <c r="B61" s="38" t="s">
        <v>1099</v>
      </c>
      <c r="C61" s="38" t="s">
        <v>1100</v>
      </c>
    </row>
    <row r="62" spans="1:3" ht="165" x14ac:dyDescent="0.25">
      <c r="A62" s="33" t="s">
        <v>1038</v>
      </c>
      <c r="B62" s="38" t="s">
        <v>1095</v>
      </c>
      <c r="C62" s="38" t="s">
        <v>1096</v>
      </c>
    </row>
    <row r="63" spans="1:3" ht="90" x14ac:dyDescent="0.25">
      <c r="A63" s="33" t="s">
        <v>1039</v>
      </c>
      <c r="B63" s="38" t="s">
        <v>1098</v>
      </c>
      <c r="C63" s="38" t="s">
        <v>1097</v>
      </c>
    </row>
    <row r="64" spans="1:3" x14ac:dyDescent="0.25">
      <c r="A64" s="33" t="s">
        <v>1073</v>
      </c>
      <c r="B64" s="38"/>
      <c r="C64" s="38"/>
    </row>
    <row r="65" spans="1:3" ht="105" x14ac:dyDescent="0.25">
      <c r="A65" s="33" t="s">
        <v>1040</v>
      </c>
      <c r="B65" s="38" t="s">
        <v>1093</v>
      </c>
      <c r="C65" s="38" t="s">
        <v>1094</v>
      </c>
    </row>
    <row r="66" spans="1:3" ht="150" x14ac:dyDescent="0.25">
      <c r="A66" s="33" t="s">
        <v>996</v>
      </c>
      <c r="B66" s="39" t="s">
        <v>1091</v>
      </c>
      <c r="C66" s="38" t="s">
        <v>1092</v>
      </c>
    </row>
    <row r="67" spans="1:3" x14ac:dyDescent="0.25">
      <c r="A67" s="33" t="s">
        <v>1041</v>
      </c>
      <c r="B67" s="38"/>
      <c r="C67" s="38"/>
    </row>
    <row r="68" spans="1:3" x14ac:dyDescent="0.25">
      <c r="A68" s="33" t="s">
        <v>1042</v>
      </c>
      <c r="B68" s="38"/>
      <c r="C68" s="38"/>
    </row>
    <row r="69" spans="1:3" x14ac:dyDescent="0.25">
      <c r="A69" s="33" t="s">
        <v>1043</v>
      </c>
      <c r="B69" s="38"/>
      <c r="C69" s="38"/>
    </row>
    <row r="70" spans="1:3" x14ac:dyDescent="0.25">
      <c r="A70" s="33" t="s">
        <v>1044</v>
      </c>
      <c r="B70" s="38"/>
      <c r="C70" s="38"/>
    </row>
    <row r="71" spans="1:3" ht="180" x14ac:dyDescent="0.25">
      <c r="A71" s="33" t="s">
        <v>1045</v>
      </c>
      <c r="B71" s="38" t="s">
        <v>1085</v>
      </c>
      <c r="C71" s="38" t="s">
        <v>1086</v>
      </c>
    </row>
    <row r="72" spans="1:3" ht="180" x14ac:dyDescent="0.25">
      <c r="A72" s="33" t="s">
        <v>1046</v>
      </c>
      <c r="B72" s="38" t="s">
        <v>1087</v>
      </c>
      <c r="C72" s="38" t="s">
        <v>1088</v>
      </c>
    </row>
    <row r="73" spans="1:3" ht="210" x14ac:dyDescent="0.25">
      <c r="A73" s="33" t="s">
        <v>1047</v>
      </c>
      <c r="B73" s="38" t="s">
        <v>1089</v>
      </c>
      <c r="C73" s="38" t="s">
        <v>1090</v>
      </c>
    </row>
    <row r="74" spans="1:3" x14ac:dyDescent="0.25">
      <c r="A74" s="33" t="s">
        <v>1048</v>
      </c>
      <c r="B74" s="38"/>
      <c r="C74" s="38"/>
    </row>
    <row r="75" spans="1:3" x14ac:dyDescent="0.25">
      <c r="A75" s="33" t="s">
        <v>1049</v>
      </c>
      <c r="B75" s="38"/>
      <c r="C75" s="38"/>
    </row>
    <row r="76" spans="1:3" ht="240" x14ac:dyDescent="0.25">
      <c r="A76" s="33" t="s">
        <v>1050</v>
      </c>
      <c r="B76" s="38" t="s">
        <v>1081</v>
      </c>
      <c r="C76" s="38" t="s">
        <v>1082</v>
      </c>
    </row>
    <row r="77" spans="1:3" ht="225" x14ac:dyDescent="0.25">
      <c r="A77" s="33" t="s">
        <v>1051</v>
      </c>
      <c r="B77" s="38" t="s">
        <v>1084</v>
      </c>
      <c r="C77" s="38" t="s">
        <v>1083</v>
      </c>
    </row>
    <row r="78" spans="1:3" x14ac:dyDescent="0.25">
      <c r="A78" s="33" t="s">
        <v>1052</v>
      </c>
      <c r="B78" s="38"/>
      <c r="C78" s="38"/>
    </row>
    <row r="79" spans="1:3" x14ac:dyDescent="0.25">
      <c r="A79" s="33" t="s">
        <v>1053</v>
      </c>
      <c r="B79" s="38"/>
      <c r="C79" s="38"/>
    </row>
    <row r="80" spans="1:3" x14ac:dyDescent="0.25">
      <c r="A80" s="33" t="s">
        <v>1054</v>
      </c>
      <c r="B80" s="38"/>
      <c r="C80" s="38"/>
    </row>
    <row r="81" spans="1:3" ht="105" x14ac:dyDescent="0.25">
      <c r="A81" s="33" t="s">
        <v>1055</v>
      </c>
      <c r="B81" s="39" t="s">
        <v>1079</v>
      </c>
      <c r="C81" s="38" t="s">
        <v>1080</v>
      </c>
    </row>
    <row r="82" spans="1:3" ht="90" x14ac:dyDescent="0.25">
      <c r="A82" s="35" t="s">
        <v>1056</v>
      </c>
      <c r="B82" s="38" t="s">
        <v>1077</v>
      </c>
      <c r="C82" s="38" t="s">
        <v>1078</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 MATRIZ</vt:lpstr>
      <vt:lpstr>PELIGROS</vt:lpstr>
      <vt:lpstr>FUNCIONES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Handersson David Suarez Leguizamo</cp:lastModifiedBy>
  <cp:lastPrinted>2016-03-09T15:41:11Z</cp:lastPrinted>
  <dcterms:created xsi:type="dcterms:W3CDTF">2016-01-24T13:47:41Z</dcterms:created>
  <dcterms:modified xsi:type="dcterms:W3CDTF">2019-03-06T17:55:57Z</dcterms:modified>
</cp:coreProperties>
</file>