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IP 2018 segunda entrega\DIANA AGUDELO\"/>
    </mc:Choice>
  </mc:AlternateContent>
  <bookViews>
    <workbookView xWindow="0" yWindow="0" windowWidth="24000" windowHeight="8745" tabRatio="601"/>
  </bookViews>
  <sheets>
    <sheet name="FORMATO MATRIZ" sheetId="1" r:id="rId1"/>
    <sheet name="PELIGROS" sheetId="2" r:id="rId2"/>
    <sheet name="FUNCIONES" sheetId="3" r:id="rId3"/>
  </sheets>
  <definedNames>
    <definedName name="_xlnm._FilterDatabase" localSheetId="0" hidden="1">'FORMATO MATRIZ'!$A$10:$AD$87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81" i="1" l="1"/>
  <c r="AB82" i="1"/>
  <c r="AB83" i="1"/>
  <c r="AB84" i="1"/>
  <c r="AB85" i="1"/>
  <c r="AB86" i="1"/>
  <c r="W81" i="1"/>
  <c r="W82" i="1"/>
  <c r="W83" i="1"/>
  <c r="W84" i="1"/>
  <c r="W85" i="1"/>
  <c r="W86" i="1"/>
  <c r="Q81" i="1"/>
  <c r="R81" i="1" s="1"/>
  <c r="T81" i="1" s="1"/>
  <c r="U81" i="1" s="1"/>
  <c r="Q82" i="1"/>
  <c r="R82" i="1" s="1"/>
  <c r="T82" i="1" s="1"/>
  <c r="U82" i="1" s="1"/>
  <c r="Q83" i="1"/>
  <c r="S83" i="1" s="1"/>
  <c r="Q84" i="1"/>
  <c r="R84" i="1" s="1"/>
  <c r="T84" i="1" s="1"/>
  <c r="U84" i="1" s="1"/>
  <c r="Q85" i="1"/>
  <c r="R85" i="1" s="1"/>
  <c r="T85" i="1" s="1"/>
  <c r="U85" i="1" s="1"/>
  <c r="Q86" i="1"/>
  <c r="S86" i="1" s="1"/>
  <c r="R86" i="1"/>
  <c r="T86" i="1" s="1"/>
  <c r="U86" i="1" s="1"/>
  <c r="M81" i="1"/>
  <c r="M82" i="1"/>
  <c r="M83" i="1"/>
  <c r="M84" i="1"/>
  <c r="M85" i="1"/>
  <c r="M86" i="1"/>
  <c r="L81" i="1"/>
  <c r="L82" i="1"/>
  <c r="L83" i="1"/>
  <c r="L84" i="1"/>
  <c r="L85" i="1"/>
  <c r="L86" i="1"/>
  <c r="J81" i="1"/>
  <c r="J82" i="1"/>
  <c r="J83" i="1"/>
  <c r="J84" i="1"/>
  <c r="J85" i="1"/>
  <c r="J86" i="1"/>
  <c r="G81" i="1"/>
  <c r="G82" i="1"/>
  <c r="G83" i="1"/>
  <c r="G84" i="1"/>
  <c r="G85" i="1"/>
  <c r="G86" i="1"/>
  <c r="S85" i="1" l="1"/>
  <c r="S82" i="1"/>
  <c r="S81" i="1"/>
  <c r="R83" i="1"/>
  <c r="T83" i="1" s="1"/>
  <c r="U83" i="1" s="1"/>
  <c r="S84" i="1"/>
  <c r="AB87" i="1" l="1"/>
  <c r="W87" i="1"/>
  <c r="Q87" i="1"/>
  <c r="S87" i="1" s="1"/>
  <c r="M87" i="1"/>
  <c r="L87" i="1"/>
  <c r="J87" i="1"/>
  <c r="G87" i="1"/>
  <c r="D87" i="1"/>
  <c r="C87" i="1"/>
  <c r="AB71" i="1"/>
  <c r="AB72" i="1"/>
  <c r="AB73" i="1"/>
  <c r="AB74" i="1"/>
  <c r="AB75" i="1"/>
  <c r="AB76" i="1"/>
  <c r="AB77" i="1"/>
  <c r="AB78" i="1"/>
  <c r="AB79" i="1"/>
  <c r="AB80" i="1"/>
  <c r="W71" i="1"/>
  <c r="W72" i="1"/>
  <c r="W73" i="1"/>
  <c r="W74" i="1"/>
  <c r="W75" i="1"/>
  <c r="W76" i="1"/>
  <c r="W77" i="1"/>
  <c r="W78" i="1"/>
  <c r="W79" i="1"/>
  <c r="W80" i="1"/>
  <c r="Q71" i="1"/>
  <c r="S71" i="1" s="1"/>
  <c r="Q72" i="1"/>
  <c r="R72" i="1" s="1"/>
  <c r="T72" i="1" s="1"/>
  <c r="U72" i="1" s="1"/>
  <c r="Q73" i="1"/>
  <c r="R73" i="1" s="1"/>
  <c r="T73" i="1" s="1"/>
  <c r="U73" i="1" s="1"/>
  <c r="S73" i="1"/>
  <c r="Q74" i="1"/>
  <c r="R74" i="1" s="1"/>
  <c r="T74" i="1" s="1"/>
  <c r="U74" i="1" s="1"/>
  <c r="Q75" i="1"/>
  <c r="S75" i="1" s="1"/>
  <c r="Q76" i="1"/>
  <c r="R76" i="1" s="1"/>
  <c r="T76" i="1" s="1"/>
  <c r="U76" i="1" s="1"/>
  <c r="Q77" i="1"/>
  <c r="R77" i="1" s="1"/>
  <c r="T77" i="1" s="1"/>
  <c r="U77" i="1" s="1"/>
  <c r="Q78" i="1"/>
  <c r="R78" i="1" s="1"/>
  <c r="T78" i="1" s="1"/>
  <c r="U78" i="1" s="1"/>
  <c r="Q79" i="1"/>
  <c r="S79" i="1" s="1"/>
  <c r="Q80" i="1"/>
  <c r="R80" i="1" s="1"/>
  <c r="T80" i="1" s="1"/>
  <c r="U80" i="1" s="1"/>
  <c r="M71" i="1"/>
  <c r="M72" i="1"/>
  <c r="M73" i="1"/>
  <c r="M74" i="1"/>
  <c r="M75" i="1"/>
  <c r="M76" i="1"/>
  <c r="M77" i="1"/>
  <c r="M78" i="1"/>
  <c r="M79" i="1"/>
  <c r="M80" i="1"/>
  <c r="L71" i="1"/>
  <c r="L72" i="1"/>
  <c r="L73" i="1"/>
  <c r="L74" i="1"/>
  <c r="L75" i="1"/>
  <c r="L76" i="1"/>
  <c r="L77" i="1"/>
  <c r="L78" i="1"/>
  <c r="L79" i="1"/>
  <c r="L80" i="1"/>
  <c r="J71" i="1"/>
  <c r="J72" i="1"/>
  <c r="J73" i="1"/>
  <c r="J74" i="1"/>
  <c r="J75" i="1"/>
  <c r="J76" i="1"/>
  <c r="J77" i="1"/>
  <c r="J78" i="1"/>
  <c r="J79" i="1"/>
  <c r="J80" i="1"/>
  <c r="G71" i="1"/>
  <c r="G72" i="1"/>
  <c r="G73" i="1"/>
  <c r="G74" i="1"/>
  <c r="G75" i="1"/>
  <c r="G76" i="1"/>
  <c r="G77" i="1"/>
  <c r="G78" i="1"/>
  <c r="G79" i="1"/>
  <c r="G80" i="1"/>
  <c r="AB61" i="1"/>
  <c r="AB62" i="1"/>
  <c r="AB63" i="1"/>
  <c r="AB64" i="1"/>
  <c r="AB65" i="1"/>
  <c r="AB66" i="1"/>
  <c r="AB67" i="1"/>
  <c r="AB68" i="1"/>
  <c r="AB69" i="1"/>
  <c r="AB70" i="1"/>
  <c r="W61" i="1"/>
  <c r="W62" i="1"/>
  <c r="W63" i="1"/>
  <c r="W64" i="1"/>
  <c r="W65" i="1"/>
  <c r="W66" i="1"/>
  <c r="W67" i="1"/>
  <c r="W68" i="1"/>
  <c r="W69" i="1"/>
  <c r="W70" i="1"/>
  <c r="Q61" i="1"/>
  <c r="R61" i="1" s="1"/>
  <c r="T61" i="1" s="1"/>
  <c r="U61" i="1" s="1"/>
  <c r="Q62" i="1"/>
  <c r="S62" i="1" s="1"/>
  <c r="Q63" i="1"/>
  <c r="S63" i="1" s="1"/>
  <c r="Q64" i="1"/>
  <c r="S64" i="1" s="1"/>
  <c r="Q65" i="1"/>
  <c r="R65" i="1" s="1"/>
  <c r="T65" i="1" s="1"/>
  <c r="U65" i="1" s="1"/>
  <c r="Q66" i="1"/>
  <c r="R66" i="1" s="1"/>
  <c r="T66" i="1" s="1"/>
  <c r="U66" i="1" s="1"/>
  <c r="Q67" i="1"/>
  <c r="R67" i="1" s="1"/>
  <c r="T67" i="1" s="1"/>
  <c r="U67" i="1" s="1"/>
  <c r="Q68" i="1"/>
  <c r="S68" i="1" s="1"/>
  <c r="Q69" i="1"/>
  <c r="R69" i="1" s="1"/>
  <c r="T69" i="1" s="1"/>
  <c r="U69" i="1" s="1"/>
  <c r="Q70" i="1"/>
  <c r="S70" i="1" s="1"/>
  <c r="M61" i="1"/>
  <c r="M62" i="1"/>
  <c r="M63" i="1"/>
  <c r="M64" i="1"/>
  <c r="M65" i="1"/>
  <c r="M66" i="1"/>
  <c r="M67" i="1"/>
  <c r="M68" i="1"/>
  <c r="M69" i="1"/>
  <c r="M70" i="1"/>
  <c r="L61" i="1"/>
  <c r="L62" i="1"/>
  <c r="L63" i="1"/>
  <c r="L64" i="1"/>
  <c r="L65" i="1"/>
  <c r="L66" i="1"/>
  <c r="L67" i="1"/>
  <c r="L68" i="1"/>
  <c r="L69" i="1"/>
  <c r="L70" i="1"/>
  <c r="J61" i="1"/>
  <c r="J62" i="1"/>
  <c r="J63" i="1"/>
  <c r="J64" i="1"/>
  <c r="J65" i="1"/>
  <c r="J66" i="1"/>
  <c r="J67" i="1"/>
  <c r="J68" i="1"/>
  <c r="J69" i="1"/>
  <c r="J70" i="1"/>
  <c r="G61" i="1"/>
  <c r="G62" i="1"/>
  <c r="G63" i="1"/>
  <c r="G64" i="1"/>
  <c r="G65" i="1"/>
  <c r="G66" i="1"/>
  <c r="G67" i="1"/>
  <c r="G68" i="1"/>
  <c r="G69" i="1"/>
  <c r="G70" i="1"/>
  <c r="AB51" i="1"/>
  <c r="AB52" i="1"/>
  <c r="AB53" i="1"/>
  <c r="AB54" i="1"/>
  <c r="AB55" i="1"/>
  <c r="AB56" i="1"/>
  <c r="AB57" i="1"/>
  <c r="AB58" i="1"/>
  <c r="AB59" i="1"/>
  <c r="AB60" i="1"/>
  <c r="W51" i="1"/>
  <c r="W52" i="1"/>
  <c r="W53" i="1"/>
  <c r="W54" i="1"/>
  <c r="W55" i="1"/>
  <c r="W56" i="1"/>
  <c r="W57" i="1"/>
  <c r="W58" i="1"/>
  <c r="W59" i="1"/>
  <c r="W60" i="1"/>
  <c r="W41" i="1"/>
  <c r="W42" i="1"/>
  <c r="W43" i="1"/>
  <c r="W44" i="1"/>
  <c r="W45" i="1"/>
  <c r="W46" i="1"/>
  <c r="W47" i="1"/>
  <c r="W48" i="1"/>
  <c r="W49" i="1"/>
  <c r="W50" i="1"/>
  <c r="Q51" i="1"/>
  <c r="R51" i="1" s="1"/>
  <c r="T51" i="1" s="1"/>
  <c r="U51" i="1" s="1"/>
  <c r="Q52" i="1"/>
  <c r="S52" i="1" s="1"/>
  <c r="R52" i="1"/>
  <c r="T52" i="1" s="1"/>
  <c r="U52" i="1" s="1"/>
  <c r="Q53" i="1"/>
  <c r="R53" i="1" s="1"/>
  <c r="T53" i="1" s="1"/>
  <c r="U53" i="1" s="1"/>
  <c r="Q54" i="1"/>
  <c r="S54" i="1" s="1"/>
  <c r="Q55" i="1"/>
  <c r="R55" i="1" s="1"/>
  <c r="T55" i="1" s="1"/>
  <c r="U55" i="1" s="1"/>
  <c r="Q56" i="1"/>
  <c r="R56" i="1" s="1"/>
  <c r="T56" i="1" s="1"/>
  <c r="U56" i="1" s="1"/>
  <c r="Q57" i="1"/>
  <c r="R57" i="1" s="1"/>
  <c r="T57" i="1" s="1"/>
  <c r="U57" i="1" s="1"/>
  <c r="Q58" i="1"/>
  <c r="S58" i="1" s="1"/>
  <c r="Q59" i="1"/>
  <c r="R59" i="1" s="1"/>
  <c r="T59" i="1" s="1"/>
  <c r="U59" i="1" s="1"/>
  <c r="Q60" i="1"/>
  <c r="S60" i="1" s="1"/>
  <c r="M51" i="1"/>
  <c r="M52" i="1"/>
  <c r="M53" i="1"/>
  <c r="M54" i="1"/>
  <c r="M55" i="1"/>
  <c r="M56" i="1"/>
  <c r="M57" i="1"/>
  <c r="M58" i="1"/>
  <c r="M59" i="1"/>
  <c r="M60" i="1"/>
  <c r="L51" i="1"/>
  <c r="L52" i="1"/>
  <c r="L53" i="1"/>
  <c r="L54" i="1"/>
  <c r="L55" i="1"/>
  <c r="L56" i="1"/>
  <c r="L57" i="1"/>
  <c r="L58" i="1"/>
  <c r="L59" i="1"/>
  <c r="L60" i="1"/>
  <c r="J51" i="1"/>
  <c r="J52" i="1"/>
  <c r="J53" i="1"/>
  <c r="J54" i="1"/>
  <c r="J55" i="1"/>
  <c r="J56" i="1"/>
  <c r="J57" i="1"/>
  <c r="J58" i="1"/>
  <c r="J59" i="1"/>
  <c r="J60" i="1"/>
  <c r="G51" i="1"/>
  <c r="G52" i="1"/>
  <c r="G53" i="1"/>
  <c r="G54" i="1"/>
  <c r="G55" i="1"/>
  <c r="G56" i="1"/>
  <c r="G57" i="1"/>
  <c r="G58" i="1"/>
  <c r="G59" i="1"/>
  <c r="G60" i="1"/>
  <c r="G41" i="1"/>
  <c r="G42" i="1"/>
  <c r="G43" i="1"/>
  <c r="G44" i="1"/>
  <c r="G45" i="1"/>
  <c r="G46" i="1"/>
  <c r="G47" i="1"/>
  <c r="G48" i="1"/>
  <c r="G49" i="1"/>
  <c r="G50" i="1"/>
  <c r="J41" i="1"/>
  <c r="J42" i="1"/>
  <c r="J43" i="1"/>
  <c r="J44" i="1"/>
  <c r="J45" i="1"/>
  <c r="J46" i="1"/>
  <c r="J47" i="1"/>
  <c r="J48" i="1"/>
  <c r="J49" i="1"/>
  <c r="J50" i="1"/>
  <c r="L41" i="1"/>
  <c r="L42" i="1"/>
  <c r="L43" i="1"/>
  <c r="L44" i="1"/>
  <c r="L45" i="1"/>
  <c r="L46" i="1"/>
  <c r="L47" i="1"/>
  <c r="L48" i="1"/>
  <c r="L49" i="1"/>
  <c r="L50" i="1"/>
  <c r="M41" i="1"/>
  <c r="M42" i="1"/>
  <c r="M43" i="1"/>
  <c r="M44" i="1"/>
  <c r="M45" i="1"/>
  <c r="M46" i="1"/>
  <c r="M47" i="1"/>
  <c r="M48" i="1"/>
  <c r="M49" i="1"/>
  <c r="M50" i="1"/>
  <c r="Q41" i="1"/>
  <c r="R41" i="1" s="1"/>
  <c r="T41" i="1" s="1"/>
  <c r="U41" i="1" s="1"/>
  <c r="Q42" i="1"/>
  <c r="R42" i="1" s="1"/>
  <c r="T42" i="1" s="1"/>
  <c r="U42" i="1" s="1"/>
  <c r="Q43" i="1"/>
  <c r="S43" i="1" s="1"/>
  <c r="Q44" i="1"/>
  <c r="R44" i="1" s="1"/>
  <c r="T44" i="1" s="1"/>
  <c r="U44" i="1" s="1"/>
  <c r="Q45" i="1"/>
  <c r="R45" i="1" s="1"/>
  <c r="T45" i="1" s="1"/>
  <c r="U45" i="1" s="1"/>
  <c r="Q46" i="1"/>
  <c r="R46" i="1" s="1"/>
  <c r="T46" i="1" s="1"/>
  <c r="U46" i="1" s="1"/>
  <c r="Q47" i="1"/>
  <c r="S47" i="1" s="1"/>
  <c r="R47" i="1"/>
  <c r="T47" i="1" s="1"/>
  <c r="U47" i="1" s="1"/>
  <c r="Q48" i="1"/>
  <c r="R48" i="1" s="1"/>
  <c r="T48" i="1" s="1"/>
  <c r="U48" i="1" s="1"/>
  <c r="Q49" i="1"/>
  <c r="R49" i="1" s="1"/>
  <c r="T49" i="1" s="1"/>
  <c r="U49" i="1" s="1"/>
  <c r="Q50" i="1"/>
  <c r="R50" i="1" s="1"/>
  <c r="T50" i="1" s="1"/>
  <c r="U50" i="1" s="1"/>
  <c r="AB41" i="1"/>
  <c r="AB42" i="1"/>
  <c r="AB43" i="1"/>
  <c r="AB44" i="1"/>
  <c r="AB45" i="1"/>
  <c r="AB46" i="1"/>
  <c r="AB47" i="1"/>
  <c r="AB48" i="1"/>
  <c r="AB49" i="1"/>
  <c r="AB50" i="1"/>
  <c r="AB31" i="1"/>
  <c r="AB32" i="1"/>
  <c r="AB33" i="1"/>
  <c r="AB34" i="1"/>
  <c r="AB35" i="1"/>
  <c r="AB36" i="1"/>
  <c r="AB37" i="1"/>
  <c r="AB38" i="1"/>
  <c r="AB39" i="1"/>
  <c r="AB40" i="1"/>
  <c r="W31" i="1"/>
  <c r="W32" i="1"/>
  <c r="W33" i="1"/>
  <c r="W34" i="1"/>
  <c r="W35" i="1"/>
  <c r="W36" i="1"/>
  <c r="W37" i="1"/>
  <c r="W38" i="1"/>
  <c r="W39" i="1"/>
  <c r="W40" i="1"/>
  <c r="Q31" i="1"/>
  <c r="R31" i="1" s="1"/>
  <c r="T31" i="1" s="1"/>
  <c r="U31" i="1" s="1"/>
  <c r="Q32" i="1"/>
  <c r="R32" i="1" s="1"/>
  <c r="T32" i="1" s="1"/>
  <c r="U32" i="1" s="1"/>
  <c r="Q33" i="1"/>
  <c r="R33" i="1" s="1"/>
  <c r="T33" i="1" s="1"/>
  <c r="U33" i="1" s="1"/>
  <c r="Q34" i="1"/>
  <c r="S34" i="1" s="1"/>
  <c r="Q35" i="1"/>
  <c r="R35" i="1" s="1"/>
  <c r="T35" i="1" s="1"/>
  <c r="U35" i="1" s="1"/>
  <c r="Q36" i="1"/>
  <c r="R36" i="1" s="1"/>
  <c r="T36" i="1" s="1"/>
  <c r="U36" i="1" s="1"/>
  <c r="Q37" i="1"/>
  <c r="R37" i="1" s="1"/>
  <c r="T37" i="1" s="1"/>
  <c r="U37" i="1" s="1"/>
  <c r="Q38" i="1"/>
  <c r="S38" i="1" s="1"/>
  <c r="Q39" i="1"/>
  <c r="R39" i="1" s="1"/>
  <c r="T39" i="1" s="1"/>
  <c r="U39" i="1" s="1"/>
  <c r="Q40" i="1"/>
  <c r="S40" i="1" s="1"/>
  <c r="R40" i="1"/>
  <c r="T40" i="1" s="1"/>
  <c r="U40" i="1" s="1"/>
  <c r="M31" i="1"/>
  <c r="M32" i="1"/>
  <c r="M33" i="1"/>
  <c r="M34" i="1"/>
  <c r="M35" i="1"/>
  <c r="M36" i="1"/>
  <c r="M37" i="1"/>
  <c r="M38" i="1"/>
  <c r="M39" i="1"/>
  <c r="M40" i="1"/>
  <c r="L31" i="1"/>
  <c r="L32" i="1"/>
  <c r="L33" i="1"/>
  <c r="L34" i="1"/>
  <c r="L35" i="1"/>
  <c r="L36" i="1"/>
  <c r="L37" i="1"/>
  <c r="L38" i="1"/>
  <c r="L39" i="1"/>
  <c r="L40" i="1"/>
  <c r="J31" i="1"/>
  <c r="J32" i="1"/>
  <c r="J33" i="1"/>
  <c r="J34" i="1"/>
  <c r="J35" i="1"/>
  <c r="J36" i="1"/>
  <c r="J37" i="1"/>
  <c r="J38" i="1"/>
  <c r="J39" i="1"/>
  <c r="J40" i="1"/>
  <c r="G31" i="1"/>
  <c r="G32" i="1"/>
  <c r="G33" i="1"/>
  <c r="G34" i="1"/>
  <c r="G35" i="1"/>
  <c r="G36" i="1"/>
  <c r="G37" i="1"/>
  <c r="G38" i="1"/>
  <c r="G39" i="1"/>
  <c r="G40" i="1"/>
  <c r="AB21" i="1"/>
  <c r="AB22" i="1"/>
  <c r="AB23" i="1"/>
  <c r="AB24" i="1"/>
  <c r="AB25" i="1"/>
  <c r="AB26" i="1"/>
  <c r="AB27" i="1"/>
  <c r="AB28" i="1"/>
  <c r="AB29" i="1"/>
  <c r="AB30" i="1"/>
  <c r="W21" i="1"/>
  <c r="W22" i="1"/>
  <c r="W23" i="1"/>
  <c r="W24" i="1"/>
  <c r="W25" i="1"/>
  <c r="W26" i="1"/>
  <c r="W27" i="1"/>
  <c r="W28" i="1"/>
  <c r="W29" i="1"/>
  <c r="W30" i="1"/>
  <c r="Q21" i="1"/>
  <c r="R21" i="1" s="1"/>
  <c r="T21" i="1" s="1"/>
  <c r="U21" i="1" s="1"/>
  <c r="S21" i="1"/>
  <c r="Q22" i="1"/>
  <c r="R22" i="1" s="1"/>
  <c r="T22" i="1" s="1"/>
  <c r="U22" i="1" s="1"/>
  <c r="Q23" i="1"/>
  <c r="S23" i="1" s="1"/>
  <c r="Q24" i="1"/>
  <c r="R24" i="1" s="1"/>
  <c r="T24" i="1" s="1"/>
  <c r="U24" i="1" s="1"/>
  <c r="Q25" i="1"/>
  <c r="R25" i="1" s="1"/>
  <c r="T25" i="1" s="1"/>
  <c r="U25" i="1" s="1"/>
  <c r="Q26" i="1"/>
  <c r="R26" i="1" s="1"/>
  <c r="T26" i="1" s="1"/>
  <c r="U26" i="1" s="1"/>
  <c r="Q27" i="1"/>
  <c r="S27" i="1" s="1"/>
  <c r="Q28" i="1"/>
  <c r="R28" i="1" s="1"/>
  <c r="T28" i="1" s="1"/>
  <c r="U28" i="1" s="1"/>
  <c r="Q29" i="1"/>
  <c r="R29" i="1" s="1"/>
  <c r="T29" i="1" s="1"/>
  <c r="U29" i="1" s="1"/>
  <c r="Q30" i="1"/>
  <c r="R30" i="1" s="1"/>
  <c r="T30" i="1" s="1"/>
  <c r="U30" i="1" s="1"/>
  <c r="M21" i="1"/>
  <c r="M22" i="1"/>
  <c r="M23" i="1"/>
  <c r="M24" i="1"/>
  <c r="M25" i="1"/>
  <c r="M26" i="1"/>
  <c r="M27" i="1"/>
  <c r="M28" i="1"/>
  <c r="M29" i="1"/>
  <c r="M30" i="1"/>
  <c r="L21" i="1"/>
  <c r="L22" i="1"/>
  <c r="L23" i="1"/>
  <c r="L24" i="1"/>
  <c r="L25" i="1"/>
  <c r="L26" i="1"/>
  <c r="L27" i="1"/>
  <c r="L28" i="1"/>
  <c r="L29" i="1"/>
  <c r="L30" i="1"/>
  <c r="J21" i="1"/>
  <c r="J22" i="1"/>
  <c r="J23" i="1"/>
  <c r="J24" i="1"/>
  <c r="J25" i="1"/>
  <c r="J26" i="1"/>
  <c r="J27" i="1"/>
  <c r="J28" i="1"/>
  <c r="J29" i="1"/>
  <c r="J30" i="1"/>
  <c r="G21" i="1"/>
  <c r="G22" i="1"/>
  <c r="G23" i="1"/>
  <c r="G24" i="1"/>
  <c r="G25" i="1"/>
  <c r="G26" i="1"/>
  <c r="G27" i="1"/>
  <c r="G28" i="1"/>
  <c r="G29" i="1"/>
  <c r="G30" i="1"/>
  <c r="S41" i="1" l="1"/>
  <c r="R71" i="1"/>
  <c r="T71" i="1" s="1"/>
  <c r="U71" i="1" s="1"/>
  <c r="R38" i="1"/>
  <c r="T38" i="1" s="1"/>
  <c r="U38" i="1" s="1"/>
  <c r="S49" i="1"/>
  <c r="R60" i="1"/>
  <c r="T60" i="1" s="1"/>
  <c r="U60" i="1" s="1"/>
  <c r="S53" i="1"/>
  <c r="S66" i="1"/>
  <c r="R63" i="1"/>
  <c r="T63" i="1" s="1"/>
  <c r="U63" i="1" s="1"/>
  <c r="S74" i="1"/>
  <c r="R87" i="1"/>
  <c r="T87" i="1" s="1"/>
  <c r="U87" i="1" s="1"/>
  <c r="S26" i="1"/>
  <c r="S25" i="1"/>
  <c r="R23" i="1"/>
  <c r="T23" i="1" s="1"/>
  <c r="U23" i="1" s="1"/>
  <c r="S33" i="1"/>
  <c r="S32" i="1"/>
  <c r="R43" i="1"/>
  <c r="T43" i="1" s="1"/>
  <c r="U43" i="1" s="1"/>
  <c r="R70" i="1"/>
  <c r="T70" i="1" s="1"/>
  <c r="U70" i="1" s="1"/>
  <c r="S67" i="1"/>
  <c r="S45" i="1"/>
  <c r="R58" i="1"/>
  <c r="T58" i="1" s="1"/>
  <c r="U58" i="1" s="1"/>
  <c r="R64" i="1"/>
  <c r="T64" i="1" s="1"/>
  <c r="U64" i="1" s="1"/>
  <c r="R62" i="1"/>
  <c r="T62" i="1" s="1"/>
  <c r="U62" i="1" s="1"/>
  <c r="R79" i="1"/>
  <c r="T79" i="1" s="1"/>
  <c r="U79" i="1" s="1"/>
  <c r="S30" i="1"/>
  <c r="S29" i="1"/>
  <c r="R27" i="1"/>
  <c r="T27" i="1" s="1"/>
  <c r="U27" i="1" s="1"/>
  <c r="S22" i="1"/>
  <c r="S37" i="1"/>
  <c r="S36" i="1"/>
  <c r="R34" i="1"/>
  <c r="T34" i="1" s="1"/>
  <c r="U34" i="1" s="1"/>
  <c r="S50" i="1"/>
  <c r="S46" i="1"/>
  <c r="S42" i="1"/>
  <c r="S57" i="1"/>
  <c r="S56" i="1"/>
  <c r="R54" i="1"/>
  <c r="T54" i="1" s="1"/>
  <c r="U54" i="1" s="1"/>
  <c r="S78" i="1"/>
  <c r="S77" i="1"/>
  <c r="R75" i="1"/>
  <c r="T75" i="1" s="1"/>
  <c r="U75" i="1" s="1"/>
  <c r="R68" i="1"/>
  <c r="T68" i="1" s="1"/>
  <c r="U68" i="1" s="1"/>
  <c r="S80" i="1"/>
  <c r="S76" i="1"/>
  <c r="S72" i="1"/>
  <c r="S69" i="1"/>
  <c r="S65" i="1"/>
  <c r="S61" i="1"/>
  <c r="S59" i="1"/>
  <c r="S55" i="1"/>
  <c r="S51" i="1"/>
  <c r="S48" i="1"/>
  <c r="S44" i="1"/>
  <c r="S39" i="1"/>
  <c r="S35" i="1"/>
  <c r="S31" i="1"/>
  <c r="S28" i="1"/>
  <c r="S24" i="1"/>
  <c r="G11" i="1"/>
  <c r="G12" i="1"/>
  <c r="G13" i="1"/>
  <c r="G14" i="1"/>
  <c r="G15" i="1"/>
  <c r="G16" i="1"/>
  <c r="G17" i="1"/>
  <c r="G18" i="1"/>
  <c r="G19" i="1"/>
  <c r="G20" i="1"/>
  <c r="J11" i="1"/>
  <c r="J12" i="1"/>
  <c r="J13" i="1"/>
  <c r="J14" i="1"/>
  <c r="J15" i="1"/>
  <c r="J16" i="1"/>
  <c r="J17" i="1"/>
  <c r="J18" i="1"/>
  <c r="J19" i="1"/>
  <c r="J20" i="1"/>
  <c r="L11" i="1"/>
  <c r="L12" i="1"/>
  <c r="L13" i="1"/>
  <c r="L14" i="1"/>
  <c r="L15" i="1"/>
  <c r="L16" i="1"/>
  <c r="L17" i="1"/>
  <c r="L18" i="1"/>
  <c r="L19" i="1"/>
  <c r="L20" i="1"/>
  <c r="M11" i="1"/>
  <c r="M12" i="1"/>
  <c r="M13" i="1"/>
  <c r="M14" i="1"/>
  <c r="M15" i="1"/>
  <c r="M16" i="1"/>
  <c r="M17" i="1"/>
  <c r="M18" i="1"/>
  <c r="M19" i="1"/>
  <c r="M20" i="1"/>
  <c r="Q11" i="1"/>
  <c r="S11" i="1" s="1"/>
  <c r="Q12" i="1"/>
  <c r="R12" i="1" s="1"/>
  <c r="T12" i="1" s="1"/>
  <c r="U12" i="1" s="1"/>
  <c r="Q13" i="1"/>
  <c r="S13" i="1" s="1"/>
  <c r="Q14" i="1"/>
  <c r="S14" i="1" s="1"/>
  <c r="Q15" i="1"/>
  <c r="S15" i="1" s="1"/>
  <c r="Q16" i="1"/>
  <c r="R16" i="1" s="1"/>
  <c r="T16" i="1" s="1"/>
  <c r="U16" i="1" s="1"/>
  <c r="Q17" i="1"/>
  <c r="S17" i="1" s="1"/>
  <c r="Q18" i="1"/>
  <c r="S18" i="1" s="1"/>
  <c r="Q19" i="1"/>
  <c r="S19" i="1" s="1"/>
  <c r="Q20" i="1"/>
  <c r="R20" i="1" s="1"/>
  <c r="T20" i="1" s="1"/>
  <c r="U20" i="1" s="1"/>
  <c r="W11" i="1"/>
  <c r="W12" i="1"/>
  <c r="W13" i="1"/>
  <c r="W14" i="1"/>
  <c r="W15" i="1"/>
  <c r="W16" i="1"/>
  <c r="W17" i="1"/>
  <c r="W18" i="1"/>
  <c r="W19" i="1"/>
  <c r="W20" i="1"/>
  <c r="AB11" i="1"/>
  <c r="AB12" i="1"/>
  <c r="AB13" i="1"/>
  <c r="AB14" i="1"/>
  <c r="AB15" i="1"/>
  <c r="AB16" i="1"/>
  <c r="AB17" i="1"/>
  <c r="AB18" i="1"/>
  <c r="AB19" i="1"/>
  <c r="AB20" i="1"/>
  <c r="R18" i="1" l="1"/>
  <c r="T18" i="1" s="1"/>
  <c r="U18" i="1" s="1"/>
  <c r="R17" i="1"/>
  <c r="T17" i="1" s="1"/>
  <c r="U17" i="1" s="1"/>
  <c r="R14" i="1"/>
  <c r="T14" i="1" s="1"/>
  <c r="U14" i="1" s="1"/>
  <c r="R15" i="1"/>
  <c r="T15" i="1" s="1"/>
  <c r="U15" i="1" s="1"/>
  <c r="R13" i="1"/>
  <c r="T13" i="1" s="1"/>
  <c r="U13" i="1" s="1"/>
  <c r="R19" i="1"/>
  <c r="T19" i="1" s="1"/>
  <c r="U19" i="1" s="1"/>
  <c r="R11" i="1"/>
  <c r="T11" i="1" s="1"/>
  <c r="U11" i="1" s="1"/>
  <c r="S20" i="1"/>
  <c r="S16" i="1"/>
  <c r="S12" i="1"/>
</calcChain>
</file>

<file path=xl/sharedStrings.xml><?xml version="1.0" encoding="utf-8"?>
<sst xmlns="http://schemas.openxmlformats.org/spreadsheetml/2006/main" count="3978" uniqueCount="1233">
  <si>
    <t>CARACTERIZACION DEL PROCESO</t>
  </si>
  <si>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</si>
  <si>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</si>
  <si>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</si>
  <si>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</si>
  <si>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</si>
  <si>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</si>
  <si>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</si>
  <si>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</si>
  <si>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</si>
  <si>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</si>
  <si>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</si>
  <si>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</si>
  <si>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</si>
  <si>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</si>
  <si>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</si>
  <si>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</si>
  <si>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</si>
  <si>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</si>
  <si>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</si>
  <si>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</si>
  <si>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</si>
  <si>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</si>
  <si>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</si>
  <si>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</si>
  <si>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</si>
  <si>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</si>
  <si>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</si>
  <si>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E.PP.</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</si>
  <si>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</si>
  <si>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</si>
  <si>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</si>
  <si>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</si>
  <si>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</si>
  <si>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</si>
  <si>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</si>
  <si>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</si>
  <si>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</si>
  <si>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</si>
  <si>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</si>
  <si>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</si>
  <si>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</si>
  <si>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</si>
  <si>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</si>
  <si>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</si>
  <si>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</si>
  <si>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</si>
  <si>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</si>
  <si>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PVE BIomécanico, programa pausas activas, examenes periódicos, recomendaicones, control de posturas</t>
  </si>
  <si>
    <t>Enfermedades musculoesqueleticas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</si>
  <si>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</si>
  <si>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</si>
  <si>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</si>
  <si>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</si>
  <si>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</si>
  <si>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</si>
  <si>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</si>
  <si>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</si>
  <si>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</si>
  <si>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</si>
  <si>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</si>
  <si>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</si>
  <si>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</si>
  <si>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</si>
  <si>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</si>
  <si>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</si>
  <si>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</si>
  <si>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</si>
  <si>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</si>
  <si>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</si>
  <si>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</si>
  <si>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</si>
  <si>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</si>
  <si>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</si>
  <si>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</si>
  <si>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</si>
  <si>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</si>
  <si>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</si>
  <si>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</si>
  <si>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</si>
  <si>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</si>
  <si>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</si>
  <si>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Derrumbes</t>
  </si>
  <si>
    <t>DERRUMBES, HIPOTERMIA, DAÑO EN INSTALACIONES</t>
  </si>
  <si>
    <t>Jornadas Extras</t>
  </si>
  <si>
    <t xml:space="preserve"> ALTA CONCENTRACIÓN</t>
  </si>
  <si>
    <t>ESTRÉS, DEPRESIÓN, TRANSTORNOS DEL SUEÑO, AUSENCIA DE ATENCIÓN</t>
  </si>
  <si>
    <t>ESTRÉS, ALTERACIÓN DEL SISTEMA NERVIOSO</t>
  </si>
  <si>
    <t>Clasificacion</t>
  </si>
  <si>
    <t>Descripcion</t>
  </si>
  <si>
    <t>Control Medio</t>
  </si>
  <si>
    <t>Control Indviduo</t>
  </si>
  <si>
    <t>PeroCon</t>
  </si>
  <si>
    <t>Capacitacion</t>
  </si>
  <si>
    <t>Fluidos</t>
  </si>
  <si>
    <t>Fluidos y Excrementos</t>
  </si>
  <si>
    <t>Enfermedades Infectocontagiosas</t>
  </si>
  <si>
    <t>Posibles enfermedades</t>
  </si>
  <si>
    <t xml:space="preserve">Riesgo Biológico, Autocuidado y/o Uso y manejo adecuado de E.P.P.
</t>
  </si>
  <si>
    <t>Modeduras</t>
  </si>
  <si>
    <t>Lesiones, tejidos, muerte, enfermedades infectocontagiosas</t>
  </si>
  <si>
    <t>Parásitos</t>
  </si>
  <si>
    <t>Lesiones, infecciones parasitarias</t>
  </si>
  <si>
    <t>Enfermedades Parasitarias</t>
  </si>
  <si>
    <t>Bacterias</t>
  </si>
  <si>
    <t>Bacteria</t>
  </si>
  <si>
    <t>Infecciones producidas por Bacterianas</t>
  </si>
  <si>
    <t>Programa de vacunación, bota pantalon, overol, guantes, tapabocas, mascarillas con filtos</t>
  </si>
  <si>
    <t xml:space="preserve">Enfermedades Infectocontagiosas
</t>
  </si>
  <si>
    <t>Bacterias (Oficinas)</t>
  </si>
  <si>
    <t>Infecciones Bacterianas</t>
  </si>
  <si>
    <t>Vacunación</t>
  </si>
  <si>
    <t>Autocuidado</t>
  </si>
  <si>
    <t>Hongos</t>
  </si>
  <si>
    <t>Micosis</t>
  </si>
  <si>
    <t>Programa de vacunación, éxamenes periódicos</t>
  </si>
  <si>
    <t>Virus</t>
  </si>
  <si>
    <t>Infecciones Virales</t>
  </si>
  <si>
    <t>Virus (Oficinas)</t>
  </si>
  <si>
    <t>Insectos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</si>
  <si>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</si>
  <si>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</si>
  <si>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</si>
  <si>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</si>
  <si>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</si>
  <si>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</si>
  <si>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</si>
  <si>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</si>
  <si>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</si>
  <si>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</si>
  <si>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</si>
  <si>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</si>
  <si>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</si>
  <si>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</si>
  <si>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</si>
  <si>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</si>
  <si>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</si>
  <si>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</si>
  <si>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</si>
  <si>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</si>
  <si>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</si>
  <si>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</si>
  <si>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</si>
  <si>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</si>
  <si>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</si>
  <si>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</si>
  <si>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</si>
  <si>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</si>
  <si>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</si>
  <si>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</si>
  <si>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</si>
  <si>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</si>
  <si>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</si>
  <si>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</si>
  <si>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</si>
  <si>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</si>
  <si>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</si>
  <si>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</si>
  <si>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</si>
  <si>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</si>
  <si>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</si>
  <si>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</si>
  <si>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</si>
  <si>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</si>
  <si>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</si>
  <si>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</si>
  <si>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</si>
  <si>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</si>
  <si>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</si>
  <si>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</si>
  <si>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</si>
  <si>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</si>
  <si>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</si>
  <si>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</si>
  <si>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</si>
  <si>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</si>
  <si>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</si>
  <si>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</si>
  <si>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</si>
  <si>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</si>
  <si>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</si>
  <si>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</si>
  <si>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</si>
  <si>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</si>
  <si>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</si>
  <si>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</si>
  <si>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</si>
  <si>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</si>
  <si>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</si>
  <si>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</si>
  <si>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</si>
  <si>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</si>
  <si>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</si>
  <si>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</si>
  <si>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</si>
  <si>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</si>
  <si>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</si>
  <si>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</si>
  <si>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</si>
  <si>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</si>
  <si>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</si>
  <si>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</si>
  <si>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</si>
  <si>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</si>
  <si>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</si>
  <si>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</si>
  <si>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</si>
  <si>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</si>
  <si>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</si>
  <si>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</si>
  <si>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</si>
  <si>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</si>
  <si>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</si>
  <si>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</si>
  <si>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</si>
  <si>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</si>
  <si>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</si>
  <si>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</si>
  <si>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</si>
  <si>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</si>
  <si>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</si>
  <si>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</si>
  <si>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</si>
  <si>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</si>
  <si>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</si>
  <si>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</si>
  <si>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</si>
  <si>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</si>
  <si>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</si>
  <si>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</si>
  <si>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</si>
  <si>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</si>
  <si>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</si>
  <si>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</si>
  <si>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</si>
  <si>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</si>
  <si>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</si>
  <si>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</si>
  <si>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</si>
  <si>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</si>
  <si>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</si>
  <si>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</si>
  <si>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</si>
  <si>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</si>
  <si>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 detectables organolepticamente</t>
  </si>
  <si>
    <t>GASES Y VAPORES</t>
  </si>
  <si>
    <t xml:space="preserve"> LESIONES EN LA PIEL, IRRITACIÓN EN VÍAS  RESPIRATORIAS, MUERTE</t>
  </si>
  <si>
    <t>EPP TAPABOCAS, CARETAS CON FILTROS</t>
  </si>
  <si>
    <t xml:space="preserve"> MUERTE</t>
  </si>
  <si>
    <t>USO Y MANEJO ADECUADO DE E.P.P.</t>
  </si>
  <si>
    <t>Gases y vapores no detectables organolepticamente</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</si>
  <si>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</si>
  <si>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</si>
  <si>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</si>
  <si>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</si>
  <si>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</si>
  <si>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</si>
  <si>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</si>
  <si>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</si>
  <si>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</si>
  <si>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</si>
  <si>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</si>
  <si>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</si>
  <si>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</si>
  <si>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</si>
  <si>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</si>
  <si>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</si>
  <si>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</si>
  <si>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Polvos Inorganicos</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</si>
  <si>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</si>
  <si>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</si>
  <si>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</si>
  <si>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</si>
  <si>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</si>
  <si>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</si>
  <si>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</si>
  <si>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</si>
  <si>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</si>
  <si>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</si>
  <si>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</si>
  <si>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</si>
  <si>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</si>
  <si>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</si>
  <si>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</si>
  <si>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</si>
  <si>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</si>
  <si>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</si>
  <si>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</si>
  <si>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</si>
  <si>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</si>
  <si>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</si>
  <si>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</si>
  <si>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</si>
  <si>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</si>
  <si>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</si>
  <si>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</si>
  <si>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</si>
  <si>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</si>
  <si>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</si>
  <si>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</si>
  <si>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</si>
  <si>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</si>
  <si>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</si>
  <si>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</si>
  <si>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</si>
  <si>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</si>
  <si>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</si>
  <si>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</si>
  <si>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</si>
  <si>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</si>
  <si>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</si>
  <si>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</si>
  <si>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</si>
  <si>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</si>
  <si>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</si>
  <si>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</si>
  <si>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</si>
  <si>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</si>
  <si>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</si>
  <si>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</si>
  <si>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</si>
  <si>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</si>
  <si>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</si>
  <si>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</si>
  <si>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</si>
  <si>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</si>
  <si>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</si>
  <si>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</si>
  <si>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</si>
  <si>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</si>
  <si>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</si>
  <si>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</si>
  <si>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</si>
  <si>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</si>
  <si>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</si>
  <si>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</si>
  <si>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</si>
  <si>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</si>
  <si>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</si>
  <si>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</si>
  <si>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</si>
  <si>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</si>
  <si>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</si>
  <si>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</si>
  <si>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</si>
  <si>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</si>
  <si>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</si>
  <si>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</si>
  <si>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</si>
  <si>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</si>
  <si>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</si>
  <si>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</si>
  <si>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</si>
  <si>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</si>
  <si>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</si>
  <si>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</si>
  <si>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</si>
  <si>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</si>
  <si>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</si>
  <si>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</si>
  <si>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</si>
  <si>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</si>
  <si>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</si>
  <si>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</si>
  <si>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</si>
  <si>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</si>
  <si>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</si>
  <si>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</si>
  <si>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</si>
  <si>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</si>
  <si>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</si>
  <si>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</si>
  <si>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</si>
  <si>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</si>
  <si>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</si>
  <si>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</si>
  <si>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</si>
  <si>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</si>
  <si>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</si>
  <si>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</si>
  <si>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</si>
  <si>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</si>
  <si>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</si>
  <si>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</si>
  <si>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</si>
  <si>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</si>
  <si>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</si>
  <si>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</si>
  <si>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</si>
  <si>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</si>
  <si>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</si>
  <si>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</si>
  <si>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</si>
  <si>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</si>
  <si>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</si>
  <si>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</si>
  <si>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</si>
  <si>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</si>
  <si>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</si>
  <si>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</si>
  <si>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</si>
  <si>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</si>
  <si>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</si>
  <si>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</si>
  <si>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</si>
  <si>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</si>
  <si>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</si>
  <si>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</si>
  <si>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</si>
  <si>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</si>
  <si>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</si>
  <si>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</si>
  <si>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</si>
  <si>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</si>
  <si>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</si>
  <si>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</si>
  <si>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</si>
  <si>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</si>
  <si>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</si>
  <si>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</si>
  <si>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</si>
  <si>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</si>
  <si>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</si>
  <si>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</si>
  <si>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</si>
  <si>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</si>
  <si>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</si>
  <si>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</si>
  <si>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</si>
  <si>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</si>
  <si>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</si>
  <si>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</si>
  <si>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</si>
  <si>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</si>
  <si>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</si>
  <si>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</si>
  <si>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</si>
  <si>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</si>
  <si>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</si>
  <si>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</si>
  <si>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</si>
  <si>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</si>
  <si>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</si>
  <si>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</si>
  <si>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</si>
  <si>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</si>
  <si>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</si>
  <si>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</si>
  <si>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</si>
  <si>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</si>
  <si>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</si>
  <si>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</si>
  <si>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</si>
  <si>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</si>
  <si>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</si>
  <si>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</si>
  <si>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</si>
  <si>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</si>
  <si>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</si>
  <si>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</si>
  <si>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</si>
  <si>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</si>
  <si>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</si>
  <si>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</si>
  <si>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</si>
  <si>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</si>
  <si>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</si>
  <si>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</si>
  <si>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</si>
  <si>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</si>
  <si>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</si>
  <si>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</si>
  <si>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</si>
  <si>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</si>
  <si>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</si>
  <si>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</si>
  <si>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</si>
  <si>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</si>
  <si>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</si>
  <si>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</si>
  <si>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</si>
  <si>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</si>
  <si>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</si>
  <si>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</si>
  <si>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</si>
  <si>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</si>
  <si>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</si>
  <si>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</si>
  <si>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</si>
  <si>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</si>
  <si>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</si>
  <si>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</si>
  <si>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</si>
  <si>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</si>
  <si>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</si>
  <si>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</si>
  <si>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</si>
  <si>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</si>
  <si>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</si>
  <si>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</si>
  <si>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</si>
  <si>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</si>
  <si>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</si>
  <si>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</si>
  <si>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</si>
  <si>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</si>
  <si>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</si>
  <si>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</si>
  <si>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</si>
  <si>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</si>
  <si>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</si>
  <si>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</si>
  <si>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</si>
  <si>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</si>
  <si>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</si>
  <si>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</si>
  <si>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</si>
  <si>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</si>
  <si>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</si>
  <si>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</si>
  <si>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</si>
  <si>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</si>
  <si>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</si>
  <si>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</si>
  <si>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</si>
  <si>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</si>
  <si>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</si>
  <si>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</si>
  <si>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</si>
  <si>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</si>
  <si>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</si>
  <si>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</si>
  <si>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</si>
  <si>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</si>
  <si>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</si>
  <si>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</si>
  <si>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</si>
  <si>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</si>
  <si>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</si>
  <si>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</si>
  <si>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</si>
  <si>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</si>
  <si>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</si>
  <si>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</si>
  <si>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</si>
  <si>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</si>
  <si>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</si>
  <si>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</si>
  <si>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</si>
  <si>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</si>
  <si>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</si>
  <si>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</si>
  <si>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</si>
  <si>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</si>
  <si>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</si>
  <si>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</si>
  <si>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</si>
  <si>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</si>
  <si>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</si>
  <si>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</si>
  <si>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</si>
  <si>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</si>
  <si>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</si>
  <si>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</si>
  <si>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</si>
  <si>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</si>
  <si>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</si>
  <si>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Intoxicación, asfixicia, daños vías resiratorias, muerte</t>
  </si>
  <si>
    <t>E.P.P. Colectivos, Tripoide</t>
  </si>
  <si>
    <t>Trabajo seguro en espacios confinados y manejo de medidores de gases, diligenciamiento de permisos de trabajos, uso y manejo adecuado de E.P.P.</t>
  </si>
  <si>
    <t>Excavaciones</t>
  </si>
  <si>
    <t>Reparación de redes e instalaciones</t>
  </si>
  <si>
    <t>Atrapamiento, apastamiento, lesiones, fracturas, muerte</t>
  </si>
  <si>
    <t>E.P.P. Colectivos entibados y cajas de entibados</t>
  </si>
  <si>
    <t>Prevención en riesgo en excavaciones y manejo de entibados, prevención en roturas de redes de gas antural, diligenciamieto de permisos de trabajo, uso y manejo adecuado de E.P.P.</t>
  </si>
  <si>
    <t>Incendio</t>
  </si>
  <si>
    <t>Intoxicación, Quemaduras</t>
  </si>
  <si>
    <t>Brigada de emergencias</t>
  </si>
  <si>
    <t>Izaje con puente Grúa</t>
  </si>
  <si>
    <t>Carga y Descarga de máquinaria y equipos</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</si>
  <si>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</si>
  <si>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</si>
  <si>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</si>
  <si>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</si>
  <si>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</si>
  <si>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</si>
  <si>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</si>
  <si>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Tuberias, materias primas, tubos</t>
  </si>
  <si>
    <t>Aplastamiento, Caída de equiops y material, perdidas económicas, atrapamiento, aplastamiento</t>
  </si>
  <si>
    <t>Izaje de maquinaria y equipo</t>
  </si>
  <si>
    <t>Limpieza de canales, reparación domiciliarias, limpieza de redes principales y domiciliarias, reparación de redes</t>
  </si>
  <si>
    <t>Locativo</t>
  </si>
  <si>
    <t>Superficies de trabajo irregulares o deslizantes</t>
  </si>
  <si>
    <t>Caidas del mismo nivel, fracturas, golpe con objetos, caídas de objetos, obstrucción de rutas de evacuación</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</si>
  <si>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</si>
  <si>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</si>
  <si>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</si>
  <si>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</si>
  <si>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</si>
  <si>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</si>
  <si>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</si>
  <si>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</si>
  <si>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</si>
  <si>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</si>
  <si>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</si>
  <si>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</si>
  <si>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</si>
  <si>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</si>
  <si>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</si>
  <si>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</si>
  <si>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</si>
  <si>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</si>
  <si>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</si>
  <si>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</si>
  <si>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</si>
  <si>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</si>
  <si>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</si>
  <si>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</si>
  <si>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</si>
  <si>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</si>
  <si>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</si>
  <si>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</si>
  <si>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</si>
  <si>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</si>
  <si>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</si>
  <si>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</si>
  <si>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</si>
  <si>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</si>
  <si>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</si>
  <si>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</si>
  <si>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</si>
  <si>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</si>
  <si>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</si>
  <si>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</si>
  <si>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</si>
  <si>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</si>
  <si>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</si>
  <si>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</si>
  <si>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</si>
  <si>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</si>
  <si>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</si>
  <si>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</si>
  <si>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</si>
  <si>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</si>
  <si>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</si>
  <si>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</si>
  <si>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</si>
  <si>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</si>
  <si>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</si>
  <si>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</si>
  <si>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</si>
  <si>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</si>
  <si>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</si>
  <si>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</si>
  <si>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</si>
  <si>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</si>
  <si>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</si>
  <si>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</si>
  <si>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</si>
  <si>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</si>
  <si>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</si>
  <si>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</si>
  <si>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</si>
  <si>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</si>
  <si>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</si>
  <si>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</si>
  <si>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</si>
  <si>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</si>
  <si>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</si>
  <si>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</si>
  <si>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</si>
  <si>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</si>
  <si>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</si>
  <si>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</si>
  <si>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</si>
  <si>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</si>
  <si>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</si>
  <si>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</si>
  <si>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</si>
  <si>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</si>
  <si>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</si>
  <si>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</si>
  <si>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</si>
  <si>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</si>
  <si>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</si>
  <si>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</si>
  <si>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</si>
  <si>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</si>
  <si>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</si>
  <si>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</si>
  <si>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</si>
  <si>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</si>
  <si>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</si>
  <si>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</si>
  <si>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</si>
  <si>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</si>
  <si>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</si>
  <si>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</si>
  <si>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</si>
  <si>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</si>
  <si>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</si>
  <si>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</si>
  <si>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</si>
  <si>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</si>
  <si>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</si>
  <si>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</si>
  <si>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</si>
  <si>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</si>
  <si>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</si>
  <si>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</si>
  <si>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</si>
  <si>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</si>
  <si>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</si>
  <si>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</si>
  <si>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</si>
  <si>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</si>
  <si>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</si>
  <si>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</si>
  <si>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</si>
  <si>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</si>
  <si>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</si>
  <si>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</si>
  <si>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</si>
  <si>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</si>
  <si>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</si>
  <si>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</si>
  <si>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</si>
  <si>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</si>
  <si>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</si>
  <si>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</si>
  <si>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</si>
  <si>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</si>
  <si>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</si>
  <si>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</si>
  <si>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</si>
  <si>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</si>
  <si>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</si>
  <si>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</si>
  <si>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</si>
  <si>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</si>
  <si>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</si>
  <si>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</si>
  <si>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</si>
  <si>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</si>
  <si>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</si>
  <si>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</si>
  <si>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</si>
  <si>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</si>
  <si>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</si>
  <si>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</si>
  <si>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</si>
  <si>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</si>
  <si>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</si>
  <si>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</si>
  <si>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</si>
  <si>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</si>
  <si>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</si>
  <si>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</si>
  <si>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</si>
  <si>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</si>
  <si>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</si>
  <si>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</si>
  <si>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</si>
  <si>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</si>
  <si>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</si>
  <si>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</si>
  <si>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</si>
  <si>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</si>
  <si>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</si>
  <si>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</si>
  <si>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</si>
  <si>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</si>
  <si>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</si>
  <si>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</si>
  <si>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</si>
  <si>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</si>
  <si>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</si>
  <si>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</si>
  <si>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</si>
  <si>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</si>
  <si>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</si>
  <si>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</si>
  <si>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</si>
  <si>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</si>
  <si>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</si>
  <si>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</si>
  <si>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</si>
  <si>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</si>
  <si>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</si>
  <si>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</si>
  <si>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</si>
  <si>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</si>
  <si>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</si>
  <si>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</si>
  <si>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</si>
  <si>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</si>
  <si>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</si>
  <si>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</si>
  <si>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</si>
  <si>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</si>
  <si>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</si>
  <si>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</si>
  <si>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</si>
  <si>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</si>
  <si>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</si>
  <si>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</si>
  <si>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</si>
  <si>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</si>
  <si>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</si>
  <si>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</si>
  <si>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</si>
  <si>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</si>
  <si>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</si>
  <si>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</si>
  <si>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</si>
  <si>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</si>
  <si>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</si>
  <si>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</si>
  <si>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</si>
  <si>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</si>
  <si>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</si>
  <si>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</si>
  <si>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</si>
  <si>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</si>
  <si>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</si>
  <si>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</si>
  <si>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</si>
  <si>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</si>
  <si>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</si>
  <si>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</si>
  <si>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</si>
  <si>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</si>
  <si>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</si>
  <si>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</si>
  <si>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</si>
  <si>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</si>
  <si>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</si>
  <si>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</si>
  <si>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</si>
  <si>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</si>
  <si>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</si>
  <si>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</si>
  <si>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</si>
  <si>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</si>
  <si>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</si>
  <si>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</si>
  <si>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</si>
  <si>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</si>
  <si>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</si>
  <si>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</si>
  <si>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</si>
  <si>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</si>
  <si>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</si>
  <si>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</si>
  <si>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</si>
  <si>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</si>
  <si>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</si>
  <si>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</si>
  <si>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</si>
  <si>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</si>
  <si>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</si>
  <si>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</si>
  <si>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</si>
  <si>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</si>
  <si>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</si>
  <si>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</si>
  <si>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</si>
  <si>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</si>
  <si>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</si>
  <si>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</si>
  <si>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</si>
  <si>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</si>
  <si>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</si>
  <si>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</si>
  <si>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</si>
  <si>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</si>
  <si>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</si>
  <si>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</si>
  <si>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</si>
  <si>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</si>
  <si>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</si>
  <si>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</si>
  <si>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</si>
  <si>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</si>
  <si>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</si>
  <si>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</si>
  <si>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</si>
  <si>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</si>
  <si>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</si>
  <si>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</si>
  <si>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</si>
  <si>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</si>
  <si>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</si>
  <si>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</si>
  <si>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</si>
  <si>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</si>
  <si>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</si>
  <si>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</si>
  <si>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</si>
  <si>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</si>
  <si>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</si>
  <si>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</si>
  <si>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</si>
  <si>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</si>
  <si>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</si>
  <si>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</si>
  <si>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</si>
  <si>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</si>
  <si>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</si>
  <si>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</si>
  <si>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</si>
  <si>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</si>
  <si>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</si>
  <si>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</si>
  <si>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</si>
  <si>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</si>
  <si>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</si>
  <si>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</si>
  <si>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</si>
  <si>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</si>
  <si>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</si>
  <si>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</si>
  <si>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</si>
  <si>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</si>
  <si>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</si>
  <si>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</si>
  <si>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</si>
  <si>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</si>
  <si>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</si>
  <si>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</si>
  <si>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</si>
  <si>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</si>
  <si>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</si>
  <si>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</si>
  <si>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</si>
  <si>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</si>
  <si>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</si>
  <si>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</si>
  <si>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</si>
  <si>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</si>
  <si>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</si>
  <si>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</si>
  <si>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</si>
  <si>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</si>
  <si>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</si>
  <si>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</si>
  <si>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</si>
  <si>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</si>
  <si>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</si>
  <si>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</si>
  <si>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</si>
  <si>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</si>
  <si>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</si>
  <si>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</si>
  <si>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</si>
  <si>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</si>
  <si>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</si>
  <si>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</si>
  <si>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</si>
  <si>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</si>
  <si>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</si>
  <si>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</si>
  <si>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</si>
  <si>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</si>
  <si>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</si>
  <si>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</si>
  <si>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</si>
  <si>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</si>
  <si>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</si>
  <si>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</si>
  <si>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</si>
  <si>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</si>
  <si>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</si>
  <si>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</si>
  <si>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</si>
  <si>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</si>
  <si>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</si>
  <si>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</si>
  <si>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</si>
  <si>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</si>
  <si>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</si>
  <si>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</si>
  <si>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</si>
  <si>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</si>
  <si>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</si>
  <si>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</si>
  <si>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</si>
  <si>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</si>
  <si>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</si>
  <si>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</si>
  <si>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</si>
  <si>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</si>
  <si>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</si>
  <si>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</si>
  <si>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</si>
  <si>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</si>
  <si>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</si>
  <si>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</si>
  <si>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</si>
  <si>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</si>
  <si>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</si>
  <si>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</si>
  <si>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</si>
  <si>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</si>
  <si>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en topográfia 42</t>
  </si>
  <si>
    <t>Auxiliar operativo 32</t>
  </si>
  <si>
    <t>Auxiliar operativo 40</t>
  </si>
  <si>
    <t>Auxiliar operativo 41</t>
  </si>
  <si>
    <t>Ayudante 42</t>
  </si>
  <si>
    <t>Ayudante 52</t>
  </si>
  <si>
    <t>Ayudante operativo 42</t>
  </si>
  <si>
    <t>Bibliotecario 31</t>
  </si>
  <si>
    <t>Bibliotecólogo 41</t>
  </si>
  <si>
    <t>Celador 41</t>
  </si>
  <si>
    <t>Celador 42</t>
  </si>
  <si>
    <t>Conductor opertativo 41</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</si>
  <si>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</si>
  <si>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</si>
  <si>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</si>
  <si>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</si>
  <si>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</si>
  <si>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</si>
  <si>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</si>
  <si>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</si>
  <si>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</si>
  <si>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</si>
  <si>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</si>
  <si>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</si>
  <si>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</si>
  <si>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</si>
  <si>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</si>
  <si>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</si>
  <si>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</si>
  <si>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</si>
  <si>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</si>
  <si>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</si>
  <si>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</si>
  <si>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</si>
  <si>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</si>
  <si>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</si>
  <si>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</si>
  <si>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</si>
  <si>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</si>
  <si>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</si>
  <si>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</si>
  <si>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</si>
  <si>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</si>
  <si>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</si>
  <si>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</si>
  <si>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</si>
  <si>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</si>
  <si>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</si>
  <si>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</si>
  <si>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</si>
  <si>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</si>
  <si>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</si>
  <si>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</si>
  <si>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</si>
  <si>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</si>
  <si>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</si>
  <si>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</si>
  <si>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</si>
  <si>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</si>
  <si>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</si>
  <si>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</si>
  <si>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</si>
  <si>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</si>
  <si>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</si>
  <si>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</si>
  <si>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</si>
  <si>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</si>
  <si>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</si>
  <si>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</si>
  <si>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</si>
  <si>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</si>
  <si>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</si>
  <si>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</si>
  <si>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Orientar y supervisar las actividades pedagogicas y convivenciales de la institucion, para el cumplimiento del proyecto educativo institucional.</t>
  </si>
  <si>
    <t>Orientar al concejo academico en la evaluacion y ajuste curricular. Proponer directrices generales al concejo academico. Realizar el seguimiento academico y convivencial de los estudiantes, para la busqueda de la excelencia educativa. Supervisar el cumplimiento de los objetivos trazados por el gobierno escolar. Orientar el grupo de docentes y supervisar el desarrollo de las actividades. Supervisar la elaboracion de los planes de estudio y los proyectos pedagogicos. Promover actividades de motivacion y fortalecimiento del sentido de identidad y pertenencia.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</si>
  <si>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</si>
  <si>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Realizar los trabajos de topografía que le sean asignados, con el fm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georeferenciada. Cumplir con los procedimientos establecidos por la empresa aplicando las medidas de prevención y protección. Realizar los informes de los trabajos efectuados.</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</si>
  <si>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</si>
  <si>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oara minimizar la ocurrencia de los riesgos asociados a la labor en cumplimiento de las normas de servicio interno y legislacion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</si>
  <si>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ó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cumIimiento de las normas de servicio internas y legislación vigente. Conducir vehículo cuando sea requerido, tomando las medidas de seguridad necesarias para su correcto funcionamiento y conservación.</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</si>
  <si>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</si>
  <si>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</si>
  <si>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quimicos.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</si>
  <si>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</si>
  <si>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quimicos.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</si>
  <si>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</si>
  <si>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quimicos.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</si>
  <si>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Sustanciar, tramitar y practicar pruebas a los procesos asignados por el superior inmediato, para el impulso de los mismos, de acuerdo con los lineamientos señalados oor la normatividad vigente.</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</si>
  <si>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</si>
  <si>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Efectuar trabajos relacionados con soldadura electrica autogena y de punto con los equipos estacionarios y portables pare prestar el servicio a las diferentes areas de la Empresa.</t>
  </si>
  <si>
    <t>Ejecutar la soldadura electrica autogena y de punto con los equipos estacionarios y portables de acuerdo con instrucciones recibidas. Interpretar de acuerdo con los parametros tecnicos los planos del taller,  esquemas, despiece, ensemble y montaje. Preparar debidamente los elementos, accesorios y componentes a soldar, observando las normas establecidas segun el lip de material y utilizando los equipos,  maquinaria, herramientas y elementos requeridos segun el caso. Garantizar el buen funcionamiento y estado general de los equipos de soldadura y demas equipos suministrados ejecutando el oportuno mantenimiento de los mismos.</t>
  </si>
  <si>
    <t>Gestionar de manera efectiva las actividades, relacionadas con Ia agenda, atencidn a clientes externos e internos y manejo de documentos para el desarrollo de las responsabilidades del area respectiva.</t>
  </si>
  <si>
    <t>Organizar la agenda del superior inmediato y/o de los funcionarios del area e informar las actividades programadas para el Optima desarrollo de las funciones de la dependencia. Gestionar la correspondencia, actas,  informes y demas documentos requeridos por el  superior inmediato. Proyectar la correspondencia del area de acuerdo con las instrucciones recibidas por el superior inmediato y acorde con las normas tecnicas vigentes para una adecuada gestion del area. Establecer los contactos necesarios para garantizar el desarrollo de las actividades del area. Atender y brindar asesoria a clientes internos y externos para garantizar un efectivo servicio.  Controlar los suministros asignados al area para un manejo eficiente de los recursos. Aplicar la normatividad en  gestion documental para garantizar un efectivo flujo de informacion. Preparar y generar oportunamente los documentos e informes necesarios. Preparar las citas a reuniones con los funcionarios de la Empresa o con los particulares requeridos por el superior inmediato. Mantener actualizado y organizado el archivo de documentos y correspondencia del area.</t>
  </si>
  <si>
    <t>Organizar la agenda del superior inmediato y/o de los funcionarios del area e informar las 
 actividades programadas. Tramitar de la documentación a traves del sistema de gestión documental, Redactar actas, memorandos, oficios y demas documentos que sean requeridos. Propiciar la comunicacion y coordinación oportuna, objetiva y directa al interior del area, entre las diferentes areas y fuera de la empresa. Gestionar y supervisar el suministro y adecuado manejo de los utiles de oficina requeridos por el area. Atender a los clientes internos y externos, con el fin de suministrar Ia información  requerida.</t>
  </si>
  <si>
    <t>Gestionar las solicitudes generadas por los funcionarios y particulares, la coordinacion de las reuniones al superior inmediato y la gestion documental, con el fin de coadyuvar al cumplimiento de las actividades propias de la misma.</t>
  </si>
  <si>
    <t>Custodiar los libros reglamentarios, la expedicion de documentos firmados por la secretaria academica y el rector para mantener actualizadas las normas serialadas por el Ministeria de Educacion Nacional y la Secretaria de Educacion Distrital.</t>
  </si>
  <si>
    <t>Custodiar y mantener actualizados los libros reglamentarios, registros, correspondencia oficial
y demas documentos oficiales. Atender las solicitudes de certificados y constancias de estudios. Verificar los libros reglamentarios del plantel, tales como registro de matriculas, valoraciones,  formularios de inscripcion, recuperaciones, de acuerdo con las instrucciones impartidas por el  rector. Preparar los diplomas, actos de grado, actas generales de graduacion, refrendacion de firmas de la secretaria academica y del rector. Ordenar el archivo academico del colegio, para atender los requerimientos de la comunidad educativa. Generar ante la Secretaria de Educacion Distrital, seccion de escalafon, la protocolizacion anual de profesores. Ordenar el proceso de matricula. Preparar actas de las reuniones del consejo academico y de la comision de evaluacion y   promoción. Participar en actividades de motivation y fortalecimiento del sentido de identidad y pertenencia.</t>
  </si>
  <si>
    <t>Recopilar, almacenar y suministrar la informacion y los datos del archivo que se requieren. Entregar a las diferentes areas la informacion solicitada que repose en el archivo de la dependencia. Organizar el archivo que ingresa y egresa del area. Ordenar los documentos que deben enviarse al archivo de gestion y central. Facilitar la gestion de servicios al cliente interno y externo.</t>
  </si>
  <si>
    <t>Garantizar el  manejo de la  informacion  y documentacion del archivo, para asegurar la actualizacion, conservacion y manejo organizado de los mismos.</t>
  </si>
  <si>
    <t>Organizar la agenda del superior inmediato y/o de los funcionarios del area e informar las
actividades programadas para el optimo desarrollo de las funciones de la dependencia. Coordinar y  digitar la infornnación necesaria para la elaboración de los informes y diligenciamiento de los  registros relacionados con el area, con el fin de asegurar la actualización oportuna de la información. Garantizar el buen manejo y devolucion de la informacion suministrada por otras areas o dependencias de la Empresa. Programar reuniones relacionadas con las actividades inherentes al area para garantizar la efectividad de los procesos. Controlar la existencia y adecuado manejo de los utiles de oficina. Atender en forma oportuna y eficiente a los usuarios y funcionarios de la Empresa. Ingresar los documentos recibidos por el area en el sistema de gestion documental, para facilitar su seguirniento y control.</t>
  </si>
  <si>
    <t>Recibir y organizar los documentos remitidos por las areas de la Empresa con el fin de garantizar la adecuada distribucion de la documentacion asegurando la continuidad de los procesos.</t>
  </si>
  <si>
    <t>Organizar la agenda del superior inmediato y/o de los funcionarios del area e informar las actividades programadas para el desarrollo de las funciones de la dependencia. Recibir, radicar y remitir la correspondencia propia del area e ingresarla en el sistema de gestión documental. Elaborar los documentos que sean requeridos por el area, dentro de los terminos establecidos, para cumplir con lo solicitado por los clientes. Ordenar el archivo de documentos y correspondencia propios del area. Coordinar reuniones de acuerdo con lo requerido por el superior inmediato. Controlar las solicitudes y entrega de los elementos de oficina y papeleria requeridos en el area. Atender a los funcionarios y particulares que requieran tratar temas del area.</t>
  </si>
  <si>
    <t>Tramitar los documentos y correspondencia del area y entes externos con el fin de cumplir los lineamientos establecidos en los procedimientos y en el sistema de gestion documental vigente.</t>
  </si>
  <si>
    <t>Organizar la agenda del superior inmediato y/o de los funcionarios del area e informar las actividades programadas para el óptimo desarrollo de las funciones de la dependencia. Elaborar y remitir los documentos y correspondencias de caracter interno y externo que sean requeridos. Organizar y realizar seguimiento a los documentos propios del area. Identificar y solicitar los utiles de oficina requeridos por el area y controlar su disponibilidad. Orientar y suministrar información a los clientes intemos y externos apoyando el desarrollo y
ejecuten de las actividades del area de desempeño. Generar informes mediante formatos establecidos en el sistema de control de calidad para ser remitidos al superior inmediato.</t>
  </si>
  <si>
    <t>Desarrollar actividades administrativas, complementarias de las tareas propias de los niveles superiores, con el fin de alcanzar los objetivos propuestos teniendo en cuenta la normatividad y el sistema de información documental vigente.</t>
  </si>
  <si>
    <t>Coordinar y supervisar el proyecto educativo institucional, para la ejecucion de los objetivos
propuestos en el horizonte institucional. Preparar la organizacion y ejecucion para la eleccion del gobierno escolar garantizando la  participacion democratica de la comunidad educativa. Preparar el plan  operativo de la  institution y presentarlo al consejo directivo. Ejercer las funciones disciplinarias que le atribuye el manual de convivencia. Presentar la informacion oportuna a los entes de control. Preparar, definir y publicar la resolucion de calendario escolar de cada año electivo y la intensidad horaria. Liderar el consejo academico de su institucion, para orientar el proceso educativo de la institution. Desarrollar actividades de motivacion y fortalecimiento del entido de identidad y pertenencia.  Formular requerimientos a otras areas de la Empresa.</t>
  </si>
  <si>
    <t>Promover y administrar procesos y actividades pedagogicas para dar cumplimiento a la formacion de  los  estudiantes  y  al  proyecto  educativo  institucional (PEI)  y  del  gobierno  escolar, representando   legalmente   al   colegio   ante   las   autoridades   educativas  y  las  demas correspondientes, con el fin de lograr los objetivos propuestos en el horizonte institucional.</t>
  </si>
  <si>
    <t>Pagar las acreencias y obligaciones de la Empresa, previo cumplimiento de los requisitos legales e internamente establecidos, utilizando tecnologías y procedimientos de máxima seguridad y realizando las transacciones bancarias que se requiera para tal fin.</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</si>
  <si>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politicas. Intervenir en el proceso de negociación con las diferentes entidades. Designar la entidad financiera con la cual se efectuara el pago de todos los impuestos de la Empresa, previa consulta con el Director de Tesoreria.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</si>
  <si>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lntervenir en el proceso de planeacion institucional. Atender los casos especiales de los estudiantes que le sean solicitados para el rector, vicerrector, directores de grupo, comision de evaluacion y promocion. Coordinar con  los docentes el manejo de la relacion con los estudiantes. Preparar programas de promocion y prevencion de salud fisica y mental, para una optima calidad de vida de toda la comunidad educativa. Asistir a los programas y actividades desarrolladas en las direcciones de grupo. Analizar los formularios de inscription de los estudiantes uevos para definir la matricula. Desarrollar actividades de motivacion y fortalecimiento del sentido de identidad y   pertenencia, para fortalecer la identidad y compromiso institucional.</t>
  </si>
  <si>
    <t>Promover el proceso de identidad personal, desarrollo integral de la comunidad educativa y social y la identificacion de sus necesidades, para crear un ambiente optima del proceso educativo.</t>
  </si>
  <si>
    <t>Efectuar la operacion de valvulas y accesorios de la red local;  revisar, calibrar y hacer mantenimiento de valvulas reductoras de presion, recorridos de la red local y coordinar las actividades de las personas a su cargo en terreno para Ia prestacion del servicio de acueducto a la ciudadania.</t>
  </si>
  <si>
    <t>Mantener actualizados e interpretar correctamente los planos de la red local. Proponer alternativas de solucion con el objetivo de informar a la central de radio o al  ingeniero sobre las fallas o imprevistos en la operacion. Identificar las valvulas perdidas mediante replanteo de la localizacion, limpieza, aplique, descapote o excavacion del terreno en los sitios respectivos. Verificar que las suspensiones del servicio afecten lo estrictamente necesario en area y tiempo. Efectuar periodicamente el mantenimiento, calibracion y recuperacion de valvulas reductoras de presion, lineas divisoras de presion manornetros. Adelantar investigaciones relacionadas con el estado y funcionamiento de la red. Tomar medidas de presiones, caudales, niveles o similares. Operar el vehiculo  asignado, tomando las medidas necesarias. Ejecutar los movimientos en los accesorios de la red local para la puesta en operacion (desinfeccion, pruebas de presion y recorrido de accesorios) de las nuevas redes locales. Ejecular los cierres, desaglies, y reestablecidas para realizar las reparaciones de la red local cuando se presenten daños. Operar los equipos de bombeo asignados al desagile de las camaras de las estructuras de la red local que esten dentro de los cierres. Informer los resultados obtenidos en terreno para que los ingenieros de coordinacion de valvulas programen el mantenimiento, calibracion y monitoreo periodico de las estaciones 
 reductoras de presion de la red local y se reparen los darios localizados.</t>
  </si>
  <si>
    <t>Efectuar Ia operacion de valvulas y accesorios de Ia red matriz, para Ia prestación del servicio de acueducto a la ciudadania.</t>
  </si>
  <si>
    <t>Efectuar en el sector asignado, las operaciones de cierre y apertura de valvulas para suspender o reestablecer el servicio, mantenimiento o renovacion de componentes, conforme a los procedimientos e instrucciones impartidas por el superior inmediato. Efectuar periodicamente el mantenimiento, calibracion y recuperación de accesorios, estaciones y valvulas reductoras de presion de la red matriz, lineas divisoras de presion, manometros y velar par el adecuado estado de funcionamiento y conservacion de los mismos. Desarrollar las investigaciones relacionadas con el estado y funcionamiento de la red. Realizar los recorridos de redes matrices, lo cual incluye localizacion, limpieza de camaras, operación sistematica de valvulas directas, verificacion del estado del corredor de las lineas y de todos sus accesorios (salidas, ventosas, purges, manholes, entre otros).</t>
  </si>
  <si>
    <t>Operar los equipos pesados de propiedad de la Empresa pare realizar el mantenimiento e inspeccian de tuberias y redes de acueducto y alcantarillado sanitario y pluvial.</t>
  </si>
  <si>
    <t>Inspeccionar diariamente los equipos a operar para comprobar el perfecto estado de funcionamiento de motor, frenos, cerraduras, asi como el adecuado nivel de combustibles, lubricantes, refrigerantes y dernas sistemas y adoptar las precauciones necesarias pare la seguridad del personal, el equipo y/o la carga transportada. Conducir el vehiculo o equipo asignado, segun las Ordenes recibidas, dentro o fuera del sector urbano y siempre por las vias. Controlar y/o suministrar en forma adecuada y en el momento que sea necesario los combustibles, lubricantes, refrigerantes y demas elementos requeridos para el correcto funcionamiento de los equipos. Instalar y operar los equipos para efectuar los trabajos que le sean asignados. Efectuar los trabajos de limpieza, mantenimiento y rehabilitacion de los sistemas de acueducto de la ciudad.  Interpreter y cumplir las seriales, normas y demas medios colocados en el lugar donde labore y/o en las vias que transite. Informar al superior y a equipo automotriz sabre cualquier anomalia a inconvenientes en el funcionamiento del equipo. Inspeccionar la distribucion de carga del equipo o vehiculo a operar Llevar y mantener  registros actualizados de las revisiones, cambios de lubricantes, sincronizaciones y reparaciones efectuadas en los equipos a su cargo, asi como de las ordenes de entrega de aceites, combustibles, grasas y demas requeridos para el adecuado mantenimiento de los equipos. Informar al superior inmediato sobre el desarrollo de los trabajos encomendados.</t>
  </si>
  <si>
    <t>Instalar en el sitio indicado los equipos necesarios. Inspeccionar y revisar las partes generales de los equipos a operar. Sunninistrar en el momento que sea necesario los combustibles, lubricantes, refrigerantes y  demas elementos requeridos. Interpretar y cumplir las señales, normas y demas medios colocados en el lugar donde labore o en las vias que transite. Llevar y mantener registros actualizados de las revisiones, cambios de lubricantes, sincronizaciones y reparaciones efectuadas en los equipos a su cargo, asi como de las Ordenes de entrega de aceites, combustibles, grasas y demas requeridos. Mantener en servicio, presentacion y aseo las herramientas y equipos. Informar permanentemente a su superior inmediato sobre el desarrollo de las actividades, con el objetivo de reportar los inconvenientes encontrados en cada una de ellas.</t>
  </si>
  <si>
    <t>Responder por la operacion de los equipos necesarios en los sitios donde sean requeridos, siguiendo las instrucciones impartidas, para realizar el mantenimiento e inspection de tuberias y redes de alcantarillado sanitario y pluvial.</t>
  </si>
  <si>
    <t>Garantizar el cumplimiento de los servicios odontologicos pactados con las companias prestadoras de los planes adicionales de salud, para que presten los servicios acordes a las necesidades e inconvenientes de los usuarios.</t>
  </si>
  <si>
    <t>Realizar seguimiento y control sobre el cumplimiento de los servicios odontologicos pactados
contractualmente con las companias prestadoras de los planes adicionales de salud. Recibir y tramitar las quejas, reclamos y sugerencias sobre los servicios odontologicos prestados por las companias prestadoras de los planes adicionales de salud. Desarrollar y controlar indicadores sobre los servicios odontologicos recibidos  por los trabajadores, pensionados y beneficiarios a traves de los planes adicionales de salud. Analizar y discutir los informes de gestion presentados por las companias prestadoras de los planes adicionales de salud. Validar la  informacion sobre utilizacion de servicios odontologicos.</t>
  </si>
  <si>
    <t>Realizar en coordinacion con los profesionales del area, actividades que permitan establecer un estilo de vida saludable. Participar en el sub-programa de medicina preventiva y del trabajo de salud ocupacional en la  Empresa. Realizar auditorias y participar en las interventorias a los contratos del area. Ejecutar planes de intervencion de acuerdo con el diagnostico de salud y de conformidad con las disposiciones generadas. Ejercer las actividades del sistema de atencion de emergencias. Ejecutar los programas de vigilancia epidemiologica. Participar en el proceso de reincorporacion laboral. Realizar visitas medicas domiciliarias a los usuarios que asi lo requieran. Planear el programa de ejecucion de los servicios, con base en los requerimientos de las areas receptoras. Validar la informacion sobre utilizacion de servicios, reportada par las compañias contratadas. Asistir a los funcionarios de la Empresa cuando al interior de sus instalaciones presenten algun   evento agudo de salud. Participar y desarrollar actividades que promuevan la salud y prevengan las enfermedades en los trabajadores y estudiantes del Colegio Ramon B. Jimeno.</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</si>
  <si>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</si>
  <si>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</si>
  <si>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Realizar el mantenimiento locativo (pintura, poda, limpieza) de los lugares que se le asignen. Vigilar las fuentes hidrograficas de la zona. Guiar las visitas programadas a los predios, informando sobre las precauciones y
recomendaciones que se tienen establecidas para los visitantes. Cuidar los semovientes de la Empresa, suministrandoles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conservacion.</t>
  </si>
  <si>
    <t>Efectuar la localizacion y reparacion de los daños en las redes de acueducto, accesorios, acometidas,  reparar  las  valvulas  necesarias  y demas  actividades complementarias  para adelantar los trabajos, con el fin de reestablecer el suministro del servicio a la ciudadania.</t>
  </si>
  <si>
    <t>Cambiar y reparar accesorios de las valvulas y tuberias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proteccion de superficies. Verificar el tipo de materiales necesarios. Descubrir y localizar daños en la red local, retirar los recubrimientos de las tuberias come morteros, anclajes o de cualquier tipo.</t>
  </si>
  <si>
    <t>Cambiar y/o reparar accesorios de las valvulas y tuberias con el fin de adelantar los trabajos de mantenimiento pare reestablecer el suministro de agua al sector afectado. Ejecutar los trabajos e informar oportunamente sobre los inconvenientes encontrados al superior inmediato. Realizar la reparacion de escapes en la cajilla unitaria de las acometidas domiciliarias, de acuerdo con lo programado por el area. Colaborar en descubrir y localizar daños en red local, manualmente o con equipo, retirar los recubrirnientos de las tuberias como morteros, anclajes o de cualquier tipo. Reportar la informacion en los formatos establecidos.</t>
  </si>
  <si>
    <t>Efectuar  las excavaciones necesarias  para descubrir y localizar darios en  las redes de acueducto, accesorios y acometidas, utilizando para ello equipos de herramienta cotidiana tales como pales, picas, barras y almagenas y equipos de bombeo, para dar curnplimiento a la labor requerida.</t>
  </si>
  <si>
    <t>Programar, desarrollar y evaluar las actividades del area respectiva en el plan de estudio, proyecto pedagogico y actividades complementarias. Analizar los resultados de la evaluacion academica definida en el consejo academico aplicando las estrategias metodologicas a que de lugar. Realizar informes de rendimiento de los estudiantes a su cargo, al termino de cada uno de los periodos. Asistir a los comites en los que sea requerido y asumir la responsabilidad en los organos de gobierno escolar donde haya sido designado elegido. Realizar actividades de motivatcon y fortalecimiento del sentido de identidad y pertenencia. Realizar el manejo convivencial de los estudiantes en todas las actividades dentro y fuera del colegio.</t>
  </si>
  <si>
    <t>Promover el proceso de formacion de los estudiantes dentro del memo del proyecto educativo institucional y la Empresa, para el logro de los objetivos propuestos en el horizonte institucional.</t>
  </si>
  <si>
    <t>Efectuar el transporte de personal y/o elementos, hacia los sitios donde se van a realizar las labores de mantenimiento. Inspeccionar el vehiculo que se le asigne. Inspeccionar el peso y distribución de la carga en el vehiculo. Operar los vehiculos segun las ordenes recibidas, dentro o fuera del sector urbano. Suministrar los combustibles, lubricantes, sincronizaciones y reparaciones necesarios al vehiculo. Informar al superior inmediato sobre el desarrollo de los trabajos encomendados, asl como de los inconvenientes o dificultades en la ejecución de los mismos. Contribuir en el desarrollo de labores logisticas relacionadas con los procesos y funciones del area respectiva.</t>
  </si>
  <si>
    <t>Responder por la operacion, funcionamiento y mantenimiento de los vehiculos tales como: vehiculos, volquetas, carrotanques, camiones, furgones y similares, para cumplir con el trasporte de personal o de elementos del area siguiendo las instrucciones precisas que le sean proporcionadas.</t>
  </si>
  <si>
    <t>Vigilar las dependencies, predios, materiales y equipos de la Empresa con el fin de preservar y conservar los bienes de Ia misma.</t>
  </si>
  <si>
    <t>Vigilar las dependencias de la Empresa tales como edificios, plantas, oficinas, predios, estaciones, y depositos, haciendo los recorridos establecidos y de acuerdo con Ia periodicidad programada. Supervisar y registrar la entrada y salida de vehiculos a las instalaciones de la Empresa. Controlar Ia entrada o salida de funcionarios de la Empresa y de personas extranas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</si>
  <si>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fisica y de los bienes encontrados en la misma, para garantizar la proteccian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</si>
  <si>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esten en buen funcionanrtiento, actualizados y que los informes correspondan a la realidad de la prestación del servicio.</t>
  </si>
  <si>
    <t>Recibir y atender las necesidades de informacion de la comunidad educativa, mediante la provision de material bibliografico para el cumplimiento de la programacion de las actividades academicas.</t>
  </si>
  <si>
    <t>Suministrar el material bibliografico y atender las consultas de la comunidad educativa cuando este lo requiera. Archivar, rotular y codificar el material bibliografico. Preparar el plan operativo de la biblioteca y el proyecto de reglamento interno. Actualizar el registro de utilizacion del servicio y el control de los prestamos realizados. Actualizar la base de datos que contenga la informacion del material bibliografico. Aplicar mecanismos de motivacion y fortalecimiento del sentido de identidad y pertenencia en   las actividades que realize.</t>
  </si>
  <si>
    <t>Mantener actualizada la documentacion  funcional  de los procesos impactados, realizando ajustes a la herramienta y/o nuevas versiones, con el fin de conserver el soporte tecnico documentado de los nuevos desarrollos.</t>
  </si>
  <si>
    <t>Actualizar la documentacion de los procesos impactados per las herramientas informaticas. Elaborar la documentacion funcional que surja para ajustes o nuevos desarrollos integrados al sistema. Informar a los funcionarios del area los cambios en la documentacion funcional del sistema. Realizar un muestreo sobre los diferentes tipos de documentacion funcional para hacer seguimiento a la calidad de la informacion y determinar el estado de actualizacion de la misma. Realizar seguimiento de los desarrollos Ilevados a cabo, segun requerimientos y necesidades de las areas.</t>
  </si>
  <si>
    <t>Auxiliar técnico salud ocupacional 40</t>
  </si>
  <si>
    <t>Auxiliar técnico zonas 40</t>
  </si>
  <si>
    <t>Realizar actividades operativas y de archivo documental relacionadas con los planes adicionales de salud, Programa de Salud Ocupacional y Subprograma de Medicina Preventiva y del Trabajo, con el fin de cumlir con los procedimientos del área prestar un servicio oportuno efectivo a los pacientes.</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</si>
  <si>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</si>
  <si>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Asistir a reuniones y eventos de gestion social que le sean asignados. Brindar apoyo logistico requerido por el superior inmediato para Ia organization y ejecucion. Realizar capacitation a las comunidades de la zona asignada, relacionada con los programas de extension social de la Empresa. Consolidar la informacion relacionada con los programas de extension social, las actividades de seguimiento al operador comercial, las actividades desarrolladas con la comunidad. Efectuar las actividades para el cumplimiento del plan de gestion social en obras en los proyectos asignados. Realizar informes de gestion requeridos por el superior inmediato.</t>
  </si>
  <si>
    <t>Realizar las actividades encomendadas por su superior inmediato relacionadas con programas de extension social, asuntos comerciales, operativos y de obras, con el fin de apoyar la implementacien de la Politica Social de la Empresa.</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</si>
  <si>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</si>
  <si>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</si>
  <si>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</si>
  <si>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logisticas en las obras de reconstruction, mantenimiento preventivo y correctivo de Ia red de acueducto, para evitar inconvenientes que afecten a Ia ciudadania</t>
  </si>
  <si>
    <t>Organizar los recorridos conforme a la programación establecida por el superior inmediato. Brindar la asistencia tecnica y logistica requerida por las comisiones de mantenimiento de la zona asignada y verificar que los trabajos se ejecuten conforme a las tacnicas establecidas. Informar al superior  inmediato sobre el desarrollo de los trabajos encomendados, los inconvenientes o dificultades en la ejecución de los mismos. lnterpretar los planos de la red como guia para localizar los darios, efectuar las operaciones de los accesorios de la red o pedir el apoyo tecnico necesario para darle solution a los daños. Coordinar los trabajos realizados por el personal de nivel inferior que forma parte de Ia comision en el mantenimiento de redes matrices y menores. Ejecutar el mantenimiento de los vehiculos tales como: camiones, volquetas, furgones y similares. Operar el vehiculo asignado, tomando las medidas necesarias, para   su correcto funcionamiento y conservacion, conforme a las normas y reglamentos establecidos por la Empresa y las autoridades de transito.</t>
  </si>
  <si>
    <t>Preparar el material y ejecutar las labores necesarias con el objetivo de dar cumplirniento de las actividades de la comision de topografia.</t>
  </si>
  <si>
    <t>Preparar y transporter el material, elementos y herramientas necesarios. Ejecutar las actividades en terreno centrando y nivelando los instrumentos de topografia y equipos de reflexion. Ejecutar las actividades en terreno,  abriendo troches, preparando mezcla y fundiendo mohones, de acuerdo con las instrucciones recibidas. Realizar inspeccion a los pozos de aguas negras, Iluvias, rios, canos y quebradas. Informer al topografo sobre las actividades desarrolladas.</t>
  </si>
  <si>
    <t>Dar soporte en Ia elaboración de registros e informes y en la ejecución de actividades del area con el fin de contribuir al curnplimiento de los objetivos establecidos por la misma.</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</si>
  <si>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</si>
  <si>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Desarrollar labores asistenciales relacionadas con los procesos y actividades inherentes al area conforme a los lineamientos establecidos para su adecuado funcionamiento.</t>
  </si>
  <si>
    <t>Responder por la información, informes y documentos en general que hacen parte del archivo del area de acuerdo a los procedimientos y la normatividad sabre el manejo de archivo. Preparar, en coordinación  con  el  equipo  de  trabajo  y/o  superior  inmediato, las presentaciones, cuadros, fichas tacnicas y documentos en general, relacionadas con los procedimientos del area. Atender a los usuarios en lo relacionado con la entrega y recibo de documentos y en el suministro de información pertinente a los procesos del area teniendo en cuenta las directrices del superior inmediato. Coordinar con el superior inmediato la disponibilidad de los recursos y equipos asignados al  area.</t>
  </si>
  <si>
    <t>Llevar el registro y control de la información del area y asegurar la realización de las actividades de soporte administrativo y tecnico mediante los procedimientos establecidos por el area.</t>
  </si>
  <si>
    <t>Organizar la información, alimentar las bases de datos y participar de su sistematizacion cuando esto sea requerido. Digitar la informacion para la elaboración de los informes y diligenciamiento de los formatos  relacionados con el area. Entregar a las diferentes areas y entidades externas Ia informacion solicitada que repose en el archivo del area, con previa autorizacion del superior inmediato. Elaborar documentos e informes que se manejen en el area. Atender en forma eficiente al usuario, para la entrega y recibo de documentos asi como el suministro de la informacion, teniendo en cuenta los procedimientos definidos para tal fin. Adelantar las gestiones necesarias para garantizar la provision de insumos, equipos y materiales requeridos para el funcionamiento del area.</t>
  </si>
  <si>
    <t>Instalar, revisar, reparar o cambiar elementos de reposicion de mantenimient. Tomar las medidas, hacer trazos necesarios y pasar los niveles. Realizar el mezclado de materiales y vaciado de concreto, necesarios para las  construcciones o reparaciones de las obras adelantadas por la zona. Hacer excavaciones, movilizar tuberias y accesorios pare efectuar empates, prolongaciones y renovaciones en las redes de la Empresa de acuerdo a las instrucciones impartidas por su superior inmediato. Mantener en estado de servicio y funcionamiento los equipos,  herramientas y demas elementos que se le confien, para desempeñar sus funciones y ademas responder por los daños o desperfectos distintos al desgaste natural. Informar a su superior inmediato sobre el desarrollo de sus funciones, con el objetivo de reporter los inconvenientes que se le presenten. Operar el vehiculo asignado, tomando las medidas necesarias, para su correcto funcionamiento y conservacion, conforme a las normas y reglamentos establecidos por Ia Empresa y las autoridades de transito.</t>
  </si>
  <si>
    <t>Ejecutar labores de mantenimiento en terreno, con el objetivo de reparar elementos de la red de acueducto o alcantarillado.</t>
  </si>
  <si>
    <t>orden de prestacion de servicios</t>
  </si>
  <si>
    <t>Accidente de Tránsito</t>
  </si>
  <si>
    <t>locativo (2)</t>
  </si>
  <si>
    <t>muerte</t>
  </si>
  <si>
    <t>CONTROL DE CAMBIOS EN LA ACTUALIZACIÓN</t>
  </si>
  <si>
    <t>INSUMO</t>
  </si>
  <si>
    <t>DESCRIPCIÓN DETALLADA DE LA ACTUALIZACIÓN</t>
  </si>
  <si>
    <t>Formato: M4F0702F10</t>
  </si>
  <si>
    <t>SI</t>
  </si>
  <si>
    <t>Movimiento Repetitivo</t>
  </si>
  <si>
    <t>Practica de pausas activas de manera frecuente para activación de sistema musculo esquelético</t>
  </si>
  <si>
    <t>Conocer los diferentes canales de comunicación para reportar eventos originados por riesgo público si es posible antes de la ocurrencia y en el caso de materialización el durante y después del evento.</t>
  </si>
  <si>
    <t>Continuar con las socializaciones al personal con respecto a los procedimientos a seguir en caso de emergencia.</t>
  </si>
  <si>
    <t>Continuar con el desarrollo del programa de riesgo psicosocial con el fin de retroalimentar acerca del y manejo de estrés, así como factores internos y externos que desarrollen a mayor nivel este riesgo.</t>
  </si>
  <si>
    <t>ELEMENTOS DE PROTECCIÓN PERSONAL DE ACUERDO AL MANUAL DE E.P.P. DE LA EMPRESA</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</si>
  <si>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</si>
  <si>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</si>
  <si>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</si>
  <si>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</si>
  <si>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</si>
  <si>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manuales y/o máquinas y equipos</t>
  </si>
  <si>
    <t xml:space="preserve">Uniformes Corporativos, Chaquetas corporativas, Carnetización
</t>
  </si>
  <si>
    <t>Trabajo seguro en caliente, diligenciamiento de permisos de trabajo, uso y manejo adecuado de E.P.P.</t>
  </si>
  <si>
    <t>Biológicos</t>
  </si>
  <si>
    <t>Parálisis</t>
  </si>
  <si>
    <t>Riesgo Biológico Autocuidado</t>
  </si>
  <si>
    <t>Agentes Biológicos 1</t>
  </si>
  <si>
    <t>Agentes Biológicos 2</t>
  </si>
  <si>
    <t>Agentes Biológicos 3</t>
  </si>
  <si>
    <t>Agentes Biológicos 4</t>
  </si>
  <si>
    <t>Agentes Biológicos 5</t>
  </si>
  <si>
    <t>Agentes Biológicos 6</t>
  </si>
  <si>
    <t>Agentes Biológicos 7</t>
  </si>
  <si>
    <t>Agentes Biológicos 8</t>
  </si>
  <si>
    <t>Agentes Biológicos 9</t>
  </si>
  <si>
    <t>Agentes Biológicos 10</t>
  </si>
  <si>
    <t xml:space="preserve">Garantizar el cumplimiento de las regulaciones normativas en lo relacionado con la liquidación, presentación y pago de las declaraciones tributarias establecidas en la ley y cumplimiento de las obligaciones fiscales, con el fin de asegurar el desarrollo de los procedimientos y lineamientos establecidos en el área.
</t>
  </si>
  <si>
    <t xml:space="preserve">1.Elaborar los diferentes escenarios fiscales. 2.Elaborar periódicamente la provisión del impuesto sobre la renta y complementarios. 3.Revisar las cifras y presentar la información anual de los medios magnéticos. 4.Verificar el proceso de toma de información. 5.Analizar las cifras de la declaración, con la periodicidad reglamentaria, de retención en la fuente, impuesto sobre las ventas, industria y comercio, retenciones de industria y comercio. 6.Liquidar las contribuciones especiales y tramitar para pago ante las entidades establecidas. 7.Tramitar el pago y preparar el informe consolidado de pagos por concepto de contribución de valorización. 8.Analizar el proceso de depreciación fiscal. 9.Solicitar a los organismos con los cuales se tienen suscritos convenios de cooperación, la información relacionada con los pagos mensuales para ser informados. 10.Atender los requerimientos de impuestos de las entidades de fiscalización. 11.Responder la solicitud de conceptos internos y externos sobre impuestos.12. Atender los requerimientos de impuestos de las entidades fiscales. </t>
  </si>
  <si>
    <t xml:space="preserve">
Elaborar el presupuesto del área y verificar el cumplimiento de las obligaciones y requerimientos
tributarios de la Empresa, dentro de los plazos establecidos porra ley.
</t>
  </si>
  <si>
    <t xml:space="preserve">1 Determinar los valores base de liquidación para avalúos, impuestos y descuentos por pago
anticipado a que haya lugar. 2. Elaborar y/o la declaración de impuesto predial y de vehículos a cargo de la Empresa.  3. Solicitar a las autoridades municipales la normatividad vigente en materia de impuesto predial, para su aplicación. 4. Solicitar a los municipios aledaños las liquidaciones de los impuestos prediales.  5, Relacionar y presentar al área respectiva las diferencias presentadas entre los predios informados de propiedad de la Empresa y los reportados por el municipio. 6. Analizar y argumentar los actos administrativos de impuestos municipales, distritales y de
vehículos.  7. Revisar la retención en la fuente aplicada en el área respectiva por concepto de pagos laborales. 8. Gestionar el presupuesto del área, en cuanto a su elaboración y control.  9. Elaborar y hacer seguimiento de los términos de los contratos de servicios requeridos por el
área. 
</t>
  </si>
  <si>
    <t>CENTRO DE TRABAJO Y/O PROCESO: GERENCIA COORPORATIVA Y FINANCIERA</t>
  </si>
  <si>
    <t>NOMBRE CENTRO DE TRABAJO Y/O PROCESO: DIRECCION TRIBUTARIA</t>
  </si>
  <si>
    <t>GERENCIA COORPORATIVA Y FINANCIERA</t>
  </si>
  <si>
    <t>DIRECCION TRIBUTARIA</t>
  </si>
  <si>
    <t>BIOMECÁNICOS</t>
  </si>
  <si>
    <t>FENOMENOS NATURALES</t>
  </si>
  <si>
    <t>PSICOSOCIAL</t>
  </si>
  <si>
    <t>C.DE SEGURIDAD</t>
  </si>
  <si>
    <t>Temperaturas Extremas calor</t>
  </si>
  <si>
    <t>Ubicación de equipos portátiles de extinción de incendios cerca al área que garanticen una oportuna atención ante un evento por fuego incipiente.</t>
  </si>
  <si>
    <t>FÍSICO</t>
  </si>
  <si>
    <t>El personal que labora en el área del edificio central debe contar con hidratación periódica para minimizar el riesgo por golpes de calor</t>
  </si>
  <si>
    <t>Dar soporte en la elaboración de registros e informes y en la ejecución de actividades del área.</t>
  </si>
  <si>
    <t>Desarrollar actividades administrativas, complementarias de las tareas propias de los niveles superiores.</t>
  </si>
  <si>
    <t>APRENDIZ 70</t>
  </si>
  <si>
    <t>BIOLÓGICO</t>
  </si>
  <si>
    <t>Campañas de aseo de manos cumpliendo protocolos de una adecuada limpieza y desinfección de manera constante.</t>
  </si>
  <si>
    <t>Capacitación y entrenamiento</t>
  </si>
  <si>
    <t>Ejecutar la planeación tributaria de la empresa para el cumplimiento de obligaciones impositivas y manejo de acreedores</t>
  </si>
  <si>
    <t xml:space="preserve">Establecer pautas técnicas y procedimientos para el manejo de aspectos tributarios de la empresa. Evaluar y recomendar políticas de manejo para los temas relacionados con la legislación tributaria . Atender aspectos tributarios como impuestos, tasas, cánones contribuciones y demás temas relacionados con la legislación tributaria. Controlar el proceso de cuentas por pagar para dar cumplimiento a la programación anual mensual izada establecida desde la Gerencia Financiera. Desarrollar y controlar la ejecución del presupuesto y del plan anual de caja de la Dirección. </t>
  </si>
  <si>
    <t xml:space="preserve">Realizar la actualización de bases de datos y generar los informes y reportes necesarios para liquidar los diferentes impuestos, de acuerdo con los requerimientos legales.
</t>
  </si>
  <si>
    <t xml:space="preserve">1. Realizar Ia depuración de bases de datos en el sistema de información empresarial con el 
 propósito de generarla en medio magnético con la Dirección de Impuestos y Aduanas 
 Nacionales y la Dirección Distrital (DDI) de Impuesto.2. Actualizar los reportes para la declaración del impuesto de industria y comercio, impuesto  de valor agregado y retención en Ia fuente de acuerdo con las novedades presentadas en  el plan general de contabilidad. 3.  Elaborar el reporte orientado a generar el impuesto de valor agregado tegrico.4. Presentar  un  informe  de  activos fijos  reales  productivos,  incluyendo  la  generación   autornatica del informe de valores causados pare cada proyecto en forma general y  agregada, desde el sistema de información empresarial.5. Mantener actualizado el programa para la elaboración de la declaración anual del impuesto 
 predial. 6. Diseñar e implementar el informe para la declaración de renta por cada concepto de 
 acuerdo con el formulario de declaración de renta anual.
7.  Realizar, conjuntamente con el sistema de información empresarial, la generación del 
 informe anual con destino a la Dirección de Impuestos y Aduanas Nacionales y a Ia 
 Dirección Distrital (DOI) de Impuesto para propiciar una adecuada gestión en materia 
 tributaria.
</t>
  </si>
  <si>
    <t>Desarrollar el proceso de verificación de factura y generación de impuesto timbre, de pago de facturas a proveedores, incluido el control de la base de deltas del maestro de acreedores de la Empresa para el cumplimiento de las normas tributarias.</t>
  </si>
  <si>
    <t xml:space="preserve">1.  Verificar el cumplimiento de los requisitos legales de las facturas o documentos equivalentes
de acuerdo con la normatividad legal vigente.
2.  Establecer, verificar e indicar los descuentos tributarios aplicables a las facturas de acuerdo
con el concepto facturado, la calidad del contribuyente y el objeto del contrato.
3.  Efectuar desbloqueo en las líneas presupuestales que presenten inconsistencias en el
presupuesto de pagos para evitar que los registros no afecten presupuesto y queden en espera o abiertos de manera indefinida.
4.  Contabilizar el pago de servicios aplicando los descuentos tributarios de acuerdo con la
normatividad vigente.
5.  Verificar las devoluciones de los valores descontados con el fin de realizar reclasificación en
caso que sea necesario.
</t>
  </si>
  <si>
    <t>Dar soporte en Ia elaboración de registros e informes y en la ejecución de actividades del área con el fin de contribuir al curnplimiento de los objetivos establecidos por la misma.</t>
  </si>
  <si>
    <t>Organizar la agenda del superior inmediato y/o de los funcionarios del área e informar las actividades programadas para el óptimo desarrollo de las funciones de la dependencia. Elaborar y remitir los documentos y correspondencias de carácter interno y externo que sean requeridos. Organizar y realizar seguimiento a los documentos propios del área. Identificar y solicitar los útiles de oficina requeridos por el área y controlar su disponibilidad. Orientar y suministrar información a los clientes intemos y externos apoyando el desarrollo y
ejecuten de las actividades del área de desempeño. Generar informes mediante formatos establecidos en el sistema de control de calidad para ser remitidos al superior inmediato.</t>
  </si>
  <si>
    <t>ELABORACIÓN                                            ACTUALIZACIÓN                                               FECHA: 26 de noviembre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</si>
</sst>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color theme="1"/>
      <name val="Arial"/>
      <family val="2"/>
    </font>
    <font>
      <b/>
      <sz val="10"/>
      <name val="Arial"/>
      <family val="2"/>
    </font>
    <font>
      <sz val="10"/>
      <name val="Arial"/>
      <family val="2"/>
    </font>
    <font>
      <sz val="8"/>
      <color theme="1"/>
      <name val="Calibri"/>
      <family val="2"/>
      <scheme val="minor"/>
    </font>
    <font>
      <sz val="8"/>
      <color theme="1"/>
      <name val="Trebuchet MS"/>
      <family val="2"/>
    </font>
    <font>
      <sz val="10"/>
      <color indexed="8"/>
      <name val="Arial"/>
      <family val="2"/>
    </font>
    <font>
      <sz val="11"/>
      <color indexed="8"/>
      <name val="Calibri"/>
      <family val="2"/>
    </font>
    <font>
      <b/>
      <sz val="12"/>
      <color theme="1"/>
      <name val="Calibri"/>
      <family val="2"/>
      <scheme val="minor"/>
    </font>
    <font>
      <b/>
      <sz val="10"/>
      <color theme="1"/>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4" tint="0.39997558519241921"/>
        <bgColor indexed="64"/>
      </patternFill>
    </fill>
  </fills>
  <borders count="31">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cellStyleXfs>
  <cellXfs count="12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horizontal="left" vertical="center"/>
    </xf>
    <xf numFmtId="0" fontId="1" fillId="3" borderId="12" xfId="0" applyFont="1" applyFill="1" applyBorder="1" applyAlignment="1">
      <alignment vertical="center" textRotation="90"/>
    </xf>
    <xf numFmtId="0" fontId="1" fillId="4" borderId="12" xfId="0" applyFont="1" applyFill="1" applyBorder="1" applyAlignment="1">
      <alignment vertical="center" wrapText="1"/>
    </xf>
    <xf numFmtId="0" fontId="2" fillId="4" borderId="12" xfId="0" applyFont="1" applyFill="1" applyBorder="1" applyAlignment="1" applyProtection="1">
      <alignment vertical="center" wrapText="1"/>
      <protection locked="0"/>
    </xf>
    <xf numFmtId="0" fontId="1" fillId="4"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4" fillId="4" borderId="12" xfId="0" applyFont="1" applyFill="1" applyBorder="1" applyAlignment="1">
      <alignment horizontal="center" vertical="center"/>
    </xf>
    <xf numFmtId="0" fontId="3" fillId="4" borderId="12" xfId="0" applyFont="1" applyFill="1" applyBorder="1" applyAlignment="1">
      <alignment horizontal="justify" vertical="center" wrapText="1"/>
    </xf>
    <xf numFmtId="0" fontId="1" fillId="4" borderId="16" xfId="0" applyFont="1" applyFill="1" applyBorder="1" applyAlignment="1">
      <alignment vertical="center" wrapText="1"/>
    </xf>
    <xf numFmtId="0" fontId="3" fillId="4" borderId="16" xfId="0" applyFont="1" applyFill="1" applyBorder="1" applyAlignment="1" applyProtection="1">
      <alignment vertical="center" wrapText="1"/>
      <protection locked="0"/>
    </xf>
    <xf numFmtId="0" fontId="2" fillId="4" borderId="16" xfId="0" applyFont="1" applyFill="1" applyBorder="1" applyAlignment="1" applyProtection="1">
      <alignment vertical="center" wrapText="1"/>
      <protection locked="0"/>
    </xf>
    <xf numFmtId="0" fontId="0" fillId="4" borderId="16" xfId="0" applyFill="1" applyBorder="1" applyAlignment="1">
      <alignment horizontal="center" vertical="center" wrapText="1"/>
    </xf>
    <xf numFmtId="0" fontId="4" fillId="4" borderId="16" xfId="0" applyFont="1" applyFill="1" applyBorder="1" applyAlignment="1">
      <alignment horizontal="center" vertical="center"/>
    </xf>
    <xf numFmtId="0" fontId="0" fillId="6" borderId="0" xfId="0" applyFill="1"/>
    <xf numFmtId="0" fontId="7" fillId="7" borderId="17" xfId="9" applyFont="1" applyFill="1" applyBorder="1" applyAlignment="1">
      <alignment horizontal="center"/>
    </xf>
    <xf numFmtId="0" fontId="7" fillId="0" borderId="18" xfId="9" applyFont="1" applyFill="1" applyBorder="1" applyAlignment="1">
      <alignment wrapText="1"/>
    </xf>
    <xf numFmtId="0" fontId="7" fillId="6" borderId="18" xfId="9" applyFont="1" applyFill="1" applyBorder="1" applyAlignment="1">
      <alignment wrapText="1"/>
    </xf>
    <xf numFmtId="0" fontId="0" fillId="4" borderId="12" xfId="0" applyFill="1" applyBorder="1" applyAlignment="1">
      <alignment horizontal="center" vertical="center" wrapText="1"/>
    </xf>
    <xf numFmtId="0" fontId="5" fillId="0" borderId="20" xfId="0" applyFont="1" applyBorder="1" applyAlignment="1" applyProtection="1">
      <alignment horizontal="center" vertical="center" wrapText="1" shrinkToFit="1"/>
    </xf>
    <xf numFmtId="0" fontId="5" fillId="0" borderId="12" xfId="0" applyFont="1" applyBorder="1" applyAlignment="1" applyProtection="1">
      <alignment horizontal="center" vertical="center" wrapText="1" shrinkToFit="1"/>
    </xf>
    <xf numFmtId="0" fontId="0" fillId="0" borderId="19" xfId="0" applyFill="1" applyBorder="1"/>
    <xf numFmtId="0" fontId="0" fillId="0" borderId="19" xfId="0" applyFill="1" applyBorder="1" applyAlignment="1">
      <alignment wrapText="1"/>
    </xf>
    <xf numFmtId="0" fontId="7" fillId="0" borderId="19" xfId="9" applyFont="1" applyFill="1" applyBorder="1" applyAlignment="1">
      <alignment wrapText="1"/>
    </xf>
    <xf numFmtId="0" fontId="8" fillId="0" borderId="19" xfId="0" applyFont="1" applyBorder="1" applyAlignment="1">
      <alignment horizontal="center"/>
    </xf>
    <xf numFmtId="0" fontId="8" fillId="0" borderId="19" xfId="0" applyFont="1" applyBorder="1" applyAlignment="1">
      <alignment horizontal="center" wrapText="1"/>
    </xf>
    <xf numFmtId="0" fontId="0" fillId="0" borderId="19" xfId="0" applyFont="1" applyBorder="1" applyAlignment="1">
      <alignment horizontal="justify" vertical="center" wrapText="1"/>
    </xf>
    <xf numFmtId="0" fontId="0" fillId="0" borderId="19" xfId="0" applyFont="1" applyBorder="1" applyAlignment="1">
      <alignment horizontal="justify" vertical="center"/>
    </xf>
    <xf numFmtId="0" fontId="7" fillId="6" borderId="21" xfId="9" applyFont="1" applyFill="1" applyBorder="1" applyAlignment="1">
      <alignment wrapText="1"/>
    </xf>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6" xfId="0" applyFont="1" applyBorder="1" applyAlignment="1"/>
    <xf numFmtId="0" fontId="2" fillId="0" borderId="1"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2" fillId="0" borderId="10" xfId="0" applyFont="1" applyBorder="1" applyAlignment="1"/>
    <xf numFmtId="0" fontId="3" fillId="8" borderId="12"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1" fillId="8" borderId="12"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12" xfId="0" applyFont="1" applyFill="1" applyBorder="1" applyAlignment="1">
      <alignment horizontal="center" vertical="center" wrapText="1"/>
    </xf>
    <xf numFmtId="0" fontId="1" fillId="8" borderId="20" xfId="0" applyFont="1" applyFill="1" applyBorder="1" applyAlignment="1" applyProtection="1">
      <alignment horizontal="center" vertical="center" wrapText="1" shrinkToFit="1"/>
    </xf>
    <xf numFmtId="0" fontId="1" fillId="8" borderId="12" xfId="0" applyFont="1" applyFill="1" applyBorder="1" applyAlignment="1" applyProtection="1">
      <alignment horizontal="center" vertical="center" wrapText="1" shrinkToFit="1"/>
    </xf>
    <xf numFmtId="0" fontId="1" fillId="4" borderId="12" xfId="0" applyFont="1" applyFill="1" applyBorder="1" applyAlignment="1">
      <alignment horizontal="center" vertical="center"/>
    </xf>
    <xf numFmtId="0" fontId="1" fillId="4" borderId="16" xfId="0" applyFont="1" applyFill="1" applyBorder="1" applyAlignment="1">
      <alignment horizontal="center" vertical="center"/>
    </xf>
    <xf numFmtId="0" fontId="1" fillId="0" borderId="20" xfId="0" applyFont="1" applyBorder="1" applyAlignment="1" applyProtection="1">
      <alignment horizontal="center" vertical="center" wrapText="1" shrinkToFit="1"/>
    </xf>
    <xf numFmtId="0" fontId="1" fillId="0" borderId="12" xfId="0" applyFont="1" applyBorder="1" applyAlignment="1" applyProtection="1">
      <alignment horizontal="center" vertical="center" wrapText="1" shrinkToFit="1"/>
    </xf>
    <xf numFmtId="0" fontId="1" fillId="0" borderId="0" xfId="0" applyFont="1" applyBorder="1" applyAlignment="1">
      <alignment horizontal="center" vertical="center"/>
    </xf>
    <xf numFmtId="0" fontId="1" fillId="8" borderId="22"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2" fillId="8" borderId="22" xfId="0" applyFont="1" applyFill="1" applyBorder="1" applyAlignment="1" applyProtection="1">
      <alignment horizontal="center" vertical="center" wrapText="1"/>
      <protection locked="0"/>
    </xf>
    <xf numFmtId="0" fontId="2" fillId="8" borderId="14" xfId="0" applyFont="1" applyFill="1" applyBorder="1" applyAlignment="1" applyProtection="1">
      <alignment horizontal="center" vertical="center" wrapText="1"/>
      <protection locked="0"/>
    </xf>
    <xf numFmtId="0" fontId="2" fillId="8" borderId="16" xfId="0" applyFont="1" applyFill="1" applyBorder="1" applyAlignment="1" applyProtection="1">
      <alignment horizontal="center" vertical="center" wrapText="1"/>
      <protection locked="0"/>
    </xf>
    <xf numFmtId="0" fontId="3" fillId="4" borderId="2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3" fillId="4" borderId="22"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3" fillId="8" borderId="22"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9" fillId="0" borderId="2" xfId="0" applyFont="1" applyBorder="1" applyAlignment="1">
      <alignment horizontal="center" vertical="center"/>
    </xf>
    <xf numFmtId="0" fontId="2" fillId="2" borderId="11" xfId="0" applyFont="1" applyFill="1" applyBorder="1" applyAlignment="1" applyProtection="1">
      <alignment horizontal="center" vertical="center" textRotation="90" wrapText="1"/>
      <protection locked="0"/>
    </xf>
    <xf numFmtId="0" fontId="2" fillId="2" borderId="14" xfId="0" applyFont="1" applyFill="1" applyBorder="1" applyAlignment="1" applyProtection="1">
      <alignment horizontal="center" vertical="center" textRotation="90" wrapText="1"/>
      <protection locked="0"/>
    </xf>
    <xf numFmtId="0" fontId="2" fillId="2" borderId="15" xfId="0" applyFont="1" applyFill="1" applyBorder="1" applyAlignment="1" applyProtection="1">
      <alignment horizontal="center" vertical="center" textRotation="90" wrapText="1"/>
      <protection locked="0"/>
    </xf>
    <xf numFmtId="0" fontId="2" fillId="2" borderId="11" xfId="0" applyFont="1" applyFill="1" applyBorder="1" applyAlignment="1" applyProtection="1">
      <alignment horizontal="center" textRotation="90" wrapText="1"/>
      <protection locked="0"/>
    </xf>
    <xf numFmtId="0" fontId="2" fillId="2" borderId="14" xfId="0" applyFont="1" applyFill="1" applyBorder="1" applyAlignment="1" applyProtection="1">
      <alignment horizontal="center" textRotation="90" wrapText="1"/>
      <protection locked="0"/>
    </xf>
    <xf numFmtId="0" fontId="2" fillId="2" borderId="15" xfId="0" applyFont="1" applyFill="1" applyBorder="1" applyAlignment="1" applyProtection="1">
      <alignment horizontal="center" textRotation="90" wrapText="1"/>
      <protection locked="0"/>
    </xf>
    <xf numFmtId="0" fontId="9" fillId="0" borderId="11" xfId="0" applyFont="1" applyBorder="1" applyAlignment="1">
      <alignment horizontal="center" vertical="center"/>
    </xf>
    <xf numFmtId="0" fontId="9" fillId="0" borderId="2" xfId="0" applyFont="1" applyBorder="1" applyAlignment="1">
      <alignment horizontal="center" vertical="center" wrapText="1"/>
    </xf>
    <xf numFmtId="0" fontId="2" fillId="5" borderId="2" xfId="0" applyFont="1" applyFill="1" applyBorder="1" applyAlignment="1" applyProtection="1">
      <alignment horizontal="center" vertical="center" wrapText="1"/>
      <protection locked="0"/>
    </xf>
    <xf numFmtId="0" fontId="2" fillId="5" borderId="2" xfId="0" applyFont="1" applyFill="1" applyBorder="1" applyAlignment="1">
      <alignment horizontal="center" vertical="center" wrapText="1"/>
    </xf>
    <xf numFmtId="0" fontId="2" fillId="0" borderId="0" xfId="0" applyFont="1" applyBorder="1" applyAlignment="1">
      <alignment horizontal="left" vertical="center"/>
    </xf>
    <xf numFmtId="0" fontId="2" fillId="5" borderId="2" xfId="0" applyFont="1" applyFill="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2" borderId="29"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3" fillId="4" borderId="1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2" fillId="4" borderId="11" xfId="0" applyFont="1" applyFill="1" applyBorder="1" applyAlignment="1" applyProtection="1">
      <alignment horizontal="center" vertical="center" wrapText="1"/>
      <protection locked="0"/>
    </xf>
    <xf numFmtId="0" fontId="2" fillId="4" borderId="14"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2" fillId="4" borderId="22" xfId="0" applyFont="1" applyFill="1" applyBorder="1" applyAlignment="1" applyProtection="1">
      <alignment horizontal="center" vertical="center" wrapText="1"/>
      <protection locked="0"/>
    </xf>
    <xf numFmtId="0" fontId="3" fillId="8" borderId="22" xfId="0" applyFont="1" applyFill="1" applyBorder="1" applyAlignment="1" applyProtection="1">
      <alignment horizontal="center" vertical="center" wrapText="1"/>
      <protection locked="0"/>
    </xf>
    <xf numFmtId="0" fontId="3" fillId="8" borderId="14" xfId="0" applyFont="1" applyFill="1" applyBorder="1" applyAlignment="1" applyProtection="1">
      <alignment horizontal="center" vertical="center" wrapText="1"/>
      <protection locked="0"/>
    </xf>
    <xf numFmtId="0" fontId="3" fillId="8" borderId="16" xfId="0" applyFont="1" applyFill="1" applyBorder="1" applyAlignment="1" applyProtection="1">
      <alignment horizontal="center" vertical="center" wrapText="1"/>
      <protection locked="0"/>
    </xf>
    <xf numFmtId="0" fontId="1" fillId="3" borderId="11" xfId="0" applyFont="1" applyFill="1" applyBorder="1" applyAlignment="1">
      <alignment horizontal="center" vertical="center" textRotation="90"/>
    </xf>
    <xf numFmtId="0" fontId="1" fillId="3" borderId="14" xfId="0" applyFont="1" applyFill="1" applyBorder="1" applyAlignment="1">
      <alignment horizontal="center" vertical="center" textRotation="90"/>
    </xf>
    <xf numFmtId="0" fontId="1" fillId="3" borderId="16" xfId="0" applyFont="1" applyFill="1" applyBorder="1" applyAlignment="1">
      <alignment horizontal="center" vertical="center" textRotation="90"/>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204">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1214438</xdr:colOff>
      <xdr:row>1</xdr:row>
      <xdr:rowOff>11905</xdr:rowOff>
    </xdr:from>
    <xdr:to>
      <xdr:col>2</xdr:col>
      <xdr:colOff>1571625</xdr:colOff>
      <xdr:row>1</xdr:row>
      <xdr:rowOff>166687</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2059782" y="178593"/>
          <a:ext cx="357187" cy="1547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1926378</xdr:colOff>
      <xdr:row>1</xdr:row>
      <xdr:rowOff>21431</xdr:rowOff>
    </xdr:from>
    <xdr:to>
      <xdr:col>3</xdr:col>
      <xdr:colOff>2212128</xdr:colOff>
      <xdr:row>1</xdr:row>
      <xdr:rowOff>176213</xdr:rowOff>
    </xdr:to>
    <xdr:sp macro="" textlink="">
      <xdr:nvSpPr>
        <xdr:cNvPr id="4" name="3 CuadroTexto">
          <a:extLst>
            <a:ext uri="{FF2B5EF4-FFF2-40B4-BE49-F238E27FC236}">
              <a16:creationId xmlns:a16="http://schemas.microsoft.com/office/drawing/2014/main" xmlns="" id="{00000000-0008-0000-0000-000004000000}"/>
            </a:ext>
          </a:extLst>
        </xdr:cNvPr>
        <xdr:cNvSpPr txBox="1"/>
      </xdr:nvSpPr>
      <xdr:spPr>
        <a:xfrm>
          <a:off x="4748159" y="188119"/>
          <a:ext cx="285750" cy="154782"/>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1693227</xdr:colOff>
      <xdr:row>3</xdr:row>
      <xdr:rowOff>175578</xdr:rowOff>
    </xdr:to>
    <xdr:pic>
      <xdr:nvPicPr>
        <xdr:cNvPr id="5" name="Imagen 4">
          <a:extLst>
            <a:ext uri="{FF2B5EF4-FFF2-40B4-BE49-F238E27FC236}">
              <a16:creationId xmlns:a16="http://schemas.microsoft.com/office/drawing/2014/main" xmlns=""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3"/>
  <sheetViews>
    <sheetView showGridLines="0" tabSelected="1" zoomScale="80" zoomScaleNormal="80" workbookViewId="0">
      <selection activeCell="C4" sqref="C4"/>
    </sheetView>
  </sheetViews>
  <sheetFormatPr baseColWidth="10" defaultRowHeight="12.75" x14ac:dyDescent="0.2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ol min="16" max="16" width="15.140625" style="1" bestFit="1" customWidth="1"/>
    <col min="17" max="17" width="14" style="1" customWidth="1"/>
    <col min="18" max="18" width="13.85546875" style="1" customWidth="1"/>
    <col min="19" max="19" width="14.28515625" style="1" bestFit="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x14ac:dyDescent="0.3">
      <c r="AA1" s="12"/>
    </row>
    <row r="2" spans="1:30" s="8" customFormat="1" ht="15" customHeight="1" x14ac:dyDescent="0.2">
      <c r="A2" s="5"/>
      <c r="B2" s="6"/>
      <c r="C2" s="41" t="s">
        <v>1232</v>
      </c>
      <c r="D2" s="42"/>
      <c r="E2" s="42"/>
      <c r="F2" s="42"/>
      <c r="G2" s="43"/>
      <c r="K2" s="9"/>
      <c r="L2" s="9"/>
      <c r="M2" s="9"/>
      <c r="V2" s="9"/>
      <c r="AB2" s="10"/>
      <c r="AC2" s="6"/>
      <c r="AD2" s="6"/>
    </row>
    <row r="3" spans="1:30" s="8" customFormat="1" ht="15" customHeight="1" x14ac:dyDescent="0.2">
      <c r="A3" s="5"/>
      <c r="B3" s="6"/>
      <c r="C3" s="44" t="s">
        <v>1206</v>
      </c>
      <c r="D3" s="45"/>
      <c r="E3" s="45"/>
      <c r="F3" s="45"/>
      <c r="G3" s="46"/>
      <c r="K3" s="9"/>
      <c r="L3" s="9"/>
      <c r="M3" s="9"/>
      <c r="V3" s="9"/>
      <c r="AB3" s="10"/>
      <c r="AC3" s="6"/>
      <c r="AD3" s="6"/>
    </row>
    <row r="4" spans="1:30" s="8" customFormat="1" ht="15" customHeight="1" thickBot="1" x14ac:dyDescent="0.25">
      <c r="A4" s="5"/>
      <c r="B4" s="6"/>
      <c r="C4" s="47" t="s">
        <v>1207</v>
      </c>
      <c r="D4" s="48"/>
      <c r="E4" s="48"/>
      <c r="F4" s="48"/>
      <c r="G4" s="49"/>
      <c r="K4" s="9"/>
      <c r="L4" s="9"/>
      <c r="M4" s="9"/>
      <c r="V4" s="9"/>
      <c r="AB4" s="10"/>
      <c r="AC4" s="6"/>
      <c r="AD4" s="6"/>
    </row>
    <row r="5" spans="1:30" s="8" customFormat="1" ht="11.25" customHeight="1" x14ac:dyDescent="0.25">
      <c r="A5" s="5"/>
      <c r="B5" s="6"/>
      <c r="C5" s="11" t="s">
        <v>1173</v>
      </c>
      <c r="E5" s="101"/>
      <c r="F5" s="101"/>
      <c r="G5" s="101"/>
      <c r="H5" s="7"/>
      <c r="I5" s="7"/>
      <c r="K5" s="9"/>
      <c r="L5" s="9"/>
      <c r="M5" s="9"/>
      <c r="V5" s="9"/>
      <c r="AB5" s="10"/>
      <c r="AC5" s="6"/>
      <c r="AD5" s="6"/>
    </row>
    <row r="6" spans="1:30" s="8" customFormat="1" ht="11.25" customHeight="1" x14ac:dyDescent="0.25">
      <c r="A6" s="5"/>
      <c r="B6" s="6"/>
      <c r="C6" s="11"/>
      <c r="E6" s="13"/>
      <c r="F6" s="13"/>
      <c r="G6" s="13"/>
      <c r="H6" s="7"/>
      <c r="I6" s="7"/>
      <c r="K6" s="9"/>
      <c r="L6" s="9"/>
      <c r="M6" s="9"/>
      <c r="V6" s="9"/>
      <c r="AB6" s="10"/>
      <c r="AC6" s="6"/>
      <c r="AD6" s="6"/>
    </row>
    <row r="7" spans="1:30" s="8" customFormat="1" ht="11.25" customHeight="1" thickBot="1" x14ac:dyDescent="0.3">
      <c r="A7" s="5"/>
      <c r="B7" s="6"/>
      <c r="C7" s="11"/>
      <c r="E7" s="13"/>
      <c r="F7" s="13"/>
      <c r="G7" s="13"/>
      <c r="H7" s="7"/>
      <c r="I7" s="7"/>
      <c r="K7" s="9"/>
      <c r="L7" s="9"/>
      <c r="M7" s="9"/>
      <c r="V7" s="9"/>
      <c r="AB7" s="10"/>
      <c r="AC7" s="6"/>
      <c r="AD7" s="6"/>
    </row>
    <row r="8" spans="1:30" s="63" customFormat="1" ht="17.25" customHeight="1" thickBot="1" x14ac:dyDescent="0.3">
      <c r="A8" s="91" t="s">
        <v>11</v>
      </c>
      <c r="B8" s="94" t="s">
        <v>12</v>
      </c>
      <c r="C8" s="102" t="s">
        <v>0</v>
      </c>
      <c r="D8" s="102"/>
      <c r="E8" s="102"/>
      <c r="F8" s="102"/>
      <c r="G8" s="105" t="s">
        <v>1</v>
      </c>
      <c r="H8" s="106"/>
      <c r="I8" s="107"/>
      <c r="J8" s="103" t="s">
        <v>2</v>
      </c>
      <c r="K8" s="100" t="s">
        <v>3</v>
      </c>
      <c r="L8" s="100"/>
      <c r="M8" s="100"/>
      <c r="N8" s="100" t="s">
        <v>4</v>
      </c>
      <c r="O8" s="100"/>
      <c r="P8" s="100"/>
      <c r="Q8" s="100"/>
      <c r="R8" s="100"/>
      <c r="S8" s="100"/>
      <c r="T8" s="100"/>
      <c r="U8" s="100" t="s">
        <v>5</v>
      </c>
      <c r="V8" s="100" t="s">
        <v>6</v>
      </c>
      <c r="W8" s="104"/>
      <c r="X8" s="99" t="s">
        <v>7</v>
      </c>
      <c r="Y8" s="99"/>
      <c r="Z8" s="99"/>
      <c r="AA8" s="99"/>
      <c r="AB8" s="99"/>
      <c r="AC8" s="99"/>
      <c r="AD8" s="99"/>
    </row>
    <row r="9" spans="1:30" s="63" customFormat="1" ht="15.75" customHeight="1" thickBot="1" x14ac:dyDescent="0.3">
      <c r="A9" s="92"/>
      <c r="B9" s="95"/>
      <c r="C9" s="102"/>
      <c r="D9" s="102"/>
      <c r="E9" s="102"/>
      <c r="F9" s="102"/>
      <c r="G9" s="108"/>
      <c r="H9" s="109"/>
      <c r="I9" s="110"/>
      <c r="J9" s="103"/>
      <c r="K9" s="100"/>
      <c r="L9" s="100"/>
      <c r="M9" s="100"/>
      <c r="N9" s="100"/>
      <c r="O9" s="100"/>
      <c r="P9" s="100"/>
      <c r="Q9" s="100"/>
      <c r="R9" s="100"/>
      <c r="S9" s="100"/>
      <c r="T9" s="100"/>
      <c r="U9" s="104"/>
      <c r="V9" s="104"/>
      <c r="W9" s="104"/>
      <c r="X9" s="99"/>
      <c r="Y9" s="99"/>
      <c r="Z9" s="99"/>
      <c r="AA9" s="99"/>
      <c r="AB9" s="99"/>
      <c r="AC9" s="99"/>
      <c r="AD9" s="99"/>
    </row>
    <row r="10" spans="1:30" s="63" customFormat="1" ht="45" customHeight="1" thickBot="1" x14ac:dyDescent="0.3">
      <c r="A10" s="93"/>
      <c r="B10" s="96"/>
      <c r="C10" s="53" t="s">
        <v>13</v>
      </c>
      <c r="D10" s="53" t="s">
        <v>14</v>
      </c>
      <c r="E10" s="53" t="s">
        <v>1057</v>
      </c>
      <c r="F10" s="53" t="s">
        <v>15</v>
      </c>
      <c r="G10" s="53" t="s">
        <v>16</v>
      </c>
      <c r="H10" s="111" t="s">
        <v>17</v>
      </c>
      <c r="I10" s="112"/>
      <c r="J10" s="103"/>
      <c r="K10" s="53" t="s">
        <v>18</v>
      </c>
      <c r="L10" s="53" t="s">
        <v>19</v>
      </c>
      <c r="M10" s="53" t="s">
        <v>20</v>
      </c>
      <c r="N10" s="53" t="s">
        <v>21</v>
      </c>
      <c r="O10" s="53" t="s">
        <v>22</v>
      </c>
      <c r="P10" s="53" t="s">
        <v>36</v>
      </c>
      <c r="Q10" s="53" t="s">
        <v>35</v>
      </c>
      <c r="R10" s="53" t="s">
        <v>23</v>
      </c>
      <c r="S10" s="53" t="s">
        <v>37</v>
      </c>
      <c r="T10" s="53" t="s">
        <v>24</v>
      </c>
      <c r="U10" s="53" t="s">
        <v>25</v>
      </c>
      <c r="V10" s="53" t="s">
        <v>38</v>
      </c>
      <c r="W10" s="53" t="s">
        <v>26</v>
      </c>
      <c r="X10" s="53" t="s">
        <v>8</v>
      </c>
      <c r="Y10" s="53" t="s">
        <v>9</v>
      </c>
      <c r="Z10" s="53" t="s">
        <v>10</v>
      </c>
      <c r="AA10" s="53" t="s">
        <v>30</v>
      </c>
      <c r="AB10" s="53" t="s">
        <v>1223</v>
      </c>
      <c r="AC10" s="53" t="s">
        <v>27</v>
      </c>
      <c r="AD10" s="53" t="s">
        <v>28</v>
      </c>
    </row>
    <row r="11" spans="1:30" s="63" customFormat="1" ht="40.5" customHeight="1" x14ac:dyDescent="0.25">
      <c r="A11" s="123" t="s">
        <v>1208</v>
      </c>
      <c r="B11" s="123" t="s">
        <v>1209</v>
      </c>
      <c r="C11" s="114" t="s">
        <v>1224</v>
      </c>
      <c r="D11" s="118" t="s">
        <v>1225</v>
      </c>
      <c r="E11" s="115" t="s">
        <v>1063</v>
      </c>
      <c r="F11" s="115" t="s">
        <v>1174</v>
      </c>
      <c r="G11" s="52" t="str">
        <f>VLOOKUP(H11,PELIGROS!A$1:G$445,2,0)</f>
        <v>Forzadas, Prolongadas</v>
      </c>
      <c r="H11" s="52" t="s">
        <v>39</v>
      </c>
      <c r="I11" s="52" t="s">
        <v>1210</v>
      </c>
      <c r="J11" s="52" t="str">
        <f>VLOOKUP(H11,PELIGROS!A$2:G$445,3,0)</f>
        <v xml:space="preserve">Lesiones osteomusculares, lesiones osteoarticulares
</v>
      </c>
      <c r="K11" s="18" t="s">
        <v>29</v>
      </c>
      <c r="L11" s="52" t="str">
        <f>VLOOKUP(H11,PELIGROS!A$2:G$445,4,0)</f>
        <v>Inspecciones planeadas e inspecciones no planeadas, procedimientos de programas de seguridad y salud en el trabajo</v>
      </c>
      <c r="M11" s="52" t="str">
        <f>VLOOKUP(H11,PELIGROS!A$2:G$445,5,0)</f>
        <v>PVE Biomecánico, programa pausas activas, exámenes periódicos, recomendaciones, control de posturas</v>
      </c>
      <c r="N11" s="18">
        <v>2</v>
      </c>
      <c r="O11" s="59">
        <v>3</v>
      </c>
      <c r="P11" s="59">
        <v>10</v>
      </c>
      <c r="Q11" s="60">
        <f t="shared" ref="Q11:Q74" si="0">N11*O11</f>
        <v>6</v>
      </c>
      <c r="R11" s="60">
        <f t="shared" ref="R11:R74" si="1">P11*Q11</f>
        <v>60</v>
      </c>
      <c r="S11" s="17" t="str">
        <f t="shared" ref="S11:S74" si="2">IF(Q11=40,"MA-40",IF(Q11=30,"MA-30",IF(Q11=20,"A-20",IF(Q11=10,"A-10",IF(Q11=24,"MA-24",IF(Q11=18,"A-18",IF(Q11=12,"A-12",IF(Q11=6,"M-6",IF(Q11=8,"M-8",IF(Q11=6,"M-6",IF(Q11=4,"B-4",IF(Q11=2,"B-2",))))))))))))</f>
        <v>M-6</v>
      </c>
      <c r="T11" s="61" t="str">
        <f t="shared" ref="T11:T74" si="3">IF(R11&lt;=20,"IV",IF(R11&lt;=120,"III",IF(R11&lt;=500,"II",IF(R11&lt;=4000,"I"))))</f>
        <v>III</v>
      </c>
      <c r="U11" s="62" t="str">
        <f t="shared" ref="U11:U74" si="4">IF(T11=0,"",IF(T11="IV","Aceptable",IF(T11="III","Mejorable",IF(T11="II","No Aceptable o Aceptable Con Control Especifico",IF(T11="I","No Aceptable","")))))</f>
        <v>Mejorable</v>
      </c>
      <c r="V11" s="113">
        <v>1</v>
      </c>
      <c r="W11" s="52" t="str">
        <f>VLOOKUP(H11,PELIGROS!A$2:G$445,6,0)</f>
        <v>Enfermedades Osteomusculares</v>
      </c>
      <c r="X11" s="18" t="s">
        <v>31</v>
      </c>
      <c r="Y11" s="18" t="s">
        <v>31</v>
      </c>
      <c r="Z11" s="18" t="s">
        <v>31</v>
      </c>
      <c r="AA11" s="17" t="s">
        <v>31</v>
      </c>
      <c r="AB11" s="52" t="str">
        <f>VLOOKUP(H11,PELIGROS!A$2:G$445,7,0)</f>
        <v>Prevención en lesiones osteomusculares, líderes de pausas activas</v>
      </c>
      <c r="AC11" s="18" t="s">
        <v>1176</v>
      </c>
      <c r="AD11" s="114" t="s">
        <v>1180</v>
      </c>
    </row>
    <row r="12" spans="1:30" s="63" customFormat="1" ht="38.25" x14ac:dyDescent="0.25">
      <c r="A12" s="124"/>
      <c r="B12" s="124"/>
      <c r="C12" s="74"/>
      <c r="D12" s="77"/>
      <c r="E12" s="116"/>
      <c r="F12" s="116"/>
      <c r="G12" s="52" t="str">
        <f>VLOOKUP(H12,PELIGROS!A$1:G$445,2,0)</f>
        <v>Movimientos repetitivos, Miembros Superiores</v>
      </c>
      <c r="H12" s="52" t="s">
        <v>1175</v>
      </c>
      <c r="I12" s="52" t="s">
        <v>1210</v>
      </c>
      <c r="J12" s="52" t="str">
        <f>VLOOKUP(H12,PELIGROS!A$2:G$445,3,0)</f>
        <v>Lesiones Musculoesqueléticas</v>
      </c>
      <c r="K12" s="18" t="s">
        <v>29</v>
      </c>
      <c r="L12" s="52" t="str">
        <f>VLOOKUP(H12,PELIGROS!A$2:G$445,4,0)</f>
        <v>N/A</v>
      </c>
      <c r="M12" s="52" t="str">
        <f>VLOOKUP(H12,PELIGROS!A$2:G$445,5,0)</f>
        <v>PVE BIomécanico, programa pausas activas, examenes periódicos, recomendaicones, control de posturas</v>
      </c>
      <c r="N12" s="18">
        <v>2</v>
      </c>
      <c r="O12" s="59">
        <v>3</v>
      </c>
      <c r="P12" s="59">
        <v>10</v>
      </c>
      <c r="Q12" s="60">
        <f t="shared" si="0"/>
        <v>6</v>
      </c>
      <c r="R12" s="60">
        <f t="shared" si="1"/>
        <v>60</v>
      </c>
      <c r="S12" s="17" t="str">
        <f t="shared" si="2"/>
        <v>M-6</v>
      </c>
      <c r="T12" s="61" t="str">
        <f t="shared" si="3"/>
        <v>III</v>
      </c>
      <c r="U12" s="62" t="str">
        <f t="shared" si="4"/>
        <v>Mejorable</v>
      </c>
      <c r="V12" s="71"/>
      <c r="W12" s="52" t="str">
        <f>VLOOKUP(H12,PELIGROS!A$2:G$445,6,0)</f>
        <v>Enfermedades musculoesqueleticas</v>
      </c>
      <c r="X12" s="18" t="s">
        <v>31</v>
      </c>
      <c r="Y12" s="18" t="s">
        <v>31</v>
      </c>
      <c r="Z12" s="18" t="s">
        <v>31</v>
      </c>
      <c r="AA12" s="17" t="s">
        <v>31</v>
      </c>
      <c r="AB12" s="52" t="str">
        <f>VLOOKUP(H12,PELIGROS!A$2:G$445,7,0)</f>
        <v>Prevención en lesiones osteomusculares, líderes de pausas activas</v>
      </c>
      <c r="AC12" s="18" t="s">
        <v>31</v>
      </c>
      <c r="AD12" s="74"/>
    </row>
    <row r="13" spans="1:30" s="63" customFormat="1" ht="51" x14ac:dyDescent="0.25">
      <c r="A13" s="124"/>
      <c r="B13" s="124"/>
      <c r="C13" s="74"/>
      <c r="D13" s="77"/>
      <c r="E13" s="116"/>
      <c r="F13" s="116"/>
      <c r="G13" s="52" t="str">
        <f>VLOOKUP(H13,PELIGROS!A$1:G$445,2,0)</f>
        <v>Atropellamiento, Envestir</v>
      </c>
      <c r="H13" s="52" t="s">
        <v>1167</v>
      </c>
      <c r="I13" s="52" t="s">
        <v>1213</v>
      </c>
      <c r="J13" s="52" t="str">
        <f>VLOOKUP(H13,PELIGROS!A$2:G$445,3,0)</f>
        <v>Lesiones, pérdidas materiales, muerte</v>
      </c>
      <c r="K13" s="18" t="s">
        <v>29</v>
      </c>
      <c r="L13" s="52" t="str">
        <f>VLOOKUP(H13,PELIGROS!A$2:G$445,4,0)</f>
        <v>Inspecciones planeadas e inspecciones no planeadas, procedimientos de programas de seguridad y salud en el trabajo</v>
      </c>
      <c r="M13" s="52" t="str">
        <f>VLOOKUP(H13,PELIGROS!A$2:G$445,5,0)</f>
        <v>Programa de seguridad vial, señalización</v>
      </c>
      <c r="N13" s="18">
        <v>2</v>
      </c>
      <c r="O13" s="59">
        <v>2</v>
      </c>
      <c r="P13" s="59">
        <v>60</v>
      </c>
      <c r="Q13" s="60">
        <f t="shared" si="0"/>
        <v>4</v>
      </c>
      <c r="R13" s="60">
        <f t="shared" si="1"/>
        <v>240</v>
      </c>
      <c r="S13" s="17" t="str">
        <f t="shared" si="2"/>
        <v>B-4</v>
      </c>
      <c r="T13" s="61" t="str">
        <f t="shared" si="3"/>
        <v>II</v>
      </c>
      <c r="U13" s="62" t="str">
        <f t="shared" si="4"/>
        <v>No Aceptable o Aceptable Con Control Especifico</v>
      </c>
      <c r="V13" s="71"/>
      <c r="W13" s="52" t="str">
        <f>VLOOKUP(H13,PELIGROS!A$2:G$445,6,0)</f>
        <v>Muerte</v>
      </c>
      <c r="X13" s="18" t="s">
        <v>31</v>
      </c>
      <c r="Y13" s="18" t="s">
        <v>31</v>
      </c>
      <c r="Z13" s="18" t="s">
        <v>31</v>
      </c>
      <c r="AA13" s="17" t="s">
        <v>31</v>
      </c>
      <c r="AB13" s="52" t="str">
        <f>VLOOKUP(H13,PELIGROS!A$2:G$445,7,0)</f>
        <v>Seguridad vial y manejo defensivo, aseguramiento de áreas de trabajo</v>
      </c>
      <c r="AC13" s="18" t="s">
        <v>31</v>
      </c>
      <c r="AD13" s="74"/>
    </row>
    <row r="14" spans="1:30" s="63" customFormat="1" ht="63.75" x14ac:dyDescent="0.25">
      <c r="A14" s="124"/>
      <c r="B14" s="124"/>
      <c r="C14" s="74"/>
      <c r="D14" s="77"/>
      <c r="E14" s="116"/>
      <c r="F14" s="116"/>
      <c r="G14" s="52" t="str">
        <f>VLOOKUP(H14,PELIGROS!A$1:G$445,2,0)</f>
        <v>Atraco, golpiza, atentados y secuestrados</v>
      </c>
      <c r="H14" s="52" t="s">
        <v>55</v>
      </c>
      <c r="I14" s="52" t="s">
        <v>1213</v>
      </c>
      <c r="J14" s="52" t="str">
        <f>VLOOKUP(H14,PELIGROS!A$2:G$445,3,0)</f>
        <v>Estrés, golpes, Secuestros</v>
      </c>
      <c r="K14" s="18" t="s">
        <v>29</v>
      </c>
      <c r="L14" s="52" t="str">
        <f>VLOOKUP(H14,PELIGROS!A$2:G$445,4,0)</f>
        <v>Inspecciones planeadas e inspecciones no planeadas, procedimientos de programas de seguridad y salud en el trabajo</v>
      </c>
      <c r="M14" s="52" t="str">
        <f>VLOOKUP(H14,PELIGROS!A$2:G$445,5,0)</f>
        <v xml:space="preserve">Uniformes Corporativos, Chaquetas corporativas, Carnetización
</v>
      </c>
      <c r="N14" s="18">
        <v>2</v>
      </c>
      <c r="O14" s="59">
        <v>2</v>
      </c>
      <c r="P14" s="59">
        <v>60</v>
      </c>
      <c r="Q14" s="60">
        <f t="shared" si="0"/>
        <v>4</v>
      </c>
      <c r="R14" s="60">
        <f t="shared" si="1"/>
        <v>240</v>
      </c>
      <c r="S14" s="17" t="str">
        <f t="shared" si="2"/>
        <v>B-4</v>
      </c>
      <c r="T14" s="61" t="str">
        <f t="shared" si="3"/>
        <v>II</v>
      </c>
      <c r="U14" s="62" t="str">
        <f t="shared" si="4"/>
        <v>No Aceptable o Aceptable Con Control Especifico</v>
      </c>
      <c r="V14" s="71"/>
      <c r="W14" s="52" t="str">
        <f>VLOOKUP(H14,PELIGROS!A$2:G$445,6,0)</f>
        <v>Secuestros</v>
      </c>
      <c r="X14" s="18" t="s">
        <v>31</v>
      </c>
      <c r="Y14" s="18" t="s">
        <v>31</v>
      </c>
      <c r="Z14" s="18" t="s">
        <v>31</v>
      </c>
      <c r="AA14" s="17" t="s">
        <v>31</v>
      </c>
      <c r="AB14" s="52" t="str">
        <f>VLOOKUP(H14,PELIGROS!A$2:G$445,7,0)</f>
        <v>N/A</v>
      </c>
      <c r="AC14" s="18" t="s">
        <v>1177</v>
      </c>
      <c r="AD14" s="74"/>
    </row>
    <row r="15" spans="1:30" s="63" customFormat="1" ht="51" x14ac:dyDescent="0.25">
      <c r="A15" s="124"/>
      <c r="B15" s="124"/>
      <c r="C15" s="74"/>
      <c r="D15" s="77"/>
      <c r="E15" s="116"/>
      <c r="F15" s="116"/>
      <c r="G15" s="52" t="str">
        <f>VLOOKUP(H15,PELIGROS!A$1:G$445,2,0)</f>
        <v>SISMOS, INCENDIOS, INUNDACIONES, TERREMOTOS, VENDAVALES, DERRUMBE</v>
      </c>
      <c r="H15" s="52" t="s">
        <v>59</v>
      </c>
      <c r="I15" s="52" t="s">
        <v>1211</v>
      </c>
      <c r="J15" s="52" t="str">
        <f>VLOOKUP(H15,PELIGROS!A$2:G$445,3,0)</f>
        <v>SISMOS, INCENDIOS, INUNDACIONES, TERREMOTOS, VENDAVALES</v>
      </c>
      <c r="K15" s="18" t="s">
        <v>29</v>
      </c>
      <c r="L15" s="52" t="str">
        <f>VLOOKUP(H15,PELIGROS!A$2:G$445,4,0)</f>
        <v>Inspecciones planeadas e inspecciones no planeadas, procedimientos de programas de seguridad y salud en el trabajo</v>
      </c>
      <c r="M15" s="52" t="str">
        <f>VLOOKUP(H15,PELIGROS!A$2:G$445,5,0)</f>
        <v>BRIGADAS DE EMERGENCIAS</v>
      </c>
      <c r="N15" s="18">
        <v>2</v>
      </c>
      <c r="O15" s="59">
        <v>1</v>
      </c>
      <c r="P15" s="59">
        <v>100</v>
      </c>
      <c r="Q15" s="60">
        <f t="shared" si="0"/>
        <v>2</v>
      </c>
      <c r="R15" s="60">
        <f t="shared" si="1"/>
        <v>200</v>
      </c>
      <c r="S15" s="17" t="str">
        <f t="shared" si="2"/>
        <v>B-2</v>
      </c>
      <c r="T15" s="61" t="str">
        <f t="shared" si="3"/>
        <v>II</v>
      </c>
      <c r="U15" s="62" t="str">
        <f t="shared" si="4"/>
        <v>No Aceptable o Aceptable Con Control Especifico</v>
      </c>
      <c r="V15" s="71"/>
      <c r="W15" s="52" t="str">
        <f>VLOOKUP(H15,PELIGROS!A$2:G$445,6,0)</f>
        <v>MUERTE</v>
      </c>
      <c r="X15" s="18" t="s">
        <v>31</v>
      </c>
      <c r="Y15" s="18" t="s">
        <v>31</v>
      </c>
      <c r="Z15" s="18" t="s">
        <v>31</v>
      </c>
      <c r="AA15" s="17" t="s">
        <v>1215</v>
      </c>
      <c r="AB15" s="52" t="str">
        <f>VLOOKUP(H15,PELIGROS!A$2:G$445,7,0)</f>
        <v>ENTRENAMIENTO DE LA BRIGADA; DIVULGACIÓN DE PLAN DE EMERGENCIA</v>
      </c>
      <c r="AC15" s="18" t="s">
        <v>1178</v>
      </c>
      <c r="AD15" s="74"/>
    </row>
    <row r="16" spans="1:30" s="63" customFormat="1" ht="51" x14ac:dyDescent="0.25">
      <c r="A16" s="124"/>
      <c r="B16" s="124"/>
      <c r="C16" s="74"/>
      <c r="D16" s="77"/>
      <c r="E16" s="116"/>
      <c r="F16" s="116"/>
      <c r="G16" s="52" t="str">
        <f>VLOOKUP(H16,PELIGROS!A$1:G$445,2,0)</f>
        <v>ENERGÍA TÉRMICA, CAMBIO DE TEMPERATURA DURANTE LOS RECORRIDOS</v>
      </c>
      <c r="H16" s="52" t="s">
        <v>1214</v>
      </c>
      <c r="I16" s="52" t="s">
        <v>1216</v>
      </c>
      <c r="J16" s="52" t="str">
        <f>VLOOKUP(H16,PELIGROS!A$2:G$445,3,0)</f>
        <v xml:space="preserve"> GOLPE DE CALOR,  DESHIDRATACIÓN</v>
      </c>
      <c r="K16" s="18" t="s">
        <v>29</v>
      </c>
      <c r="L16" s="52" t="str">
        <f>VLOOKUP(H16,PELIGROS!A$2:G$445,4,0)</f>
        <v>Inspecciones planeadas e inspecciones no planeadas, procedimientos de programas de seguridad y salud en el trabajo</v>
      </c>
      <c r="M16" s="52" t="str">
        <f>VLOOKUP(H16,PELIGROS!A$2:G$445,5,0)</f>
        <v>NO OBSERVADO</v>
      </c>
      <c r="N16" s="18">
        <v>2</v>
      </c>
      <c r="O16" s="59">
        <v>2</v>
      </c>
      <c r="P16" s="59">
        <v>10</v>
      </c>
      <c r="Q16" s="60">
        <f t="shared" si="0"/>
        <v>4</v>
      </c>
      <c r="R16" s="60">
        <f t="shared" si="1"/>
        <v>40</v>
      </c>
      <c r="S16" s="17" t="str">
        <f t="shared" si="2"/>
        <v>B-4</v>
      </c>
      <c r="T16" s="61" t="str">
        <f t="shared" si="3"/>
        <v>III</v>
      </c>
      <c r="U16" s="62" t="str">
        <f t="shared" si="4"/>
        <v>Mejorable</v>
      </c>
      <c r="V16" s="71"/>
      <c r="W16" s="52" t="str">
        <f>VLOOKUP(H16,PELIGROS!A$2:G$445,6,0)</f>
        <v>CÁNCER DE PIEL</v>
      </c>
      <c r="X16" s="18" t="s">
        <v>31</v>
      </c>
      <c r="Y16" s="18" t="s">
        <v>31</v>
      </c>
      <c r="Z16" s="18" t="s">
        <v>31</v>
      </c>
      <c r="AA16" s="17" t="s">
        <v>31</v>
      </c>
      <c r="AB16" s="52" t="str">
        <f>VLOOKUP(H16,PELIGROS!A$2:G$445,7,0)</f>
        <v>N/A</v>
      </c>
      <c r="AC16" s="18" t="s">
        <v>1217</v>
      </c>
      <c r="AD16" s="74"/>
    </row>
    <row r="17" spans="1:30" s="63" customFormat="1" ht="63.75" x14ac:dyDescent="0.25">
      <c r="A17" s="124"/>
      <c r="B17" s="124"/>
      <c r="C17" s="74"/>
      <c r="D17" s="77"/>
      <c r="E17" s="116"/>
      <c r="F17" s="116"/>
      <c r="G17" s="52" t="str">
        <f>VLOOKUP(H17,PELIGROS!A$1:G$445,2,0)</f>
        <v>CONCENTRACIÓN EN ACTIVIDADES DE ALTO DESEMPEÑO MENTAL</v>
      </c>
      <c r="H17" s="52" t="s">
        <v>69</v>
      </c>
      <c r="I17" s="52" t="s">
        <v>1212</v>
      </c>
      <c r="J17" s="52" t="str">
        <f>VLOOKUP(H17,PELIGROS!A$2:G$445,3,0)</f>
        <v>ESTRÉS, CEFALEA, IRRITABILIDAD</v>
      </c>
      <c r="K17" s="18" t="s">
        <v>29</v>
      </c>
      <c r="L17" s="52" t="str">
        <f>VLOOKUP(H17,PELIGROS!A$2:G$445,4,0)</f>
        <v>N/A</v>
      </c>
      <c r="M17" s="52" t="str">
        <f>VLOOKUP(H17,PELIGROS!A$2:G$445,5,0)</f>
        <v>PVE PSICOSOCIAL</v>
      </c>
      <c r="N17" s="18">
        <v>2</v>
      </c>
      <c r="O17" s="59">
        <v>3</v>
      </c>
      <c r="P17" s="59">
        <v>10</v>
      </c>
      <c r="Q17" s="60">
        <f t="shared" si="0"/>
        <v>6</v>
      </c>
      <c r="R17" s="60">
        <f t="shared" si="1"/>
        <v>60</v>
      </c>
      <c r="S17" s="17" t="str">
        <f t="shared" si="2"/>
        <v>M-6</v>
      </c>
      <c r="T17" s="61" t="str">
        <f t="shared" si="3"/>
        <v>III</v>
      </c>
      <c r="U17" s="62" t="str">
        <f t="shared" si="4"/>
        <v>Mejorable</v>
      </c>
      <c r="V17" s="71"/>
      <c r="W17" s="52" t="str">
        <f>VLOOKUP(H17,PELIGROS!A$2:G$445,6,0)</f>
        <v>ESTRÉS</v>
      </c>
      <c r="X17" s="18" t="s">
        <v>31</v>
      </c>
      <c r="Y17" s="18" t="s">
        <v>31</v>
      </c>
      <c r="Z17" s="18" t="s">
        <v>31</v>
      </c>
      <c r="AA17" s="17" t="s">
        <v>31</v>
      </c>
      <c r="AB17" s="52" t="str">
        <f>VLOOKUP(H17,PELIGROS!A$2:G$445,7,0)</f>
        <v>N/A</v>
      </c>
      <c r="AC17" s="18" t="s">
        <v>1179</v>
      </c>
      <c r="AD17" s="74"/>
    </row>
    <row r="18" spans="1:30" s="63" customFormat="1" ht="38.25" x14ac:dyDescent="0.25">
      <c r="A18" s="124"/>
      <c r="B18" s="124"/>
      <c r="C18" s="74"/>
      <c r="D18" s="77"/>
      <c r="E18" s="116"/>
      <c r="F18" s="116"/>
      <c r="G18" s="52" t="str">
        <f>VLOOKUP(H18,PELIGROS!A$1:G$445,2,0)</f>
        <v>ATENCIÓN AL PÚBLICO</v>
      </c>
      <c r="H18" s="52" t="s">
        <v>442</v>
      </c>
      <c r="I18" s="52" t="s">
        <v>1212</v>
      </c>
      <c r="J18" s="52" t="str">
        <f>VLOOKUP(H18,PELIGROS!A$2:G$445,3,0)</f>
        <v>ESTRÉS, ENFERMEDADES DIGESTIVAS, IRRITABILIDAD, TRANSTORNOS DEL SUEÑO</v>
      </c>
      <c r="K18" s="18" t="s">
        <v>29</v>
      </c>
      <c r="L18" s="52" t="str">
        <f>VLOOKUP(H18,PELIGROS!A$2:G$445,4,0)</f>
        <v>N/A</v>
      </c>
      <c r="M18" s="52" t="str">
        <f>VLOOKUP(H18,PELIGROS!A$2:G$445,5,0)</f>
        <v>PVE PSICOSOCIAL</v>
      </c>
      <c r="N18" s="18">
        <v>2</v>
      </c>
      <c r="O18" s="59">
        <v>2</v>
      </c>
      <c r="P18" s="59">
        <v>10</v>
      </c>
      <c r="Q18" s="60">
        <f t="shared" si="0"/>
        <v>4</v>
      </c>
      <c r="R18" s="60">
        <f t="shared" si="1"/>
        <v>40</v>
      </c>
      <c r="S18" s="17" t="str">
        <f t="shared" si="2"/>
        <v>B-4</v>
      </c>
      <c r="T18" s="61" t="str">
        <f t="shared" si="3"/>
        <v>III</v>
      </c>
      <c r="U18" s="62" t="str">
        <f t="shared" si="4"/>
        <v>Mejorable</v>
      </c>
      <c r="V18" s="71"/>
      <c r="W18" s="52" t="str">
        <f>VLOOKUP(H18,PELIGROS!A$2:G$445,6,0)</f>
        <v>ESTRÉS</v>
      </c>
      <c r="X18" s="18" t="s">
        <v>31</v>
      </c>
      <c r="Y18" s="18" t="s">
        <v>31</v>
      </c>
      <c r="Z18" s="18" t="s">
        <v>31</v>
      </c>
      <c r="AA18" s="17" t="s">
        <v>31</v>
      </c>
      <c r="AB18" s="52" t="str">
        <f>VLOOKUP(H18,PELIGROS!A$2:G$445,7,0)</f>
        <v>RESOLUCIÓN DE CONFLICTOS; COMUNICACIÓN ASERTIVA; SERVICIO AL CLIENTE</v>
      </c>
      <c r="AC18" s="18" t="s">
        <v>31</v>
      </c>
      <c r="AD18" s="74"/>
    </row>
    <row r="19" spans="1:30" s="63" customFormat="1" x14ac:dyDescent="0.25">
      <c r="A19" s="124"/>
      <c r="B19" s="124"/>
      <c r="C19" s="74"/>
      <c r="D19" s="77"/>
      <c r="E19" s="116"/>
      <c r="F19" s="116"/>
      <c r="G19" s="52" t="str">
        <f>VLOOKUP(H19,PELIGROS!A$1:G$445,2,0)</f>
        <v>NATURALEZA DE LA TAREA</v>
      </c>
      <c r="H19" s="52" t="s">
        <v>73</v>
      </c>
      <c r="I19" s="52" t="s">
        <v>1212</v>
      </c>
      <c r="J19" s="52" t="str">
        <f>VLOOKUP(H19,PELIGROS!A$2:G$445,3,0)</f>
        <v>ESTRÉS,  TRANSTORNOS DEL SUEÑO</v>
      </c>
      <c r="K19" s="18" t="s">
        <v>29</v>
      </c>
      <c r="L19" s="52" t="str">
        <f>VLOOKUP(H19,PELIGROS!A$2:G$445,4,0)</f>
        <v>N/A</v>
      </c>
      <c r="M19" s="52" t="str">
        <f>VLOOKUP(H19,PELIGROS!A$2:G$445,5,0)</f>
        <v>PVE PSICOSOCIAL</v>
      </c>
      <c r="N19" s="18">
        <v>2</v>
      </c>
      <c r="O19" s="59">
        <v>3</v>
      </c>
      <c r="P19" s="59">
        <v>10</v>
      </c>
      <c r="Q19" s="60">
        <f t="shared" si="0"/>
        <v>6</v>
      </c>
      <c r="R19" s="60">
        <f t="shared" si="1"/>
        <v>60</v>
      </c>
      <c r="S19" s="17" t="str">
        <f t="shared" si="2"/>
        <v>M-6</v>
      </c>
      <c r="T19" s="61" t="str">
        <f t="shared" si="3"/>
        <v>III</v>
      </c>
      <c r="U19" s="62" t="str">
        <f t="shared" si="4"/>
        <v>Mejorable</v>
      </c>
      <c r="V19" s="71"/>
      <c r="W19" s="52" t="str">
        <f>VLOOKUP(H19,PELIGROS!A$2:G$445,6,0)</f>
        <v>ESTRÉS</v>
      </c>
      <c r="X19" s="18" t="s">
        <v>31</v>
      </c>
      <c r="Y19" s="18" t="s">
        <v>31</v>
      </c>
      <c r="Z19" s="18" t="s">
        <v>31</v>
      </c>
      <c r="AA19" s="17" t="s">
        <v>31</v>
      </c>
      <c r="AB19" s="52" t="str">
        <f>VLOOKUP(H19,PELIGROS!A$2:G$445,7,0)</f>
        <v>N/A</v>
      </c>
      <c r="AC19" s="18" t="s">
        <v>31</v>
      </c>
      <c r="AD19" s="74"/>
    </row>
    <row r="20" spans="1:30" s="63" customFormat="1" ht="25.5" x14ac:dyDescent="0.25">
      <c r="A20" s="124"/>
      <c r="B20" s="124"/>
      <c r="C20" s="75"/>
      <c r="D20" s="78"/>
      <c r="E20" s="117"/>
      <c r="F20" s="117"/>
      <c r="G20" s="52" t="str">
        <f>VLOOKUP(H20,PELIGROS!A$1:G$445,2,0)</f>
        <v xml:space="preserve"> ALTA CONCENTRACIÓN</v>
      </c>
      <c r="H20" s="52" t="s">
        <v>84</v>
      </c>
      <c r="I20" s="52" t="s">
        <v>1212</v>
      </c>
      <c r="J20" s="52" t="str">
        <f>VLOOKUP(H20,PELIGROS!A$2:G$445,3,0)</f>
        <v>ESTRÉS, DEPRESIÓN, TRANSTORNOS DEL SUEÑO, AUSENCIA DE ATENCIÓN</v>
      </c>
      <c r="K20" s="18" t="s">
        <v>29</v>
      </c>
      <c r="L20" s="52" t="str">
        <f>VLOOKUP(H20,PELIGROS!A$2:G$445,4,0)</f>
        <v>N/A</v>
      </c>
      <c r="M20" s="52" t="str">
        <f>VLOOKUP(H20,PELIGROS!A$2:G$445,5,0)</f>
        <v>PVE PSICOSOCIAL</v>
      </c>
      <c r="N20" s="18">
        <v>2</v>
      </c>
      <c r="O20" s="59">
        <v>2</v>
      </c>
      <c r="P20" s="59">
        <v>10</v>
      </c>
      <c r="Q20" s="60">
        <f t="shared" si="0"/>
        <v>4</v>
      </c>
      <c r="R20" s="60">
        <f t="shared" si="1"/>
        <v>40</v>
      </c>
      <c r="S20" s="17" t="str">
        <f t="shared" si="2"/>
        <v>B-4</v>
      </c>
      <c r="T20" s="61" t="str">
        <f t="shared" si="3"/>
        <v>III</v>
      </c>
      <c r="U20" s="62" t="str">
        <f t="shared" si="4"/>
        <v>Mejorable</v>
      </c>
      <c r="V20" s="72"/>
      <c r="W20" s="52" t="str">
        <f>VLOOKUP(H20,PELIGROS!A$2:G$445,6,0)</f>
        <v>ESTRÉS, ALTERACIÓN DEL SISTEMA NERVIOSO</v>
      </c>
      <c r="X20" s="18" t="s">
        <v>31</v>
      </c>
      <c r="Y20" s="18" t="s">
        <v>31</v>
      </c>
      <c r="Z20" s="18" t="s">
        <v>31</v>
      </c>
      <c r="AA20" s="17" t="s">
        <v>31</v>
      </c>
      <c r="AB20" s="52" t="str">
        <f>VLOOKUP(H20,PELIGROS!A$2:G$445,7,0)</f>
        <v>N/A</v>
      </c>
      <c r="AC20" s="18" t="s">
        <v>31</v>
      </c>
      <c r="AD20" s="75"/>
    </row>
    <row r="21" spans="1:30" s="63" customFormat="1" ht="229.5" customHeight="1" x14ac:dyDescent="0.25">
      <c r="A21" s="124"/>
      <c r="B21" s="124"/>
      <c r="C21" s="64" t="s">
        <v>1202</v>
      </c>
      <c r="D21" s="120" t="s">
        <v>1203</v>
      </c>
      <c r="E21" s="67" t="s">
        <v>1030</v>
      </c>
      <c r="F21" s="67" t="s">
        <v>1174</v>
      </c>
      <c r="G21" s="51" t="str">
        <f>VLOOKUP(H21,PELIGROS!A$1:G$445,2,0)</f>
        <v>Forzadas, Prolongadas</v>
      </c>
      <c r="H21" s="51" t="s">
        <v>39</v>
      </c>
      <c r="I21" s="51" t="s">
        <v>1210</v>
      </c>
      <c r="J21" s="51" t="str">
        <f>VLOOKUP(H21,PELIGROS!A$2:G$445,3,0)</f>
        <v xml:space="preserve">Lesiones osteomusculares, lesiones osteoarticulares
</v>
      </c>
      <c r="K21" s="50" t="s">
        <v>29</v>
      </c>
      <c r="L21" s="51" t="str">
        <f>VLOOKUP(H21,PELIGROS!A$2:G$445,4,0)</f>
        <v>Inspecciones planeadas e inspecciones no planeadas, procedimientos de programas de seguridad y salud en el trabajo</v>
      </c>
      <c r="M21" s="51" t="str">
        <f>VLOOKUP(H21,PELIGROS!A$2:G$445,5,0)</f>
        <v>PVE Biomecánico, programa pausas activas, exámenes periódicos, recomendaciones, control de posturas</v>
      </c>
      <c r="N21" s="50">
        <v>2</v>
      </c>
      <c r="O21" s="54">
        <v>3</v>
      </c>
      <c r="P21" s="54">
        <v>10</v>
      </c>
      <c r="Q21" s="55">
        <f t="shared" si="0"/>
        <v>6</v>
      </c>
      <c r="R21" s="55">
        <f t="shared" si="1"/>
        <v>60</v>
      </c>
      <c r="S21" s="56" t="str">
        <f t="shared" si="2"/>
        <v>M-6</v>
      </c>
      <c r="T21" s="57" t="str">
        <f t="shared" si="3"/>
        <v>III</v>
      </c>
      <c r="U21" s="58" t="str">
        <f t="shared" si="4"/>
        <v>Mejorable</v>
      </c>
      <c r="V21" s="87">
        <v>1</v>
      </c>
      <c r="W21" s="51" t="str">
        <f>VLOOKUP(H21,PELIGROS!A$2:G$445,6,0)</f>
        <v>Enfermedades Osteomusculares</v>
      </c>
      <c r="X21" s="50" t="s">
        <v>31</v>
      </c>
      <c r="Y21" s="50" t="s">
        <v>31</v>
      </c>
      <c r="Z21" s="50" t="s">
        <v>31</v>
      </c>
      <c r="AA21" s="56" t="s">
        <v>31</v>
      </c>
      <c r="AB21" s="51" t="str">
        <f>VLOOKUP(H21,PELIGROS!A$2:G$445,7,0)</f>
        <v>Prevención en lesiones osteomusculares, líderes de pausas activas</v>
      </c>
      <c r="AC21" s="50" t="s">
        <v>1176</v>
      </c>
      <c r="AD21" s="64" t="s">
        <v>1180</v>
      </c>
    </row>
    <row r="22" spans="1:30" s="63" customFormat="1" ht="38.25" x14ac:dyDescent="0.25">
      <c r="A22" s="124"/>
      <c r="B22" s="124"/>
      <c r="C22" s="65"/>
      <c r="D22" s="121"/>
      <c r="E22" s="68"/>
      <c r="F22" s="68"/>
      <c r="G22" s="51" t="str">
        <f>VLOOKUP(H22,PELIGROS!A$1:G$445,2,0)</f>
        <v>Movimientos repetitivos, Miembros Superiores</v>
      </c>
      <c r="H22" s="51" t="s">
        <v>1175</v>
      </c>
      <c r="I22" s="51" t="s">
        <v>1210</v>
      </c>
      <c r="J22" s="51" t="str">
        <f>VLOOKUP(H22,PELIGROS!A$2:G$445,3,0)</f>
        <v>Lesiones Musculoesqueléticas</v>
      </c>
      <c r="K22" s="50" t="s">
        <v>29</v>
      </c>
      <c r="L22" s="51" t="str">
        <f>VLOOKUP(H22,PELIGROS!A$2:G$445,4,0)</f>
        <v>N/A</v>
      </c>
      <c r="M22" s="51" t="str">
        <f>VLOOKUP(H22,PELIGROS!A$2:G$445,5,0)</f>
        <v>PVE BIomécanico, programa pausas activas, examenes periódicos, recomendaicones, control de posturas</v>
      </c>
      <c r="N22" s="50">
        <v>2</v>
      </c>
      <c r="O22" s="54">
        <v>3</v>
      </c>
      <c r="P22" s="54">
        <v>10</v>
      </c>
      <c r="Q22" s="55">
        <f t="shared" si="0"/>
        <v>6</v>
      </c>
      <c r="R22" s="55">
        <f t="shared" si="1"/>
        <v>60</v>
      </c>
      <c r="S22" s="56" t="str">
        <f t="shared" si="2"/>
        <v>M-6</v>
      </c>
      <c r="T22" s="57" t="str">
        <f t="shared" si="3"/>
        <v>III</v>
      </c>
      <c r="U22" s="58" t="str">
        <f t="shared" si="4"/>
        <v>Mejorable</v>
      </c>
      <c r="V22" s="88"/>
      <c r="W22" s="51" t="str">
        <f>VLOOKUP(H22,PELIGROS!A$2:G$445,6,0)</f>
        <v>Enfermedades musculoesqueleticas</v>
      </c>
      <c r="X22" s="50" t="s">
        <v>31</v>
      </c>
      <c r="Y22" s="50" t="s">
        <v>31</v>
      </c>
      <c r="Z22" s="50" t="s">
        <v>31</v>
      </c>
      <c r="AA22" s="56" t="s">
        <v>31</v>
      </c>
      <c r="AB22" s="51" t="str">
        <f>VLOOKUP(H22,PELIGROS!A$2:G$445,7,0)</f>
        <v>Prevención en lesiones osteomusculares, líderes de pausas activas</v>
      </c>
      <c r="AC22" s="50" t="s">
        <v>31</v>
      </c>
      <c r="AD22" s="65"/>
    </row>
    <row r="23" spans="1:30" s="63" customFormat="1" ht="51" x14ac:dyDescent="0.25">
      <c r="A23" s="124"/>
      <c r="B23" s="124"/>
      <c r="C23" s="65"/>
      <c r="D23" s="121"/>
      <c r="E23" s="68"/>
      <c r="F23" s="68"/>
      <c r="G23" s="51" t="str">
        <f>VLOOKUP(H23,PELIGROS!A$1:G$445,2,0)</f>
        <v>Atropellamiento, Envestir</v>
      </c>
      <c r="H23" s="51" t="s">
        <v>1167</v>
      </c>
      <c r="I23" s="51" t="s">
        <v>1213</v>
      </c>
      <c r="J23" s="51" t="str">
        <f>VLOOKUP(H23,PELIGROS!A$2:G$445,3,0)</f>
        <v>Lesiones, pérdidas materiales, muerte</v>
      </c>
      <c r="K23" s="50" t="s">
        <v>29</v>
      </c>
      <c r="L23" s="51" t="str">
        <f>VLOOKUP(H23,PELIGROS!A$2:G$445,4,0)</f>
        <v>Inspecciones planeadas e inspecciones no planeadas, procedimientos de programas de seguridad y salud en el trabajo</v>
      </c>
      <c r="M23" s="51" t="str">
        <f>VLOOKUP(H23,PELIGROS!A$2:G$445,5,0)</f>
        <v>Programa de seguridad vial, señalización</v>
      </c>
      <c r="N23" s="50">
        <v>2</v>
      </c>
      <c r="O23" s="54">
        <v>2</v>
      </c>
      <c r="P23" s="54">
        <v>60</v>
      </c>
      <c r="Q23" s="55">
        <f t="shared" si="0"/>
        <v>4</v>
      </c>
      <c r="R23" s="55">
        <f t="shared" si="1"/>
        <v>240</v>
      </c>
      <c r="S23" s="56" t="str">
        <f t="shared" si="2"/>
        <v>B-4</v>
      </c>
      <c r="T23" s="57" t="str">
        <f t="shared" si="3"/>
        <v>II</v>
      </c>
      <c r="U23" s="58" t="str">
        <f t="shared" si="4"/>
        <v>No Aceptable o Aceptable Con Control Especifico</v>
      </c>
      <c r="V23" s="88"/>
      <c r="W23" s="51" t="str">
        <f>VLOOKUP(H23,PELIGROS!A$2:G$445,6,0)</f>
        <v>Muerte</v>
      </c>
      <c r="X23" s="50" t="s">
        <v>31</v>
      </c>
      <c r="Y23" s="50" t="s">
        <v>31</v>
      </c>
      <c r="Z23" s="50" t="s">
        <v>31</v>
      </c>
      <c r="AA23" s="56" t="s">
        <v>31</v>
      </c>
      <c r="AB23" s="51" t="str">
        <f>VLOOKUP(H23,PELIGROS!A$2:G$445,7,0)</f>
        <v>Seguridad vial y manejo defensivo, aseguramiento de áreas de trabajo</v>
      </c>
      <c r="AC23" s="50" t="s">
        <v>31</v>
      </c>
      <c r="AD23" s="65"/>
    </row>
    <row r="24" spans="1:30" s="63" customFormat="1" ht="63.75" x14ac:dyDescent="0.25">
      <c r="A24" s="124"/>
      <c r="B24" s="124"/>
      <c r="C24" s="65"/>
      <c r="D24" s="121"/>
      <c r="E24" s="68"/>
      <c r="F24" s="68"/>
      <c r="G24" s="51" t="str">
        <f>VLOOKUP(H24,PELIGROS!A$1:G$445,2,0)</f>
        <v>Atraco, golpiza, atentados y secuestrados</v>
      </c>
      <c r="H24" s="51" t="s">
        <v>55</v>
      </c>
      <c r="I24" s="51" t="s">
        <v>1213</v>
      </c>
      <c r="J24" s="51" t="str">
        <f>VLOOKUP(H24,PELIGROS!A$2:G$445,3,0)</f>
        <v>Estrés, golpes, Secuestros</v>
      </c>
      <c r="K24" s="50" t="s">
        <v>29</v>
      </c>
      <c r="L24" s="51" t="str">
        <f>VLOOKUP(H24,PELIGROS!A$2:G$445,4,0)</f>
        <v>Inspecciones planeadas e inspecciones no planeadas, procedimientos de programas de seguridad y salud en el trabajo</v>
      </c>
      <c r="M24" s="51" t="str">
        <f>VLOOKUP(H24,PELIGROS!A$2:G$445,5,0)</f>
        <v xml:space="preserve">Uniformes Corporativos, Chaquetas corporativas, Carnetización
</v>
      </c>
      <c r="N24" s="50">
        <v>2</v>
      </c>
      <c r="O24" s="54">
        <v>2</v>
      </c>
      <c r="P24" s="54">
        <v>60</v>
      </c>
      <c r="Q24" s="55">
        <f t="shared" si="0"/>
        <v>4</v>
      </c>
      <c r="R24" s="55">
        <f t="shared" si="1"/>
        <v>240</v>
      </c>
      <c r="S24" s="56" t="str">
        <f t="shared" si="2"/>
        <v>B-4</v>
      </c>
      <c r="T24" s="57" t="str">
        <f t="shared" si="3"/>
        <v>II</v>
      </c>
      <c r="U24" s="58" t="str">
        <f t="shared" si="4"/>
        <v>No Aceptable o Aceptable Con Control Especifico</v>
      </c>
      <c r="V24" s="88"/>
      <c r="W24" s="51" t="str">
        <f>VLOOKUP(H24,PELIGROS!A$2:G$445,6,0)</f>
        <v>Secuestros</v>
      </c>
      <c r="X24" s="50" t="s">
        <v>31</v>
      </c>
      <c r="Y24" s="50" t="s">
        <v>31</v>
      </c>
      <c r="Z24" s="50" t="s">
        <v>31</v>
      </c>
      <c r="AA24" s="56" t="s">
        <v>31</v>
      </c>
      <c r="AB24" s="51" t="str">
        <f>VLOOKUP(H24,PELIGROS!A$2:G$445,7,0)</f>
        <v>N/A</v>
      </c>
      <c r="AC24" s="50" t="s">
        <v>1177</v>
      </c>
      <c r="AD24" s="65"/>
    </row>
    <row r="25" spans="1:30" s="63" customFormat="1" ht="51" x14ac:dyDescent="0.25">
      <c r="A25" s="124"/>
      <c r="B25" s="124"/>
      <c r="C25" s="65"/>
      <c r="D25" s="121"/>
      <c r="E25" s="68"/>
      <c r="F25" s="68"/>
      <c r="G25" s="51" t="str">
        <f>VLOOKUP(H25,PELIGROS!A$1:G$445,2,0)</f>
        <v>SISMOS, INCENDIOS, INUNDACIONES, TERREMOTOS, VENDAVALES, DERRUMBE</v>
      </c>
      <c r="H25" s="51" t="s">
        <v>59</v>
      </c>
      <c r="I25" s="51" t="s">
        <v>1211</v>
      </c>
      <c r="J25" s="51" t="str">
        <f>VLOOKUP(H25,PELIGROS!A$2:G$445,3,0)</f>
        <v>SISMOS, INCENDIOS, INUNDACIONES, TERREMOTOS, VENDAVALES</v>
      </c>
      <c r="K25" s="50" t="s">
        <v>29</v>
      </c>
      <c r="L25" s="51" t="str">
        <f>VLOOKUP(H25,PELIGROS!A$2:G$445,4,0)</f>
        <v>Inspecciones planeadas e inspecciones no planeadas, procedimientos de programas de seguridad y salud en el trabajo</v>
      </c>
      <c r="M25" s="51" t="str">
        <f>VLOOKUP(H25,PELIGROS!A$2:G$445,5,0)</f>
        <v>BRIGADAS DE EMERGENCIAS</v>
      </c>
      <c r="N25" s="50">
        <v>2</v>
      </c>
      <c r="O25" s="54">
        <v>1</v>
      </c>
      <c r="P25" s="54">
        <v>100</v>
      </c>
      <c r="Q25" s="55">
        <f t="shared" si="0"/>
        <v>2</v>
      </c>
      <c r="R25" s="55">
        <f t="shared" si="1"/>
        <v>200</v>
      </c>
      <c r="S25" s="56" t="str">
        <f t="shared" si="2"/>
        <v>B-2</v>
      </c>
      <c r="T25" s="57" t="str">
        <f t="shared" si="3"/>
        <v>II</v>
      </c>
      <c r="U25" s="58" t="str">
        <f t="shared" si="4"/>
        <v>No Aceptable o Aceptable Con Control Especifico</v>
      </c>
      <c r="V25" s="88"/>
      <c r="W25" s="51" t="str">
        <f>VLOOKUP(H25,PELIGROS!A$2:G$445,6,0)</f>
        <v>MUERTE</v>
      </c>
      <c r="X25" s="50" t="s">
        <v>31</v>
      </c>
      <c r="Y25" s="50" t="s">
        <v>31</v>
      </c>
      <c r="Z25" s="50" t="s">
        <v>31</v>
      </c>
      <c r="AA25" s="56" t="s">
        <v>1215</v>
      </c>
      <c r="AB25" s="51" t="str">
        <f>VLOOKUP(H25,PELIGROS!A$2:G$445,7,0)</f>
        <v>ENTRENAMIENTO DE LA BRIGADA; DIVULGACIÓN DE PLAN DE EMERGENCIA</v>
      </c>
      <c r="AC25" s="50" t="s">
        <v>1178</v>
      </c>
      <c r="AD25" s="65"/>
    </row>
    <row r="26" spans="1:30" s="63" customFormat="1" ht="51" x14ac:dyDescent="0.25">
      <c r="A26" s="124"/>
      <c r="B26" s="124"/>
      <c r="C26" s="65"/>
      <c r="D26" s="121"/>
      <c r="E26" s="68"/>
      <c r="F26" s="68"/>
      <c r="G26" s="51" t="str">
        <f>VLOOKUP(H26,PELIGROS!A$1:G$445,2,0)</f>
        <v>ENERGÍA TÉRMICA, CAMBIO DE TEMPERATURA DURANTE LOS RECORRIDOS</v>
      </c>
      <c r="H26" s="51" t="s">
        <v>1214</v>
      </c>
      <c r="I26" s="51" t="s">
        <v>1216</v>
      </c>
      <c r="J26" s="51" t="str">
        <f>VLOOKUP(H26,PELIGROS!A$2:G$445,3,0)</f>
        <v xml:space="preserve"> GOLPE DE CALOR,  DESHIDRATACIÓN</v>
      </c>
      <c r="K26" s="50" t="s">
        <v>29</v>
      </c>
      <c r="L26" s="51" t="str">
        <f>VLOOKUP(H26,PELIGROS!A$2:G$445,4,0)</f>
        <v>Inspecciones planeadas e inspecciones no planeadas, procedimientos de programas de seguridad y salud en el trabajo</v>
      </c>
      <c r="M26" s="51" t="str">
        <f>VLOOKUP(H26,PELIGROS!A$2:G$445,5,0)</f>
        <v>NO OBSERVADO</v>
      </c>
      <c r="N26" s="50">
        <v>2</v>
      </c>
      <c r="O26" s="54">
        <v>2</v>
      </c>
      <c r="P26" s="54">
        <v>10</v>
      </c>
      <c r="Q26" s="55">
        <f t="shared" si="0"/>
        <v>4</v>
      </c>
      <c r="R26" s="55">
        <f t="shared" si="1"/>
        <v>40</v>
      </c>
      <c r="S26" s="56" t="str">
        <f t="shared" si="2"/>
        <v>B-4</v>
      </c>
      <c r="T26" s="57" t="str">
        <f t="shared" si="3"/>
        <v>III</v>
      </c>
      <c r="U26" s="58" t="str">
        <f t="shared" si="4"/>
        <v>Mejorable</v>
      </c>
      <c r="V26" s="88"/>
      <c r="W26" s="51" t="str">
        <f>VLOOKUP(H26,PELIGROS!A$2:G$445,6,0)</f>
        <v>CÁNCER DE PIEL</v>
      </c>
      <c r="X26" s="50" t="s">
        <v>31</v>
      </c>
      <c r="Y26" s="50" t="s">
        <v>31</v>
      </c>
      <c r="Z26" s="50" t="s">
        <v>31</v>
      </c>
      <c r="AA26" s="56" t="s">
        <v>31</v>
      </c>
      <c r="AB26" s="51" t="str">
        <f>VLOOKUP(H26,PELIGROS!A$2:G$445,7,0)</f>
        <v>N/A</v>
      </c>
      <c r="AC26" s="50" t="s">
        <v>1217</v>
      </c>
      <c r="AD26" s="65"/>
    </row>
    <row r="27" spans="1:30" s="63" customFormat="1" ht="63.75" x14ac:dyDescent="0.25">
      <c r="A27" s="124"/>
      <c r="B27" s="124"/>
      <c r="C27" s="65"/>
      <c r="D27" s="121"/>
      <c r="E27" s="68"/>
      <c r="F27" s="68"/>
      <c r="G27" s="51" t="str">
        <f>VLOOKUP(H27,PELIGROS!A$1:G$445,2,0)</f>
        <v>CONCENTRACIÓN EN ACTIVIDADES DE ALTO DESEMPEÑO MENTAL</v>
      </c>
      <c r="H27" s="51" t="s">
        <v>69</v>
      </c>
      <c r="I27" s="51" t="s">
        <v>1212</v>
      </c>
      <c r="J27" s="51" t="str">
        <f>VLOOKUP(H27,PELIGROS!A$2:G$445,3,0)</f>
        <v>ESTRÉS, CEFALEA, IRRITABILIDAD</v>
      </c>
      <c r="K27" s="50" t="s">
        <v>29</v>
      </c>
      <c r="L27" s="51" t="str">
        <f>VLOOKUP(H27,PELIGROS!A$2:G$445,4,0)</f>
        <v>N/A</v>
      </c>
      <c r="M27" s="51" t="str">
        <f>VLOOKUP(H27,PELIGROS!A$2:G$445,5,0)</f>
        <v>PVE PSICOSOCIAL</v>
      </c>
      <c r="N27" s="50">
        <v>2</v>
      </c>
      <c r="O27" s="54">
        <v>3</v>
      </c>
      <c r="P27" s="54">
        <v>10</v>
      </c>
      <c r="Q27" s="55">
        <f t="shared" si="0"/>
        <v>6</v>
      </c>
      <c r="R27" s="55">
        <f t="shared" si="1"/>
        <v>60</v>
      </c>
      <c r="S27" s="56" t="str">
        <f t="shared" si="2"/>
        <v>M-6</v>
      </c>
      <c r="T27" s="57" t="str">
        <f t="shared" si="3"/>
        <v>III</v>
      </c>
      <c r="U27" s="58" t="str">
        <f t="shared" si="4"/>
        <v>Mejorable</v>
      </c>
      <c r="V27" s="88"/>
      <c r="W27" s="51" t="str">
        <f>VLOOKUP(H27,PELIGROS!A$2:G$445,6,0)</f>
        <v>ESTRÉS</v>
      </c>
      <c r="X27" s="50" t="s">
        <v>31</v>
      </c>
      <c r="Y27" s="50" t="s">
        <v>31</v>
      </c>
      <c r="Z27" s="50" t="s">
        <v>31</v>
      </c>
      <c r="AA27" s="56" t="s">
        <v>31</v>
      </c>
      <c r="AB27" s="51" t="str">
        <f>VLOOKUP(H27,PELIGROS!A$2:G$445,7,0)</f>
        <v>N/A</v>
      </c>
      <c r="AC27" s="50" t="s">
        <v>1179</v>
      </c>
      <c r="AD27" s="65"/>
    </row>
    <row r="28" spans="1:30" s="63" customFormat="1" ht="38.25" x14ac:dyDescent="0.25">
      <c r="A28" s="124"/>
      <c r="B28" s="124"/>
      <c r="C28" s="65"/>
      <c r="D28" s="121"/>
      <c r="E28" s="68"/>
      <c r="F28" s="68"/>
      <c r="G28" s="51" t="str">
        <f>VLOOKUP(H28,PELIGROS!A$1:G$445,2,0)</f>
        <v>ATENCIÓN AL PÚBLICO</v>
      </c>
      <c r="H28" s="51" t="s">
        <v>442</v>
      </c>
      <c r="I28" s="51" t="s">
        <v>1212</v>
      </c>
      <c r="J28" s="51" t="str">
        <f>VLOOKUP(H28,PELIGROS!A$2:G$445,3,0)</f>
        <v>ESTRÉS, ENFERMEDADES DIGESTIVAS, IRRITABILIDAD, TRANSTORNOS DEL SUEÑO</v>
      </c>
      <c r="K28" s="50" t="s">
        <v>29</v>
      </c>
      <c r="L28" s="51" t="str">
        <f>VLOOKUP(H28,PELIGROS!A$2:G$445,4,0)</f>
        <v>N/A</v>
      </c>
      <c r="M28" s="51" t="str">
        <f>VLOOKUP(H28,PELIGROS!A$2:G$445,5,0)</f>
        <v>PVE PSICOSOCIAL</v>
      </c>
      <c r="N28" s="50">
        <v>2</v>
      </c>
      <c r="O28" s="54">
        <v>2</v>
      </c>
      <c r="P28" s="54">
        <v>10</v>
      </c>
      <c r="Q28" s="55">
        <f t="shared" si="0"/>
        <v>4</v>
      </c>
      <c r="R28" s="55">
        <f t="shared" si="1"/>
        <v>40</v>
      </c>
      <c r="S28" s="56" t="str">
        <f t="shared" si="2"/>
        <v>B-4</v>
      </c>
      <c r="T28" s="57" t="str">
        <f t="shared" si="3"/>
        <v>III</v>
      </c>
      <c r="U28" s="58" t="str">
        <f t="shared" si="4"/>
        <v>Mejorable</v>
      </c>
      <c r="V28" s="88"/>
      <c r="W28" s="51" t="str">
        <f>VLOOKUP(H28,PELIGROS!A$2:G$445,6,0)</f>
        <v>ESTRÉS</v>
      </c>
      <c r="X28" s="50" t="s">
        <v>31</v>
      </c>
      <c r="Y28" s="50" t="s">
        <v>31</v>
      </c>
      <c r="Z28" s="50" t="s">
        <v>31</v>
      </c>
      <c r="AA28" s="56" t="s">
        <v>31</v>
      </c>
      <c r="AB28" s="51" t="str">
        <f>VLOOKUP(H28,PELIGROS!A$2:G$445,7,0)</f>
        <v>RESOLUCIÓN DE CONFLICTOS; COMUNICACIÓN ASERTIVA; SERVICIO AL CLIENTE</v>
      </c>
      <c r="AC28" s="50" t="s">
        <v>31</v>
      </c>
      <c r="AD28" s="65"/>
    </row>
    <row r="29" spans="1:30" s="63" customFormat="1" x14ac:dyDescent="0.25">
      <c r="A29" s="124"/>
      <c r="B29" s="124"/>
      <c r="C29" s="65"/>
      <c r="D29" s="121"/>
      <c r="E29" s="68"/>
      <c r="F29" s="68"/>
      <c r="G29" s="51" t="str">
        <f>VLOOKUP(H29,PELIGROS!A$1:G$445,2,0)</f>
        <v>NATURALEZA DE LA TAREA</v>
      </c>
      <c r="H29" s="51" t="s">
        <v>73</v>
      </c>
      <c r="I29" s="51" t="s">
        <v>1212</v>
      </c>
      <c r="J29" s="51" t="str">
        <f>VLOOKUP(H29,PELIGROS!A$2:G$445,3,0)</f>
        <v>ESTRÉS,  TRANSTORNOS DEL SUEÑO</v>
      </c>
      <c r="K29" s="50" t="s">
        <v>29</v>
      </c>
      <c r="L29" s="51" t="str">
        <f>VLOOKUP(H29,PELIGROS!A$2:G$445,4,0)</f>
        <v>N/A</v>
      </c>
      <c r="M29" s="51" t="str">
        <f>VLOOKUP(H29,PELIGROS!A$2:G$445,5,0)</f>
        <v>PVE PSICOSOCIAL</v>
      </c>
      <c r="N29" s="50">
        <v>2</v>
      </c>
      <c r="O29" s="54">
        <v>3</v>
      </c>
      <c r="P29" s="54">
        <v>10</v>
      </c>
      <c r="Q29" s="55">
        <f t="shared" si="0"/>
        <v>6</v>
      </c>
      <c r="R29" s="55">
        <f t="shared" si="1"/>
        <v>60</v>
      </c>
      <c r="S29" s="56" t="str">
        <f t="shared" si="2"/>
        <v>M-6</v>
      </c>
      <c r="T29" s="57" t="str">
        <f t="shared" si="3"/>
        <v>III</v>
      </c>
      <c r="U29" s="58" t="str">
        <f t="shared" si="4"/>
        <v>Mejorable</v>
      </c>
      <c r="V29" s="88"/>
      <c r="W29" s="51" t="str">
        <f>VLOOKUP(H29,PELIGROS!A$2:G$445,6,0)</f>
        <v>ESTRÉS</v>
      </c>
      <c r="X29" s="50" t="s">
        <v>31</v>
      </c>
      <c r="Y29" s="50" t="s">
        <v>31</v>
      </c>
      <c r="Z29" s="50" t="s">
        <v>31</v>
      </c>
      <c r="AA29" s="56" t="s">
        <v>31</v>
      </c>
      <c r="AB29" s="51" t="str">
        <f>VLOOKUP(H29,PELIGROS!A$2:G$445,7,0)</f>
        <v>N/A</v>
      </c>
      <c r="AC29" s="50" t="s">
        <v>31</v>
      </c>
      <c r="AD29" s="65"/>
    </row>
    <row r="30" spans="1:30" s="63" customFormat="1" ht="25.5" x14ac:dyDescent="0.25">
      <c r="A30" s="124"/>
      <c r="B30" s="124"/>
      <c r="C30" s="66"/>
      <c r="D30" s="122"/>
      <c r="E30" s="69"/>
      <c r="F30" s="69"/>
      <c r="G30" s="51" t="str">
        <f>VLOOKUP(H30,PELIGROS!A$1:G$445,2,0)</f>
        <v xml:space="preserve"> ALTA CONCENTRACIÓN</v>
      </c>
      <c r="H30" s="51" t="s">
        <v>84</v>
      </c>
      <c r="I30" s="51" t="s">
        <v>1212</v>
      </c>
      <c r="J30" s="51" t="str">
        <f>VLOOKUP(H30,PELIGROS!A$2:G$445,3,0)</f>
        <v>ESTRÉS, DEPRESIÓN, TRANSTORNOS DEL SUEÑO, AUSENCIA DE ATENCIÓN</v>
      </c>
      <c r="K30" s="50" t="s">
        <v>29</v>
      </c>
      <c r="L30" s="51" t="str">
        <f>VLOOKUP(H30,PELIGROS!A$2:G$445,4,0)</f>
        <v>N/A</v>
      </c>
      <c r="M30" s="51" t="str">
        <f>VLOOKUP(H30,PELIGROS!A$2:G$445,5,0)</f>
        <v>PVE PSICOSOCIAL</v>
      </c>
      <c r="N30" s="50">
        <v>2</v>
      </c>
      <c r="O30" s="54">
        <v>2</v>
      </c>
      <c r="P30" s="54">
        <v>10</v>
      </c>
      <c r="Q30" s="55">
        <f t="shared" si="0"/>
        <v>4</v>
      </c>
      <c r="R30" s="55">
        <f t="shared" si="1"/>
        <v>40</v>
      </c>
      <c r="S30" s="56" t="str">
        <f t="shared" si="2"/>
        <v>B-4</v>
      </c>
      <c r="T30" s="57" t="str">
        <f t="shared" si="3"/>
        <v>III</v>
      </c>
      <c r="U30" s="58" t="str">
        <f t="shared" si="4"/>
        <v>Mejorable</v>
      </c>
      <c r="V30" s="89"/>
      <c r="W30" s="51" t="str">
        <f>VLOOKUP(H30,PELIGROS!A$2:G$445,6,0)</f>
        <v>ESTRÉS, ALTERACIÓN DEL SISTEMA NERVIOSO</v>
      </c>
      <c r="X30" s="50" t="s">
        <v>31</v>
      </c>
      <c r="Y30" s="50" t="s">
        <v>31</v>
      </c>
      <c r="Z30" s="50" t="s">
        <v>31</v>
      </c>
      <c r="AA30" s="56" t="s">
        <v>31</v>
      </c>
      <c r="AB30" s="51" t="str">
        <f>VLOOKUP(H30,PELIGROS!A$2:G$445,7,0)</f>
        <v>N/A</v>
      </c>
      <c r="AC30" s="50" t="s">
        <v>31</v>
      </c>
      <c r="AD30" s="66"/>
    </row>
    <row r="31" spans="1:30" s="63" customFormat="1" ht="267.75" customHeight="1" x14ac:dyDescent="0.25">
      <c r="A31" s="124"/>
      <c r="B31" s="124"/>
      <c r="C31" s="73" t="s">
        <v>1204</v>
      </c>
      <c r="D31" s="76" t="s">
        <v>1205</v>
      </c>
      <c r="E31" s="119" t="s">
        <v>1031</v>
      </c>
      <c r="F31" s="119" t="s">
        <v>1174</v>
      </c>
      <c r="G31" s="52" t="str">
        <f>VLOOKUP(H31,PELIGROS!A$1:G$445,2,0)</f>
        <v>Forzadas, Prolongadas</v>
      </c>
      <c r="H31" s="52" t="s">
        <v>39</v>
      </c>
      <c r="I31" s="52" t="s">
        <v>1210</v>
      </c>
      <c r="J31" s="52" t="str">
        <f>VLOOKUP(H31,PELIGROS!A$2:G$445,3,0)</f>
        <v xml:space="preserve">Lesiones osteomusculares, lesiones osteoarticulares
</v>
      </c>
      <c r="K31" s="18" t="s">
        <v>29</v>
      </c>
      <c r="L31" s="52" t="str">
        <f>VLOOKUP(H31,PELIGROS!A$2:G$445,4,0)</f>
        <v>Inspecciones planeadas e inspecciones no planeadas, procedimientos de programas de seguridad y salud en el trabajo</v>
      </c>
      <c r="M31" s="52" t="str">
        <f>VLOOKUP(H31,PELIGROS!A$2:G$445,5,0)</f>
        <v>PVE Biomecánico, programa pausas activas, exámenes periódicos, recomendaciones, control de posturas</v>
      </c>
      <c r="N31" s="18">
        <v>2</v>
      </c>
      <c r="O31" s="59">
        <v>3</v>
      </c>
      <c r="P31" s="59">
        <v>10</v>
      </c>
      <c r="Q31" s="60">
        <f t="shared" si="0"/>
        <v>6</v>
      </c>
      <c r="R31" s="60">
        <f t="shared" si="1"/>
        <v>60</v>
      </c>
      <c r="S31" s="17" t="str">
        <f t="shared" si="2"/>
        <v>M-6</v>
      </c>
      <c r="T31" s="61" t="str">
        <f t="shared" si="3"/>
        <v>III</v>
      </c>
      <c r="U31" s="62" t="str">
        <f t="shared" si="4"/>
        <v>Mejorable</v>
      </c>
      <c r="V31" s="70">
        <v>4</v>
      </c>
      <c r="W31" s="52" t="str">
        <f>VLOOKUP(H31,PELIGROS!A$2:G$445,6,0)</f>
        <v>Enfermedades Osteomusculares</v>
      </c>
      <c r="X31" s="18" t="s">
        <v>31</v>
      </c>
      <c r="Y31" s="18" t="s">
        <v>31</v>
      </c>
      <c r="Z31" s="18" t="s">
        <v>31</v>
      </c>
      <c r="AA31" s="17" t="s">
        <v>31</v>
      </c>
      <c r="AB31" s="52" t="str">
        <f>VLOOKUP(H31,PELIGROS!A$2:G$445,7,0)</f>
        <v>Prevención en lesiones osteomusculares, líderes de pausas activas</v>
      </c>
      <c r="AC31" s="18" t="s">
        <v>1176</v>
      </c>
      <c r="AD31" s="73" t="s">
        <v>1180</v>
      </c>
    </row>
    <row r="32" spans="1:30" s="63" customFormat="1" ht="38.25" x14ac:dyDescent="0.25">
      <c r="A32" s="124"/>
      <c r="B32" s="124"/>
      <c r="C32" s="74"/>
      <c r="D32" s="77"/>
      <c r="E32" s="116"/>
      <c r="F32" s="116"/>
      <c r="G32" s="52" t="str">
        <f>VLOOKUP(H32,PELIGROS!A$1:G$445,2,0)</f>
        <v>Movimientos repetitivos, Miembros Superiores</v>
      </c>
      <c r="H32" s="52" t="s">
        <v>1175</v>
      </c>
      <c r="I32" s="52" t="s">
        <v>1210</v>
      </c>
      <c r="J32" s="52" t="str">
        <f>VLOOKUP(H32,PELIGROS!A$2:G$445,3,0)</f>
        <v>Lesiones Musculoesqueléticas</v>
      </c>
      <c r="K32" s="18" t="s">
        <v>29</v>
      </c>
      <c r="L32" s="52" t="str">
        <f>VLOOKUP(H32,PELIGROS!A$2:G$445,4,0)</f>
        <v>N/A</v>
      </c>
      <c r="M32" s="52" t="str">
        <f>VLOOKUP(H32,PELIGROS!A$2:G$445,5,0)</f>
        <v>PVE BIomécanico, programa pausas activas, examenes periódicos, recomendaicones, control de posturas</v>
      </c>
      <c r="N32" s="18">
        <v>2</v>
      </c>
      <c r="O32" s="59">
        <v>3</v>
      </c>
      <c r="P32" s="59">
        <v>10</v>
      </c>
      <c r="Q32" s="60">
        <f t="shared" si="0"/>
        <v>6</v>
      </c>
      <c r="R32" s="60">
        <f t="shared" si="1"/>
        <v>60</v>
      </c>
      <c r="S32" s="17" t="str">
        <f t="shared" si="2"/>
        <v>M-6</v>
      </c>
      <c r="T32" s="61" t="str">
        <f t="shared" si="3"/>
        <v>III</v>
      </c>
      <c r="U32" s="62" t="str">
        <f t="shared" si="4"/>
        <v>Mejorable</v>
      </c>
      <c r="V32" s="71"/>
      <c r="W32" s="52" t="str">
        <f>VLOOKUP(H32,PELIGROS!A$2:G$445,6,0)</f>
        <v>Enfermedades musculoesqueleticas</v>
      </c>
      <c r="X32" s="18" t="s">
        <v>31</v>
      </c>
      <c r="Y32" s="18" t="s">
        <v>31</v>
      </c>
      <c r="Z32" s="18" t="s">
        <v>31</v>
      </c>
      <c r="AA32" s="17" t="s">
        <v>31</v>
      </c>
      <c r="AB32" s="52" t="str">
        <f>VLOOKUP(H32,PELIGROS!A$2:G$445,7,0)</f>
        <v>Prevención en lesiones osteomusculares, líderes de pausas activas</v>
      </c>
      <c r="AC32" s="18" t="s">
        <v>31</v>
      </c>
      <c r="AD32" s="74"/>
    </row>
    <row r="33" spans="1:30" s="63" customFormat="1" ht="51" x14ac:dyDescent="0.25">
      <c r="A33" s="124"/>
      <c r="B33" s="124"/>
      <c r="C33" s="74"/>
      <c r="D33" s="77"/>
      <c r="E33" s="116"/>
      <c r="F33" s="116"/>
      <c r="G33" s="52" t="str">
        <f>VLOOKUP(H33,PELIGROS!A$1:G$445,2,0)</f>
        <v>Atropellamiento, Envestir</v>
      </c>
      <c r="H33" s="52" t="s">
        <v>1167</v>
      </c>
      <c r="I33" s="52" t="s">
        <v>1213</v>
      </c>
      <c r="J33" s="52" t="str">
        <f>VLOOKUP(H33,PELIGROS!A$2:G$445,3,0)</f>
        <v>Lesiones, pérdidas materiales, muerte</v>
      </c>
      <c r="K33" s="18" t="s">
        <v>29</v>
      </c>
      <c r="L33" s="52" t="str">
        <f>VLOOKUP(H33,PELIGROS!A$2:G$445,4,0)</f>
        <v>Inspecciones planeadas e inspecciones no planeadas, procedimientos de programas de seguridad y salud en el trabajo</v>
      </c>
      <c r="M33" s="52" t="str">
        <f>VLOOKUP(H33,PELIGROS!A$2:G$445,5,0)</f>
        <v>Programa de seguridad vial, señalización</v>
      </c>
      <c r="N33" s="18">
        <v>2</v>
      </c>
      <c r="O33" s="59">
        <v>2</v>
      </c>
      <c r="P33" s="59">
        <v>60</v>
      </c>
      <c r="Q33" s="60">
        <f t="shared" si="0"/>
        <v>4</v>
      </c>
      <c r="R33" s="60">
        <f t="shared" si="1"/>
        <v>240</v>
      </c>
      <c r="S33" s="17" t="str">
        <f t="shared" si="2"/>
        <v>B-4</v>
      </c>
      <c r="T33" s="61" t="str">
        <f t="shared" si="3"/>
        <v>II</v>
      </c>
      <c r="U33" s="62" t="str">
        <f t="shared" si="4"/>
        <v>No Aceptable o Aceptable Con Control Especifico</v>
      </c>
      <c r="V33" s="71"/>
      <c r="W33" s="52" t="str">
        <f>VLOOKUP(H33,PELIGROS!A$2:G$445,6,0)</f>
        <v>Muerte</v>
      </c>
      <c r="X33" s="18" t="s">
        <v>31</v>
      </c>
      <c r="Y33" s="18" t="s">
        <v>31</v>
      </c>
      <c r="Z33" s="18" t="s">
        <v>31</v>
      </c>
      <c r="AA33" s="17" t="s">
        <v>31</v>
      </c>
      <c r="AB33" s="52" t="str">
        <f>VLOOKUP(H33,PELIGROS!A$2:G$445,7,0)</f>
        <v>Seguridad vial y manejo defensivo, aseguramiento de áreas de trabajo</v>
      </c>
      <c r="AC33" s="18" t="s">
        <v>31</v>
      </c>
      <c r="AD33" s="74"/>
    </row>
    <row r="34" spans="1:30" s="63" customFormat="1" ht="63.75" x14ac:dyDescent="0.25">
      <c r="A34" s="124"/>
      <c r="B34" s="124"/>
      <c r="C34" s="74"/>
      <c r="D34" s="77"/>
      <c r="E34" s="116"/>
      <c r="F34" s="116"/>
      <c r="G34" s="52" t="str">
        <f>VLOOKUP(H34,PELIGROS!A$1:G$445,2,0)</f>
        <v>Atraco, golpiza, atentados y secuestrados</v>
      </c>
      <c r="H34" s="52" t="s">
        <v>55</v>
      </c>
      <c r="I34" s="52" t="s">
        <v>1213</v>
      </c>
      <c r="J34" s="52" t="str">
        <f>VLOOKUP(H34,PELIGROS!A$2:G$445,3,0)</f>
        <v>Estrés, golpes, Secuestros</v>
      </c>
      <c r="K34" s="18" t="s">
        <v>29</v>
      </c>
      <c r="L34" s="52" t="str">
        <f>VLOOKUP(H34,PELIGROS!A$2:G$445,4,0)</f>
        <v>Inspecciones planeadas e inspecciones no planeadas, procedimientos de programas de seguridad y salud en el trabajo</v>
      </c>
      <c r="M34" s="52" t="str">
        <f>VLOOKUP(H34,PELIGROS!A$2:G$445,5,0)</f>
        <v xml:space="preserve">Uniformes Corporativos, Chaquetas corporativas, Carnetización
</v>
      </c>
      <c r="N34" s="18">
        <v>2</v>
      </c>
      <c r="O34" s="59">
        <v>2</v>
      </c>
      <c r="P34" s="59">
        <v>60</v>
      </c>
      <c r="Q34" s="60">
        <f t="shared" si="0"/>
        <v>4</v>
      </c>
      <c r="R34" s="60">
        <f t="shared" si="1"/>
        <v>240</v>
      </c>
      <c r="S34" s="17" t="str">
        <f t="shared" si="2"/>
        <v>B-4</v>
      </c>
      <c r="T34" s="61" t="str">
        <f t="shared" si="3"/>
        <v>II</v>
      </c>
      <c r="U34" s="62" t="str">
        <f t="shared" si="4"/>
        <v>No Aceptable o Aceptable Con Control Especifico</v>
      </c>
      <c r="V34" s="71"/>
      <c r="W34" s="52" t="str">
        <f>VLOOKUP(H34,PELIGROS!A$2:G$445,6,0)</f>
        <v>Secuestros</v>
      </c>
      <c r="X34" s="18" t="s">
        <v>31</v>
      </c>
      <c r="Y34" s="18" t="s">
        <v>31</v>
      </c>
      <c r="Z34" s="18" t="s">
        <v>31</v>
      </c>
      <c r="AA34" s="17" t="s">
        <v>31</v>
      </c>
      <c r="AB34" s="52" t="str">
        <f>VLOOKUP(H34,PELIGROS!A$2:G$445,7,0)</f>
        <v>N/A</v>
      </c>
      <c r="AC34" s="18" t="s">
        <v>1177</v>
      </c>
      <c r="AD34" s="74"/>
    </row>
    <row r="35" spans="1:30" s="63" customFormat="1" ht="51" x14ac:dyDescent="0.25">
      <c r="A35" s="124"/>
      <c r="B35" s="124"/>
      <c r="C35" s="74"/>
      <c r="D35" s="77"/>
      <c r="E35" s="116"/>
      <c r="F35" s="116"/>
      <c r="G35" s="52" t="str">
        <f>VLOOKUP(H35,PELIGROS!A$1:G$445,2,0)</f>
        <v>SISMOS, INCENDIOS, INUNDACIONES, TERREMOTOS, VENDAVALES, DERRUMBE</v>
      </c>
      <c r="H35" s="52" t="s">
        <v>59</v>
      </c>
      <c r="I35" s="52" t="s">
        <v>1211</v>
      </c>
      <c r="J35" s="52" t="str">
        <f>VLOOKUP(H35,PELIGROS!A$2:G$445,3,0)</f>
        <v>SISMOS, INCENDIOS, INUNDACIONES, TERREMOTOS, VENDAVALES</v>
      </c>
      <c r="K35" s="18" t="s">
        <v>29</v>
      </c>
      <c r="L35" s="52" t="str">
        <f>VLOOKUP(H35,PELIGROS!A$2:G$445,4,0)</f>
        <v>Inspecciones planeadas e inspecciones no planeadas, procedimientos de programas de seguridad y salud en el trabajo</v>
      </c>
      <c r="M35" s="52" t="str">
        <f>VLOOKUP(H35,PELIGROS!A$2:G$445,5,0)</f>
        <v>BRIGADAS DE EMERGENCIAS</v>
      </c>
      <c r="N35" s="18">
        <v>2</v>
      </c>
      <c r="O35" s="59">
        <v>1</v>
      </c>
      <c r="P35" s="59">
        <v>100</v>
      </c>
      <c r="Q35" s="60">
        <f t="shared" si="0"/>
        <v>2</v>
      </c>
      <c r="R35" s="60">
        <f t="shared" si="1"/>
        <v>200</v>
      </c>
      <c r="S35" s="17" t="str">
        <f t="shared" si="2"/>
        <v>B-2</v>
      </c>
      <c r="T35" s="61" t="str">
        <f t="shared" si="3"/>
        <v>II</v>
      </c>
      <c r="U35" s="62" t="str">
        <f t="shared" si="4"/>
        <v>No Aceptable o Aceptable Con Control Especifico</v>
      </c>
      <c r="V35" s="71"/>
      <c r="W35" s="52" t="str">
        <f>VLOOKUP(H35,PELIGROS!A$2:G$445,6,0)</f>
        <v>MUERTE</v>
      </c>
      <c r="X35" s="18" t="s">
        <v>31</v>
      </c>
      <c r="Y35" s="18" t="s">
        <v>31</v>
      </c>
      <c r="Z35" s="18" t="s">
        <v>31</v>
      </c>
      <c r="AA35" s="17" t="s">
        <v>1215</v>
      </c>
      <c r="AB35" s="52" t="str">
        <f>VLOOKUP(H35,PELIGROS!A$2:G$445,7,0)</f>
        <v>ENTRENAMIENTO DE LA BRIGADA; DIVULGACIÓN DE PLAN DE EMERGENCIA</v>
      </c>
      <c r="AC35" s="18" t="s">
        <v>1178</v>
      </c>
      <c r="AD35" s="74"/>
    </row>
    <row r="36" spans="1:30" s="63" customFormat="1" ht="51" x14ac:dyDescent="0.25">
      <c r="A36" s="124"/>
      <c r="B36" s="124"/>
      <c r="C36" s="74"/>
      <c r="D36" s="77"/>
      <c r="E36" s="116"/>
      <c r="F36" s="116"/>
      <c r="G36" s="52" t="str">
        <f>VLOOKUP(H36,PELIGROS!A$1:G$445,2,0)</f>
        <v>ENERGÍA TÉRMICA, CAMBIO DE TEMPERATURA DURANTE LOS RECORRIDOS</v>
      </c>
      <c r="H36" s="52" t="s">
        <v>1214</v>
      </c>
      <c r="I36" s="52" t="s">
        <v>1216</v>
      </c>
      <c r="J36" s="52" t="str">
        <f>VLOOKUP(H36,PELIGROS!A$2:G$445,3,0)</f>
        <v xml:space="preserve"> GOLPE DE CALOR,  DESHIDRATACIÓN</v>
      </c>
      <c r="K36" s="18" t="s">
        <v>29</v>
      </c>
      <c r="L36" s="52" t="str">
        <f>VLOOKUP(H36,PELIGROS!A$2:G$445,4,0)</f>
        <v>Inspecciones planeadas e inspecciones no planeadas, procedimientos de programas de seguridad y salud en el trabajo</v>
      </c>
      <c r="M36" s="52" t="str">
        <f>VLOOKUP(H36,PELIGROS!A$2:G$445,5,0)</f>
        <v>NO OBSERVADO</v>
      </c>
      <c r="N36" s="18">
        <v>2</v>
      </c>
      <c r="O36" s="59">
        <v>2</v>
      </c>
      <c r="P36" s="59">
        <v>10</v>
      </c>
      <c r="Q36" s="60">
        <f t="shared" si="0"/>
        <v>4</v>
      </c>
      <c r="R36" s="60">
        <f t="shared" si="1"/>
        <v>40</v>
      </c>
      <c r="S36" s="17" t="str">
        <f t="shared" si="2"/>
        <v>B-4</v>
      </c>
      <c r="T36" s="61" t="str">
        <f t="shared" si="3"/>
        <v>III</v>
      </c>
      <c r="U36" s="62" t="str">
        <f t="shared" si="4"/>
        <v>Mejorable</v>
      </c>
      <c r="V36" s="71"/>
      <c r="W36" s="52" t="str">
        <f>VLOOKUP(H36,PELIGROS!A$2:G$445,6,0)</f>
        <v>CÁNCER DE PIEL</v>
      </c>
      <c r="X36" s="18" t="s">
        <v>31</v>
      </c>
      <c r="Y36" s="18" t="s">
        <v>31</v>
      </c>
      <c r="Z36" s="18" t="s">
        <v>31</v>
      </c>
      <c r="AA36" s="17" t="s">
        <v>31</v>
      </c>
      <c r="AB36" s="52" t="str">
        <f>VLOOKUP(H36,PELIGROS!A$2:G$445,7,0)</f>
        <v>N/A</v>
      </c>
      <c r="AC36" s="18" t="s">
        <v>1217</v>
      </c>
      <c r="AD36" s="74"/>
    </row>
    <row r="37" spans="1:30" s="63" customFormat="1" ht="63.75" x14ac:dyDescent="0.25">
      <c r="A37" s="124"/>
      <c r="B37" s="124"/>
      <c r="C37" s="74"/>
      <c r="D37" s="77"/>
      <c r="E37" s="116"/>
      <c r="F37" s="116"/>
      <c r="G37" s="52" t="str">
        <f>VLOOKUP(H37,PELIGROS!A$1:G$445,2,0)</f>
        <v>CONCENTRACIÓN EN ACTIVIDADES DE ALTO DESEMPEÑO MENTAL</v>
      </c>
      <c r="H37" s="52" t="s">
        <v>69</v>
      </c>
      <c r="I37" s="52" t="s">
        <v>1212</v>
      </c>
      <c r="J37" s="52" t="str">
        <f>VLOOKUP(H37,PELIGROS!A$2:G$445,3,0)</f>
        <v>ESTRÉS, CEFALEA, IRRITABILIDAD</v>
      </c>
      <c r="K37" s="18" t="s">
        <v>29</v>
      </c>
      <c r="L37" s="52" t="str">
        <f>VLOOKUP(H37,PELIGROS!A$2:G$445,4,0)</f>
        <v>N/A</v>
      </c>
      <c r="M37" s="52" t="str">
        <f>VLOOKUP(H37,PELIGROS!A$2:G$445,5,0)</f>
        <v>PVE PSICOSOCIAL</v>
      </c>
      <c r="N37" s="18">
        <v>2</v>
      </c>
      <c r="O37" s="59">
        <v>3</v>
      </c>
      <c r="P37" s="59">
        <v>10</v>
      </c>
      <c r="Q37" s="60">
        <f t="shared" si="0"/>
        <v>6</v>
      </c>
      <c r="R37" s="60">
        <f t="shared" si="1"/>
        <v>60</v>
      </c>
      <c r="S37" s="17" t="str">
        <f t="shared" si="2"/>
        <v>M-6</v>
      </c>
      <c r="T37" s="61" t="str">
        <f t="shared" si="3"/>
        <v>III</v>
      </c>
      <c r="U37" s="62" t="str">
        <f t="shared" si="4"/>
        <v>Mejorable</v>
      </c>
      <c r="V37" s="71"/>
      <c r="W37" s="52" t="str">
        <f>VLOOKUP(H37,PELIGROS!A$2:G$445,6,0)</f>
        <v>ESTRÉS</v>
      </c>
      <c r="X37" s="18" t="s">
        <v>31</v>
      </c>
      <c r="Y37" s="18" t="s">
        <v>31</v>
      </c>
      <c r="Z37" s="18" t="s">
        <v>31</v>
      </c>
      <c r="AA37" s="17" t="s">
        <v>31</v>
      </c>
      <c r="AB37" s="52" t="str">
        <f>VLOOKUP(H37,PELIGROS!A$2:G$445,7,0)</f>
        <v>N/A</v>
      </c>
      <c r="AC37" s="18" t="s">
        <v>1179</v>
      </c>
      <c r="AD37" s="74"/>
    </row>
    <row r="38" spans="1:30" s="63" customFormat="1" ht="38.25" x14ac:dyDescent="0.25">
      <c r="A38" s="124"/>
      <c r="B38" s="124"/>
      <c r="C38" s="74"/>
      <c r="D38" s="77"/>
      <c r="E38" s="116"/>
      <c r="F38" s="116"/>
      <c r="G38" s="52" t="str">
        <f>VLOOKUP(H38,PELIGROS!A$1:G$445,2,0)</f>
        <v>ATENCIÓN AL PÚBLICO</v>
      </c>
      <c r="H38" s="52" t="s">
        <v>442</v>
      </c>
      <c r="I38" s="52" t="s">
        <v>1212</v>
      </c>
      <c r="J38" s="52" t="str">
        <f>VLOOKUP(H38,PELIGROS!A$2:G$445,3,0)</f>
        <v>ESTRÉS, ENFERMEDADES DIGESTIVAS, IRRITABILIDAD, TRANSTORNOS DEL SUEÑO</v>
      </c>
      <c r="K38" s="18" t="s">
        <v>29</v>
      </c>
      <c r="L38" s="52" t="str">
        <f>VLOOKUP(H38,PELIGROS!A$2:G$445,4,0)</f>
        <v>N/A</v>
      </c>
      <c r="M38" s="52" t="str">
        <f>VLOOKUP(H38,PELIGROS!A$2:G$445,5,0)</f>
        <v>PVE PSICOSOCIAL</v>
      </c>
      <c r="N38" s="18">
        <v>2</v>
      </c>
      <c r="O38" s="59">
        <v>2</v>
      </c>
      <c r="P38" s="59">
        <v>10</v>
      </c>
      <c r="Q38" s="60">
        <f t="shared" si="0"/>
        <v>4</v>
      </c>
      <c r="R38" s="60">
        <f t="shared" si="1"/>
        <v>40</v>
      </c>
      <c r="S38" s="17" t="str">
        <f t="shared" si="2"/>
        <v>B-4</v>
      </c>
      <c r="T38" s="61" t="str">
        <f t="shared" si="3"/>
        <v>III</v>
      </c>
      <c r="U38" s="62" t="str">
        <f t="shared" si="4"/>
        <v>Mejorable</v>
      </c>
      <c r="V38" s="71"/>
      <c r="W38" s="52" t="str">
        <f>VLOOKUP(H38,PELIGROS!A$2:G$445,6,0)</f>
        <v>ESTRÉS</v>
      </c>
      <c r="X38" s="18" t="s">
        <v>31</v>
      </c>
      <c r="Y38" s="18" t="s">
        <v>31</v>
      </c>
      <c r="Z38" s="18" t="s">
        <v>31</v>
      </c>
      <c r="AA38" s="17" t="s">
        <v>31</v>
      </c>
      <c r="AB38" s="52" t="str">
        <f>VLOOKUP(H38,PELIGROS!A$2:G$445,7,0)</f>
        <v>RESOLUCIÓN DE CONFLICTOS; COMUNICACIÓN ASERTIVA; SERVICIO AL CLIENTE</v>
      </c>
      <c r="AC38" s="18" t="s">
        <v>31</v>
      </c>
      <c r="AD38" s="74"/>
    </row>
    <row r="39" spans="1:30" s="63" customFormat="1" x14ac:dyDescent="0.25">
      <c r="A39" s="124"/>
      <c r="B39" s="124"/>
      <c r="C39" s="74"/>
      <c r="D39" s="77"/>
      <c r="E39" s="116"/>
      <c r="F39" s="116"/>
      <c r="G39" s="52" t="str">
        <f>VLOOKUP(H39,PELIGROS!A$1:G$445,2,0)</f>
        <v>NATURALEZA DE LA TAREA</v>
      </c>
      <c r="H39" s="52" t="s">
        <v>73</v>
      </c>
      <c r="I39" s="52" t="s">
        <v>1212</v>
      </c>
      <c r="J39" s="52" t="str">
        <f>VLOOKUP(H39,PELIGROS!A$2:G$445,3,0)</f>
        <v>ESTRÉS,  TRANSTORNOS DEL SUEÑO</v>
      </c>
      <c r="K39" s="18" t="s">
        <v>29</v>
      </c>
      <c r="L39" s="52" t="str">
        <f>VLOOKUP(H39,PELIGROS!A$2:G$445,4,0)</f>
        <v>N/A</v>
      </c>
      <c r="M39" s="52" t="str">
        <f>VLOOKUP(H39,PELIGROS!A$2:G$445,5,0)</f>
        <v>PVE PSICOSOCIAL</v>
      </c>
      <c r="N39" s="18">
        <v>2</v>
      </c>
      <c r="O39" s="59">
        <v>3</v>
      </c>
      <c r="P39" s="59">
        <v>10</v>
      </c>
      <c r="Q39" s="60">
        <f t="shared" si="0"/>
        <v>6</v>
      </c>
      <c r="R39" s="60">
        <f t="shared" si="1"/>
        <v>60</v>
      </c>
      <c r="S39" s="17" t="str">
        <f t="shared" si="2"/>
        <v>M-6</v>
      </c>
      <c r="T39" s="61" t="str">
        <f t="shared" si="3"/>
        <v>III</v>
      </c>
      <c r="U39" s="62" t="str">
        <f t="shared" si="4"/>
        <v>Mejorable</v>
      </c>
      <c r="V39" s="71"/>
      <c r="W39" s="52" t="str">
        <f>VLOOKUP(H39,PELIGROS!A$2:G$445,6,0)</f>
        <v>ESTRÉS</v>
      </c>
      <c r="X39" s="18" t="s">
        <v>31</v>
      </c>
      <c r="Y39" s="18" t="s">
        <v>31</v>
      </c>
      <c r="Z39" s="18" t="s">
        <v>31</v>
      </c>
      <c r="AA39" s="17" t="s">
        <v>31</v>
      </c>
      <c r="AB39" s="52" t="str">
        <f>VLOOKUP(H39,PELIGROS!A$2:G$445,7,0)</f>
        <v>N/A</v>
      </c>
      <c r="AC39" s="18" t="s">
        <v>31</v>
      </c>
      <c r="AD39" s="74"/>
    </row>
    <row r="40" spans="1:30" s="63" customFormat="1" ht="25.5" x14ac:dyDescent="0.25">
      <c r="A40" s="124"/>
      <c r="B40" s="124"/>
      <c r="C40" s="75"/>
      <c r="D40" s="78"/>
      <c r="E40" s="117"/>
      <c r="F40" s="117"/>
      <c r="G40" s="52" t="str">
        <f>VLOOKUP(H40,PELIGROS!A$1:G$445,2,0)</f>
        <v xml:space="preserve"> ALTA CONCENTRACIÓN</v>
      </c>
      <c r="H40" s="52" t="s">
        <v>84</v>
      </c>
      <c r="I40" s="52" t="s">
        <v>1212</v>
      </c>
      <c r="J40" s="52" t="str">
        <f>VLOOKUP(H40,PELIGROS!A$2:G$445,3,0)</f>
        <v>ESTRÉS, DEPRESIÓN, TRANSTORNOS DEL SUEÑO, AUSENCIA DE ATENCIÓN</v>
      </c>
      <c r="K40" s="18" t="s">
        <v>29</v>
      </c>
      <c r="L40" s="52" t="str">
        <f>VLOOKUP(H40,PELIGROS!A$2:G$445,4,0)</f>
        <v>N/A</v>
      </c>
      <c r="M40" s="52" t="str">
        <f>VLOOKUP(H40,PELIGROS!A$2:G$445,5,0)</f>
        <v>PVE PSICOSOCIAL</v>
      </c>
      <c r="N40" s="18">
        <v>2</v>
      </c>
      <c r="O40" s="59">
        <v>2</v>
      </c>
      <c r="P40" s="59">
        <v>10</v>
      </c>
      <c r="Q40" s="60">
        <f t="shared" si="0"/>
        <v>4</v>
      </c>
      <c r="R40" s="60">
        <f t="shared" si="1"/>
        <v>40</v>
      </c>
      <c r="S40" s="17" t="str">
        <f t="shared" si="2"/>
        <v>B-4</v>
      </c>
      <c r="T40" s="61" t="str">
        <f t="shared" si="3"/>
        <v>III</v>
      </c>
      <c r="U40" s="62" t="str">
        <f t="shared" si="4"/>
        <v>Mejorable</v>
      </c>
      <c r="V40" s="72"/>
      <c r="W40" s="52" t="str">
        <f>VLOOKUP(H40,PELIGROS!A$2:G$445,6,0)</f>
        <v>ESTRÉS, ALTERACIÓN DEL SISTEMA NERVIOSO</v>
      </c>
      <c r="X40" s="18" t="s">
        <v>31</v>
      </c>
      <c r="Y40" s="18" t="s">
        <v>31</v>
      </c>
      <c r="Z40" s="18" t="s">
        <v>31</v>
      </c>
      <c r="AA40" s="17" t="s">
        <v>31</v>
      </c>
      <c r="AB40" s="52" t="str">
        <f>VLOOKUP(H40,PELIGROS!A$2:G$445,7,0)</f>
        <v>N/A</v>
      </c>
      <c r="AC40" s="18" t="s">
        <v>31</v>
      </c>
      <c r="AD40" s="75"/>
    </row>
    <row r="41" spans="1:30" s="63" customFormat="1" ht="331.5" customHeight="1" x14ac:dyDescent="0.25">
      <c r="A41" s="124"/>
      <c r="B41" s="124"/>
      <c r="C41" s="64" t="s">
        <v>1226</v>
      </c>
      <c r="D41" s="120" t="s">
        <v>1227</v>
      </c>
      <c r="E41" s="67" t="s">
        <v>1048</v>
      </c>
      <c r="F41" s="67" t="s">
        <v>1174</v>
      </c>
      <c r="G41" s="51" t="str">
        <f>VLOOKUP(H41,PELIGROS!A$1:G$445,2,0)</f>
        <v>Forzadas, Prolongadas</v>
      </c>
      <c r="H41" s="51" t="s">
        <v>39</v>
      </c>
      <c r="I41" s="51" t="s">
        <v>1210</v>
      </c>
      <c r="J41" s="51" t="str">
        <f>VLOOKUP(H41,PELIGROS!A$2:G$445,3,0)</f>
        <v xml:space="preserve">Lesiones osteomusculares, lesiones osteoarticulares
</v>
      </c>
      <c r="K41" s="50" t="s">
        <v>29</v>
      </c>
      <c r="L41" s="51" t="str">
        <f>VLOOKUP(H41,PELIGROS!A$2:G$445,4,0)</f>
        <v>Inspecciones planeadas e inspecciones no planeadas, procedimientos de programas de seguridad y salud en el trabajo</v>
      </c>
      <c r="M41" s="51" t="str">
        <f>VLOOKUP(H41,PELIGROS!A$2:G$445,5,0)</f>
        <v>PVE Biomecánico, programa pausas activas, exámenes periódicos, recomendaciones, control de posturas</v>
      </c>
      <c r="N41" s="50">
        <v>2</v>
      </c>
      <c r="O41" s="54">
        <v>3</v>
      </c>
      <c r="P41" s="54">
        <v>10</v>
      </c>
      <c r="Q41" s="55">
        <f t="shared" si="0"/>
        <v>6</v>
      </c>
      <c r="R41" s="55">
        <f t="shared" si="1"/>
        <v>60</v>
      </c>
      <c r="S41" s="56" t="str">
        <f t="shared" si="2"/>
        <v>M-6</v>
      </c>
      <c r="T41" s="57" t="str">
        <f t="shared" si="3"/>
        <v>III</v>
      </c>
      <c r="U41" s="58" t="str">
        <f t="shared" si="4"/>
        <v>Mejorable</v>
      </c>
      <c r="V41" s="87">
        <v>1</v>
      </c>
      <c r="W41" s="51" t="str">
        <f>VLOOKUP(H41,PELIGROS!A$2:G$445,6,0)</f>
        <v>Enfermedades Osteomusculares</v>
      </c>
      <c r="X41" s="50" t="s">
        <v>31</v>
      </c>
      <c r="Y41" s="50" t="s">
        <v>31</v>
      </c>
      <c r="Z41" s="50" t="s">
        <v>31</v>
      </c>
      <c r="AA41" s="56" t="s">
        <v>31</v>
      </c>
      <c r="AB41" s="51" t="str">
        <f>VLOOKUP(H41,PELIGROS!A$2:G$445,7,0)</f>
        <v>Prevención en lesiones osteomusculares, líderes de pausas activas</v>
      </c>
      <c r="AC41" s="50" t="s">
        <v>1176</v>
      </c>
      <c r="AD41" s="64" t="s">
        <v>1180</v>
      </c>
    </row>
    <row r="42" spans="1:30" s="63" customFormat="1" ht="38.25" x14ac:dyDescent="0.25">
      <c r="A42" s="124"/>
      <c r="B42" s="124"/>
      <c r="C42" s="65"/>
      <c r="D42" s="121"/>
      <c r="E42" s="68"/>
      <c r="F42" s="68"/>
      <c r="G42" s="51" t="str">
        <f>VLOOKUP(H42,PELIGROS!A$1:G$445,2,0)</f>
        <v>Movimientos repetitivos, Miembros Superiores</v>
      </c>
      <c r="H42" s="51" t="s">
        <v>1175</v>
      </c>
      <c r="I42" s="51" t="s">
        <v>1210</v>
      </c>
      <c r="J42" s="51" t="str">
        <f>VLOOKUP(H42,PELIGROS!A$2:G$445,3,0)</f>
        <v>Lesiones Musculoesqueléticas</v>
      </c>
      <c r="K42" s="50" t="s">
        <v>29</v>
      </c>
      <c r="L42" s="51" t="str">
        <f>VLOOKUP(H42,PELIGROS!A$2:G$445,4,0)</f>
        <v>N/A</v>
      </c>
      <c r="M42" s="51" t="str">
        <f>VLOOKUP(H42,PELIGROS!A$2:G$445,5,0)</f>
        <v>PVE BIomécanico, programa pausas activas, examenes periódicos, recomendaicones, control de posturas</v>
      </c>
      <c r="N42" s="50">
        <v>2</v>
      </c>
      <c r="O42" s="54">
        <v>3</v>
      </c>
      <c r="P42" s="54">
        <v>10</v>
      </c>
      <c r="Q42" s="55">
        <f t="shared" si="0"/>
        <v>6</v>
      </c>
      <c r="R42" s="55">
        <f t="shared" si="1"/>
        <v>60</v>
      </c>
      <c r="S42" s="56" t="str">
        <f t="shared" si="2"/>
        <v>M-6</v>
      </c>
      <c r="T42" s="57" t="str">
        <f t="shared" si="3"/>
        <v>III</v>
      </c>
      <c r="U42" s="58" t="str">
        <f t="shared" si="4"/>
        <v>Mejorable</v>
      </c>
      <c r="V42" s="88"/>
      <c r="W42" s="51" t="str">
        <f>VLOOKUP(H42,PELIGROS!A$2:G$445,6,0)</f>
        <v>Enfermedades musculoesqueleticas</v>
      </c>
      <c r="X42" s="50" t="s">
        <v>31</v>
      </c>
      <c r="Y42" s="50" t="s">
        <v>31</v>
      </c>
      <c r="Z42" s="50" t="s">
        <v>31</v>
      </c>
      <c r="AA42" s="56" t="s">
        <v>31</v>
      </c>
      <c r="AB42" s="51" t="str">
        <f>VLOOKUP(H42,PELIGROS!A$2:G$445,7,0)</f>
        <v>Prevención en lesiones osteomusculares, líderes de pausas activas</v>
      </c>
      <c r="AC42" s="50" t="s">
        <v>31</v>
      </c>
      <c r="AD42" s="65"/>
    </row>
    <row r="43" spans="1:30" s="63" customFormat="1" ht="51" x14ac:dyDescent="0.25">
      <c r="A43" s="124"/>
      <c r="B43" s="124"/>
      <c r="C43" s="65"/>
      <c r="D43" s="121"/>
      <c r="E43" s="68"/>
      <c r="F43" s="68"/>
      <c r="G43" s="51" t="str">
        <f>VLOOKUP(H43,PELIGROS!A$1:G$445,2,0)</f>
        <v>Atropellamiento, Envestir</v>
      </c>
      <c r="H43" s="51" t="s">
        <v>1167</v>
      </c>
      <c r="I43" s="51" t="s">
        <v>1213</v>
      </c>
      <c r="J43" s="51" t="str">
        <f>VLOOKUP(H43,PELIGROS!A$2:G$445,3,0)</f>
        <v>Lesiones, pérdidas materiales, muerte</v>
      </c>
      <c r="K43" s="50" t="s">
        <v>29</v>
      </c>
      <c r="L43" s="51" t="str">
        <f>VLOOKUP(H43,PELIGROS!A$2:G$445,4,0)</f>
        <v>Inspecciones planeadas e inspecciones no planeadas, procedimientos de programas de seguridad y salud en el trabajo</v>
      </c>
      <c r="M43" s="51" t="str">
        <f>VLOOKUP(H43,PELIGROS!A$2:G$445,5,0)</f>
        <v>Programa de seguridad vial, señalización</v>
      </c>
      <c r="N43" s="50">
        <v>2</v>
      </c>
      <c r="O43" s="54">
        <v>2</v>
      </c>
      <c r="P43" s="54">
        <v>60</v>
      </c>
      <c r="Q43" s="55">
        <f t="shared" si="0"/>
        <v>4</v>
      </c>
      <c r="R43" s="55">
        <f t="shared" si="1"/>
        <v>240</v>
      </c>
      <c r="S43" s="56" t="str">
        <f t="shared" si="2"/>
        <v>B-4</v>
      </c>
      <c r="T43" s="57" t="str">
        <f t="shared" si="3"/>
        <v>II</v>
      </c>
      <c r="U43" s="58" t="str">
        <f t="shared" si="4"/>
        <v>No Aceptable o Aceptable Con Control Especifico</v>
      </c>
      <c r="V43" s="88"/>
      <c r="W43" s="51" t="str">
        <f>VLOOKUP(H43,PELIGROS!A$2:G$445,6,0)</f>
        <v>Muerte</v>
      </c>
      <c r="X43" s="50" t="s">
        <v>31</v>
      </c>
      <c r="Y43" s="50" t="s">
        <v>31</v>
      </c>
      <c r="Z43" s="50" t="s">
        <v>31</v>
      </c>
      <c r="AA43" s="56" t="s">
        <v>31</v>
      </c>
      <c r="AB43" s="51" t="str">
        <f>VLOOKUP(H43,PELIGROS!A$2:G$445,7,0)</f>
        <v>Seguridad vial y manejo defensivo, aseguramiento de áreas de trabajo</v>
      </c>
      <c r="AC43" s="50" t="s">
        <v>31</v>
      </c>
      <c r="AD43" s="65"/>
    </row>
    <row r="44" spans="1:30" s="63" customFormat="1" ht="63.75" x14ac:dyDescent="0.25">
      <c r="A44" s="124"/>
      <c r="B44" s="124"/>
      <c r="C44" s="65"/>
      <c r="D44" s="121"/>
      <c r="E44" s="68"/>
      <c r="F44" s="68"/>
      <c r="G44" s="51" t="str">
        <f>VLOOKUP(H44,PELIGROS!A$1:G$445,2,0)</f>
        <v>Atraco, golpiza, atentados y secuestrados</v>
      </c>
      <c r="H44" s="51" t="s">
        <v>55</v>
      </c>
      <c r="I44" s="51" t="s">
        <v>1213</v>
      </c>
      <c r="J44" s="51" t="str">
        <f>VLOOKUP(H44,PELIGROS!A$2:G$445,3,0)</f>
        <v>Estrés, golpes, Secuestros</v>
      </c>
      <c r="K44" s="50" t="s">
        <v>29</v>
      </c>
      <c r="L44" s="51" t="str">
        <f>VLOOKUP(H44,PELIGROS!A$2:G$445,4,0)</f>
        <v>Inspecciones planeadas e inspecciones no planeadas, procedimientos de programas de seguridad y salud en el trabajo</v>
      </c>
      <c r="M44" s="51" t="str">
        <f>VLOOKUP(H44,PELIGROS!A$2:G$445,5,0)</f>
        <v xml:space="preserve">Uniformes Corporativos, Chaquetas corporativas, Carnetización
</v>
      </c>
      <c r="N44" s="50">
        <v>2</v>
      </c>
      <c r="O44" s="54">
        <v>2</v>
      </c>
      <c r="P44" s="54">
        <v>60</v>
      </c>
      <c r="Q44" s="55">
        <f t="shared" si="0"/>
        <v>4</v>
      </c>
      <c r="R44" s="55">
        <f t="shared" si="1"/>
        <v>240</v>
      </c>
      <c r="S44" s="56" t="str">
        <f t="shared" si="2"/>
        <v>B-4</v>
      </c>
      <c r="T44" s="57" t="str">
        <f t="shared" si="3"/>
        <v>II</v>
      </c>
      <c r="U44" s="58" t="str">
        <f t="shared" si="4"/>
        <v>No Aceptable o Aceptable Con Control Especifico</v>
      </c>
      <c r="V44" s="88"/>
      <c r="W44" s="51" t="str">
        <f>VLOOKUP(H44,PELIGROS!A$2:G$445,6,0)</f>
        <v>Secuestros</v>
      </c>
      <c r="X44" s="50" t="s">
        <v>31</v>
      </c>
      <c r="Y44" s="50" t="s">
        <v>31</v>
      </c>
      <c r="Z44" s="50" t="s">
        <v>31</v>
      </c>
      <c r="AA44" s="56" t="s">
        <v>31</v>
      </c>
      <c r="AB44" s="51" t="str">
        <f>VLOOKUP(H44,PELIGROS!A$2:G$445,7,0)</f>
        <v>N/A</v>
      </c>
      <c r="AC44" s="50" t="s">
        <v>1177</v>
      </c>
      <c r="AD44" s="65"/>
    </row>
    <row r="45" spans="1:30" s="63" customFormat="1" ht="51" x14ac:dyDescent="0.25">
      <c r="A45" s="124"/>
      <c r="B45" s="124"/>
      <c r="C45" s="65"/>
      <c r="D45" s="121"/>
      <c r="E45" s="68"/>
      <c r="F45" s="68"/>
      <c r="G45" s="51" t="str">
        <f>VLOOKUP(H45,PELIGROS!A$1:G$445,2,0)</f>
        <v>SISMOS, INCENDIOS, INUNDACIONES, TERREMOTOS, VENDAVALES, DERRUMBE</v>
      </c>
      <c r="H45" s="51" t="s">
        <v>59</v>
      </c>
      <c r="I45" s="51" t="s">
        <v>1211</v>
      </c>
      <c r="J45" s="51" t="str">
        <f>VLOOKUP(H45,PELIGROS!A$2:G$445,3,0)</f>
        <v>SISMOS, INCENDIOS, INUNDACIONES, TERREMOTOS, VENDAVALES</v>
      </c>
      <c r="K45" s="50" t="s">
        <v>29</v>
      </c>
      <c r="L45" s="51" t="str">
        <f>VLOOKUP(H45,PELIGROS!A$2:G$445,4,0)</f>
        <v>Inspecciones planeadas e inspecciones no planeadas, procedimientos de programas de seguridad y salud en el trabajo</v>
      </c>
      <c r="M45" s="51" t="str">
        <f>VLOOKUP(H45,PELIGROS!A$2:G$445,5,0)</f>
        <v>BRIGADAS DE EMERGENCIAS</v>
      </c>
      <c r="N45" s="50">
        <v>2</v>
      </c>
      <c r="O45" s="54">
        <v>1</v>
      </c>
      <c r="P45" s="54">
        <v>100</v>
      </c>
      <c r="Q45" s="55">
        <f t="shared" si="0"/>
        <v>2</v>
      </c>
      <c r="R45" s="55">
        <f t="shared" si="1"/>
        <v>200</v>
      </c>
      <c r="S45" s="56" t="str">
        <f t="shared" si="2"/>
        <v>B-2</v>
      </c>
      <c r="T45" s="57" t="str">
        <f t="shared" si="3"/>
        <v>II</v>
      </c>
      <c r="U45" s="58" t="str">
        <f t="shared" si="4"/>
        <v>No Aceptable o Aceptable Con Control Especifico</v>
      </c>
      <c r="V45" s="88"/>
      <c r="W45" s="51" t="str">
        <f>VLOOKUP(H45,PELIGROS!A$2:G$445,6,0)</f>
        <v>MUERTE</v>
      </c>
      <c r="X45" s="50" t="s">
        <v>31</v>
      </c>
      <c r="Y45" s="50" t="s">
        <v>31</v>
      </c>
      <c r="Z45" s="50" t="s">
        <v>31</v>
      </c>
      <c r="AA45" s="56" t="s">
        <v>1215</v>
      </c>
      <c r="AB45" s="51" t="str">
        <f>VLOOKUP(H45,PELIGROS!A$2:G$445,7,0)</f>
        <v>ENTRENAMIENTO DE LA BRIGADA; DIVULGACIÓN DE PLAN DE EMERGENCIA</v>
      </c>
      <c r="AC45" s="50" t="s">
        <v>1178</v>
      </c>
      <c r="AD45" s="65"/>
    </row>
    <row r="46" spans="1:30" s="63" customFormat="1" ht="51" x14ac:dyDescent="0.25">
      <c r="A46" s="124"/>
      <c r="B46" s="124"/>
      <c r="C46" s="65"/>
      <c r="D46" s="121"/>
      <c r="E46" s="68"/>
      <c r="F46" s="68"/>
      <c r="G46" s="51" t="str">
        <f>VLOOKUP(H46,PELIGROS!A$1:G$445,2,0)</f>
        <v>ENERGÍA TÉRMICA, CAMBIO DE TEMPERATURA DURANTE LOS RECORRIDOS</v>
      </c>
      <c r="H46" s="51" t="s">
        <v>1214</v>
      </c>
      <c r="I46" s="51" t="s">
        <v>1216</v>
      </c>
      <c r="J46" s="51" t="str">
        <f>VLOOKUP(H46,PELIGROS!A$2:G$445,3,0)</f>
        <v xml:space="preserve"> GOLPE DE CALOR,  DESHIDRATACIÓN</v>
      </c>
      <c r="K46" s="50" t="s">
        <v>29</v>
      </c>
      <c r="L46" s="51" t="str">
        <f>VLOOKUP(H46,PELIGROS!A$2:G$445,4,0)</f>
        <v>Inspecciones planeadas e inspecciones no planeadas, procedimientos de programas de seguridad y salud en el trabajo</v>
      </c>
      <c r="M46" s="51" t="str">
        <f>VLOOKUP(H46,PELIGROS!A$2:G$445,5,0)</f>
        <v>NO OBSERVADO</v>
      </c>
      <c r="N46" s="50">
        <v>2</v>
      </c>
      <c r="O46" s="54">
        <v>2</v>
      </c>
      <c r="P46" s="54">
        <v>10</v>
      </c>
      <c r="Q46" s="55">
        <f t="shared" si="0"/>
        <v>4</v>
      </c>
      <c r="R46" s="55">
        <f t="shared" si="1"/>
        <v>40</v>
      </c>
      <c r="S46" s="56" t="str">
        <f t="shared" si="2"/>
        <v>B-4</v>
      </c>
      <c r="T46" s="57" t="str">
        <f t="shared" si="3"/>
        <v>III</v>
      </c>
      <c r="U46" s="58" t="str">
        <f t="shared" si="4"/>
        <v>Mejorable</v>
      </c>
      <c r="V46" s="88"/>
      <c r="W46" s="51" t="str">
        <f>VLOOKUP(H46,PELIGROS!A$2:G$445,6,0)</f>
        <v>CÁNCER DE PIEL</v>
      </c>
      <c r="X46" s="50" t="s">
        <v>31</v>
      </c>
      <c r="Y46" s="50" t="s">
        <v>31</v>
      </c>
      <c r="Z46" s="50" t="s">
        <v>31</v>
      </c>
      <c r="AA46" s="56" t="s">
        <v>31</v>
      </c>
      <c r="AB46" s="51" t="str">
        <f>VLOOKUP(H46,PELIGROS!A$2:G$445,7,0)</f>
        <v>N/A</v>
      </c>
      <c r="AC46" s="50" t="s">
        <v>1217</v>
      </c>
      <c r="AD46" s="65"/>
    </row>
    <row r="47" spans="1:30" s="63" customFormat="1" ht="63.75" x14ac:dyDescent="0.25">
      <c r="A47" s="124"/>
      <c r="B47" s="124"/>
      <c r="C47" s="65"/>
      <c r="D47" s="121"/>
      <c r="E47" s="68"/>
      <c r="F47" s="68"/>
      <c r="G47" s="51" t="str">
        <f>VLOOKUP(H47,PELIGROS!A$1:G$445,2,0)</f>
        <v>CONCENTRACIÓN EN ACTIVIDADES DE ALTO DESEMPEÑO MENTAL</v>
      </c>
      <c r="H47" s="51" t="s">
        <v>69</v>
      </c>
      <c r="I47" s="51" t="s">
        <v>1212</v>
      </c>
      <c r="J47" s="51" t="str">
        <f>VLOOKUP(H47,PELIGROS!A$2:G$445,3,0)</f>
        <v>ESTRÉS, CEFALEA, IRRITABILIDAD</v>
      </c>
      <c r="K47" s="50" t="s">
        <v>29</v>
      </c>
      <c r="L47" s="51" t="str">
        <f>VLOOKUP(H47,PELIGROS!A$2:G$445,4,0)</f>
        <v>N/A</v>
      </c>
      <c r="M47" s="51" t="str">
        <f>VLOOKUP(H47,PELIGROS!A$2:G$445,5,0)</f>
        <v>PVE PSICOSOCIAL</v>
      </c>
      <c r="N47" s="50">
        <v>2</v>
      </c>
      <c r="O47" s="54">
        <v>3</v>
      </c>
      <c r="P47" s="54">
        <v>10</v>
      </c>
      <c r="Q47" s="55">
        <f t="shared" si="0"/>
        <v>6</v>
      </c>
      <c r="R47" s="55">
        <f t="shared" si="1"/>
        <v>60</v>
      </c>
      <c r="S47" s="56" t="str">
        <f t="shared" si="2"/>
        <v>M-6</v>
      </c>
      <c r="T47" s="57" t="str">
        <f t="shared" si="3"/>
        <v>III</v>
      </c>
      <c r="U47" s="58" t="str">
        <f t="shared" si="4"/>
        <v>Mejorable</v>
      </c>
      <c r="V47" s="88"/>
      <c r="W47" s="51" t="str">
        <f>VLOOKUP(H47,PELIGROS!A$2:G$445,6,0)</f>
        <v>ESTRÉS</v>
      </c>
      <c r="X47" s="50" t="s">
        <v>31</v>
      </c>
      <c r="Y47" s="50" t="s">
        <v>31</v>
      </c>
      <c r="Z47" s="50" t="s">
        <v>31</v>
      </c>
      <c r="AA47" s="56" t="s">
        <v>31</v>
      </c>
      <c r="AB47" s="51" t="str">
        <f>VLOOKUP(H47,PELIGROS!A$2:G$445,7,0)</f>
        <v>N/A</v>
      </c>
      <c r="AC47" s="50" t="s">
        <v>1179</v>
      </c>
      <c r="AD47" s="65"/>
    </row>
    <row r="48" spans="1:30" s="63" customFormat="1" ht="38.25" x14ac:dyDescent="0.25">
      <c r="A48" s="124"/>
      <c r="B48" s="124"/>
      <c r="C48" s="65"/>
      <c r="D48" s="121"/>
      <c r="E48" s="68"/>
      <c r="F48" s="68"/>
      <c r="G48" s="51" t="str">
        <f>VLOOKUP(H48,PELIGROS!A$1:G$445,2,0)</f>
        <v>ATENCIÓN AL PÚBLICO</v>
      </c>
      <c r="H48" s="51" t="s">
        <v>442</v>
      </c>
      <c r="I48" s="51" t="s">
        <v>1212</v>
      </c>
      <c r="J48" s="51" t="str">
        <f>VLOOKUP(H48,PELIGROS!A$2:G$445,3,0)</f>
        <v>ESTRÉS, ENFERMEDADES DIGESTIVAS, IRRITABILIDAD, TRANSTORNOS DEL SUEÑO</v>
      </c>
      <c r="K48" s="50" t="s">
        <v>29</v>
      </c>
      <c r="L48" s="51" t="str">
        <f>VLOOKUP(H48,PELIGROS!A$2:G$445,4,0)</f>
        <v>N/A</v>
      </c>
      <c r="M48" s="51" t="str">
        <f>VLOOKUP(H48,PELIGROS!A$2:G$445,5,0)</f>
        <v>PVE PSICOSOCIAL</v>
      </c>
      <c r="N48" s="50">
        <v>2</v>
      </c>
      <c r="O48" s="54">
        <v>2</v>
      </c>
      <c r="P48" s="54">
        <v>10</v>
      </c>
      <c r="Q48" s="55">
        <f t="shared" si="0"/>
        <v>4</v>
      </c>
      <c r="R48" s="55">
        <f t="shared" si="1"/>
        <v>40</v>
      </c>
      <c r="S48" s="56" t="str">
        <f t="shared" si="2"/>
        <v>B-4</v>
      </c>
      <c r="T48" s="57" t="str">
        <f t="shared" si="3"/>
        <v>III</v>
      </c>
      <c r="U48" s="58" t="str">
        <f t="shared" si="4"/>
        <v>Mejorable</v>
      </c>
      <c r="V48" s="88"/>
      <c r="W48" s="51" t="str">
        <f>VLOOKUP(H48,PELIGROS!A$2:G$445,6,0)</f>
        <v>ESTRÉS</v>
      </c>
      <c r="X48" s="50" t="s">
        <v>31</v>
      </c>
      <c r="Y48" s="50" t="s">
        <v>31</v>
      </c>
      <c r="Z48" s="50" t="s">
        <v>31</v>
      </c>
      <c r="AA48" s="56" t="s">
        <v>31</v>
      </c>
      <c r="AB48" s="51" t="str">
        <f>VLOOKUP(H48,PELIGROS!A$2:G$445,7,0)</f>
        <v>RESOLUCIÓN DE CONFLICTOS; COMUNICACIÓN ASERTIVA; SERVICIO AL CLIENTE</v>
      </c>
      <c r="AC48" s="50" t="s">
        <v>31</v>
      </c>
      <c r="AD48" s="65"/>
    </row>
    <row r="49" spans="1:30" s="63" customFormat="1" x14ac:dyDescent="0.25">
      <c r="A49" s="124"/>
      <c r="B49" s="124"/>
      <c r="C49" s="65"/>
      <c r="D49" s="121"/>
      <c r="E49" s="68"/>
      <c r="F49" s="68"/>
      <c r="G49" s="51" t="str">
        <f>VLOOKUP(H49,PELIGROS!A$1:G$445,2,0)</f>
        <v>NATURALEZA DE LA TAREA</v>
      </c>
      <c r="H49" s="51" t="s">
        <v>73</v>
      </c>
      <c r="I49" s="51" t="s">
        <v>1212</v>
      </c>
      <c r="J49" s="51" t="str">
        <f>VLOOKUP(H49,PELIGROS!A$2:G$445,3,0)</f>
        <v>ESTRÉS,  TRANSTORNOS DEL SUEÑO</v>
      </c>
      <c r="K49" s="50" t="s">
        <v>29</v>
      </c>
      <c r="L49" s="51" t="str">
        <f>VLOOKUP(H49,PELIGROS!A$2:G$445,4,0)</f>
        <v>N/A</v>
      </c>
      <c r="M49" s="51" t="str">
        <f>VLOOKUP(H49,PELIGROS!A$2:G$445,5,0)</f>
        <v>PVE PSICOSOCIAL</v>
      </c>
      <c r="N49" s="50">
        <v>2</v>
      </c>
      <c r="O49" s="54">
        <v>3</v>
      </c>
      <c r="P49" s="54">
        <v>10</v>
      </c>
      <c r="Q49" s="55">
        <f t="shared" si="0"/>
        <v>6</v>
      </c>
      <c r="R49" s="55">
        <f t="shared" si="1"/>
        <v>60</v>
      </c>
      <c r="S49" s="56" t="str">
        <f t="shared" si="2"/>
        <v>M-6</v>
      </c>
      <c r="T49" s="57" t="str">
        <f t="shared" si="3"/>
        <v>III</v>
      </c>
      <c r="U49" s="58" t="str">
        <f t="shared" si="4"/>
        <v>Mejorable</v>
      </c>
      <c r="V49" s="88"/>
      <c r="W49" s="51" t="str">
        <f>VLOOKUP(H49,PELIGROS!A$2:G$445,6,0)</f>
        <v>ESTRÉS</v>
      </c>
      <c r="X49" s="50" t="s">
        <v>31</v>
      </c>
      <c r="Y49" s="50" t="s">
        <v>31</v>
      </c>
      <c r="Z49" s="50" t="s">
        <v>31</v>
      </c>
      <c r="AA49" s="56" t="s">
        <v>31</v>
      </c>
      <c r="AB49" s="51" t="str">
        <f>VLOOKUP(H49,PELIGROS!A$2:G$445,7,0)</f>
        <v>N/A</v>
      </c>
      <c r="AC49" s="50" t="s">
        <v>31</v>
      </c>
      <c r="AD49" s="65"/>
    </row>
    <row r="50" spans="1:30" s="63" customFormat="1" ht="25.5" x14ac:dyDescent="0.25">
      <c r="A50" s="124"/>
      <c r="B50" s="124"/>
      <c r="C50" s="66"/>
      <c r="D50" s="122"/>
      <c r="E50" s="69"/>
      <c r="F50" s="69"/>
      <c r="G50" s="51" t="str">
        <f>VLOOKUP(H50,PELIGROS!A$1:G$445,2,0)</f>
        <v xml:space="preserve"> ALTA CONCENTRACIÓN</v>
      </c>
      <c r="H50" s="51" t="s">
        <v>84</v>
      </c>
      <c r="I50" s="51" t="s">
        <v>1212</v>
      </c>
      <c r="J50" s="51" t="str">
        <f>VLOOKUP(H50,PELIGROS!A$2:G$445,3,0)</f>
        <v>ESTRÉS, DEPRESIÓN, TRANSTORNOS DEL SUEÑO, AUSENCIA DE ATENCIÓN</v>
      </c>
      <c r="K50" s="50" t="s">
        <v>29</v>
      </c>
      <c r="L50" s="51" t="str">
        <f>VLOOKUP(H50,PELIGROS!A$2:G$445,4,0)</f>
        <v>N/A</v>
      </c>
      <c r="M50" s="51" t="str">
        <f>VLOOKUP(H50,PELIGROS!A$2:G$445,5,0)</f>
        <v>PVE PSICOSOCIAL</v>
      </c>
      <c r="N50" s="50">
        <v>2</v>
      </c>
      <c r="O50" s="54">
        <v>2</v>
      </c>
      <c r="P50" s="54">
        <v>10</v>
      </c>
      <c r="Q50" s="55">
        <f t="shared" si="0"/>
        <v>4</v>
      </c>
      <c r="R50" s="55">
        <f t="shared" si="1"/>
        <v>40</v>
      </c>
      <c r="S50" s="56" t="str">
        <f t="shared" si="2"/>
        <v>B-4</v>
      </c>
      <c r="T50" s="57" t="str">
        <f t="shared" si="3"/>
        <v>III</v>
      </c>
      <c r="U50" s="58" t="str">
        <f t="shared" si="4"/>
        <v>Mejorable</v>
      </c>
      <c r="V50" s="89"/>
      <c r="W50" s="51" t="str">
        <f>VLOOKUP(H50,PELIGROS!A$2:G$445,6,0)</f>
        <v>ESTRÉS, ALTERACIÓN DEL SISTEMA NERVIOSO</v>
      </c>
      <c r="X50" s="50" t="s">
        <v>31</v>
      </c>
      <c r="Y50" s="50" t="s">
        <v>31</v>
      </c>
      <c r="Z50" s="50" t="s">
        <v>31</v>
      </c>
      <c r="AA50" s="56" t="s">
        <v>31</v>
      </c>
      <c r="AB50" s="51" t="str">
        <f>VLOOKUP(H50,PELIGROS!A$2:G$445,7,0)</f>
        <v>N/A</v>
      </c>
      <c r="AC50" s="50" t="s">
        <v>31</v>
      </c>
      <c r="AD50" s="66"/>
    </row>
    <row r="51" spans="1:30" s="63" customFormat="1" ht="242.25" customHeight="1" x14ac:dyDescent="0.25">
      <c r="A51" s="124"/>
      <c r="B51" s="124"/>
      <c r="C51" s="73" t="s">
        <v>1228</v>
      </c>
      <c r="D51" s="76" t="s">
        <v>1229</v>
      </c>
      <c r="E51" s="119" t="s">
        <v>1000</v>
      </c>
      <c r="F51" s="119" t="s">
        <v>1174</v>
      </c>
      <c r="G51" s="52" t="str">
        <f>VLOOKUP(H51,PELIGROS!A$1:G$445,2,0)</f>
        <v>Forzadas, Prolongadas</v>
      </c>
      <c r="H51" s="52" t="s">
        <v>39</v>
      </c>
      <c r="I51" s="52" t="s">
        <v>1210</v>
      </c>
      <c r="J51" s="52" t="str">
        <f>VLOOKUP(H51,PELIGROS!A$2:G$445,3,0)</f>
        <v xml:space="preserve">Lesiones osteomusculares, lesiones osteoarticulares
</v>
      </c>
      <c r="K51" s="18" t="s">
        <v>29</v>
      </c>
      <c r="L51" s="52" t="str">
        <f>VLOOKUP(H51,PELIGROS!A$2:G$445,4,0)</f>
        <v>Inspecciones planeadas e inspecciones no planeadas, procedimientos de programas de seguridad y salud en el trabajo</v>
      </c>
      <c r="M51" s="52" t="str">
        <f>VLOOKUP(H51,PELIGROS!A$2:G$445,5,0)</f>
        <v>PVE Biomecánico, programa pausas activas, exámenes periódicos, recomendaciones, control de posturas</v>
      </c>
      <c r="N51" s="18">
        <v>2</v>
      </c>
      <c r="O51" s="59">
        <v>3</v>
      </c>
      <c r="P51" s="59">
        <v>10</v>
      </c>
      <c r="Q51" s="60">
        <f t="shared" si="0"/>
        <v>6</v>
      </c>
      <c r="R51" s="60">
        <f t="shared" si="1"/>
        <v>60</v>
      </c>
      <c r="S51" s="17" t="str">
        <f t="shared" si="2"/>
        <v>M-6</v>
      </c>
      <c r="T51" s="61" t="str">
        <f t="shared" si="3"/>
        <v>III</v>
      </c>
      <c r="U51" s="62" t="str">
        <f t="shared" si="4"/>
        <v>Mejorable</v>
      </c>
      <c r="V51" s="70">
        <v>1</v>
      </c>
      <c r="W51" s="52" t="str">
        <f>VLOOKUP(H51,PELIGROS!A$2:G$445,6,0)</f>
        <v>Enfermedades Osteomusculares</v>
      </c>
      <c r="X51" s="18" t="s">
        <v>31</v>
      </c>
      <c r="Y51" s="18" t="s">
        <v>31</v>
      </c>
      <c r="Z51" s="18" t="s">
        <v>31</v>
      </c>
      <c r="AA51" s="17" t="s">
        <v>31</v>
      </c>
      <c r="AB51" s="52" t="str">
        <f>VLOOKUP(H51,PELIGROS!A$2:G$445,7,0)</f>
        <v>Prevención en lesiones osteomusculares, líderes de pausas activas</v>
      </c>
      <c r="AC51" s="18" t="s">
        <v>1176</v>
      </c>
      <c r="AD51" s="73" t="s">
        <v>1180</v>
      </c>
    </row>
    <row r="52" spans="1:30" s="63" customFormat="1" ht="38.25" x14ac:dyDescent="0.25">
      <c r="A52" s="124"/>
      <c r="B52" s="124"/>
      <c r="C52" s="74"/>
      <c r="D52" s="77"/>
      <c r="E52" s="116"/>
      <c r="F52" s="116"/>
      <c r="G52" s="52" t="str">
        <f>VLOOKUP(H52,PELIGROS!A$1:G$445,2,0)</f>
        <v>Movimientos repetitivos, Miembros Superiores</v>
      </c>
      <c r="H52" s="52" t="s">
        <v>1175</v>
      </c>
      <c r="I52" s="52" t="s">
        <v>1210</v>
      </c>
      <c r="J52" s="52" t="str">
        <f>VLOOKUP(H52,PELIGROS!A$2:G$445,3,0)</f>
        <v>Lesiones Musculoesqueléticas</v>
      </c>
      <c r="K52" s="18" t="s">
        <v>29</v>
      </c>
      <c r="L52" s="52" t="str">
        <f>VLOOKUP(H52,PELIGROS!A$2:G$445,4,0)</f>
        <v>N/A</v>
      </c>
      <c r="M52" s="52" t="str">
        <f>VLOOKUP(H52,PELIGROS!A$2:G$445,5,0)</f>
        <v>PVE BIomécanico, programa pausas activas, examenes periódicos, recomendaicones, control de posturas</v>
      </c>
      <c r="N52" s="18">
        <v>2</v>
      </c>
      <c r="O52" s="59">
        <v>3</v>
      </c>
      <c r="P52" s="59">
        <v>10</v>
      </c>
      <c r="Q52" s="60">
        <f t="shared" si="0"/>
        <v>6</v>
      </c>
      <c r="R52" s="60">
        <f t="shared" si="1"/>
        <v>60</v>
      </c>
      <c r="S52" s="17" t="str">
        <f t="shared" si="2"/>
        <v>M-6</v>
      </c>
      <c r="T52" s="61" t="str">
        <f t="shared" si="3"/>
        <v>III</v>
      </c>
      <c r="U52" s="62" t="str">
        <f t="shared" si="4"/>
        <v>Mejorable</v>
      </c>
      <c r="V52" s="71"/>
      <c r="W52" s="52" t="str">
        <f>VLOOKUP(H52,PELIGROS!A$2:G$445,6,0)</f>
        <v>Enfermedades musculoesqueleticas</v>
      </c>
      <c r="X52" s="18" t="s">
        <v>31</v>
      </c>
      <c r="Y52" s="18" t="s">
        <v>31</v>
      </c>
      <c r="Z52" s="18" t="s">
        <v>31</v>
      </c>
      <c r="AA52" s="17" t="s">
        <v>31</v>
      </c>
      <c r="AB52" s="52" t="str">
        <f>VLOOKUP(H52,PELIGROS!A$2:G$445,7,0)</f>
        <v>Prevención en lesiones osteomusculares, líderes de pausas activas</v>
      </c>
      <c r="AC52" s="18" t="s">
        <v>31</v>
      </c>
      <c r="AD52" s="74"/>
    </row>
    <row r="53" spans="1:30" s="63" customFormat="1" ht="51" x14ac:dyDescent="0.25">
      <c r="A53" s="124"/>
      <c r="B53" s="124"/>
      <c r="C53" s="74"/>
      <c r="D53" s="77"/>
      <c r="E53" s="116"/>
      <c r="F53" s="116"/>
      <c r="G53" s="52" t="str">
        <f>VLOOKUP(H53,PELIGROS!A$1:G$445,2,0)</f>
        <v>Atropellamiento, Envestir</v>
      </c>
      <c r="H53" s="52" t="s">
        <v>1167</v>
      </c>
      <c r="I53" s="52" t="s">
        <v>1213</v>
      </c>
      <c r="J53" s="52" t="str">
        <f>VLOOKUP(H53,PELIGROS!A$2:G$445,3,0)</f>
        <v>Lesiones, pérdidas materiales, muerte</v>
      </c>
      <c r="K53" s="18" t="s">
        <v>29</v>
      </c>
      <c r="L53" s="52" t="str">
        <f>VLOOKUP(H53,PELIGROS!A$2:G$445,4,0)</f>
        <v>Inspecciones planeadas e inspecciones no planeadas, procedimientos de programas de seguridad y salud en el trabajo</v>
      </c>
      <c r="M53" s="52" t="str">
        <f>VLOOKUP(H53,PELIGROS!A$2:G$445,5,0)</f>
        <v>Programa de seguridad vial, señalización</v>
      </c>
      <c r="N53" s="18">
        <v>2</v>
      </c>
      <c r="O53" s="59">
        <v>2</v>
      </c>
      <c r="P53" s="59">
        <v>60</v>
      </c>
      <c r="Q53" s="60">
        <f t="shared" si="0"/>
        <v>4</v>
      </c>
      <c r="R53" s="60">
        <f t="shared" si="1"/>
        <v>240</v>
      </c>
      <c r="S53" s="17" t="str">
        <f t="shared" si="2"/>
        <v>B-4</v>
      </c>
      <c r="T53" s="61" t="str">
        <f t="shared" si="3"/>
        <v>II</v>
      </c>
      <c r="U53" s="62" t="str">
        <f t="shared" si="4"/>
        <v>No Aceptable o Aceptable Con Control Especifico</v>
      </c>
      <c r="V53" s="71"/>
      <c r="W53" s="52" t="str">
        <f>VLOOKUP(H53,PELIGROS!A$2:G$445,6,0)</f>
        <v>Muerte</v>
      </c>
      <c r="X53" s="18" t="s">
        <v>31</v>
      </c>
      <c r="Y53" s="18" t="s">
        <v>31</v>
      </c>
      <c r="Z53" s="18" t="s">
        <v>31</v>
      </c>
      <c r="AA53" s="17" t="s">
        <v>31</v>
      </c>
      <c r="AB53" s="52" t="str">
        <f>VLOOKUP(H53,PELIGROS!A$2:G$445,7,0)</f>
        <v>Seguridad vial y manejo defensivo, aseguramiento de áreas de trabajo</v>
      </c>
      <c r="AC53" s="18" t="s">
        <v>31</v>
      </c>
      <c r="AD53" s="74"/>
    </row>
    <row r="54" spans="1:30" s="63" customFormat="1" ht="63.75" x14ac:dyDescent="0.25">
      <c r="A54" s="124"/>
      <c r="B54" s="124"/>
      <c r="C54" s="74"/>
      <c r="D54" s="77"/>
      <c r="E54" s="116"/>
      <c r="F54" s="116"/>
      <c r="G54" s="52" t="str">
        <f>VLOOKUP(H54,PELIGROS!A$1:G$445,2,0)</f>
        <v>Atraco, golpiza, atentados y secuestrados</v>
      </c>
      <c r="H54" s="52" t="s">
        <v>55</v>
      </c>
      <c r="I54" s="52" t="s">
        <v>1213</v>
      </c>
      <c r="J54" s="52" t="str">
        <f>VLOOKUP(H54,PELIGROS!A$2:G$445,3,0)</f>
        <v>Estrés, golpes, Secuestros</v>
      </c>
      <c r="K54" s="18" t="s">
        <v>29</v>
      </c>
      <c r="L54" s="52" t="str">
        <f>VLOOKUP(H54,PELIGROS!A$2:G$445,4,0)</f>
        <v>Inspecciones planeadas e inspecciones no planeadas, procedimientos de programas de seguridad y salud en el trabajo</v>
      </c>
      <c r="M54" s="52" t="str">
        <f>VLOOKUP(H54,PELIGROS!A$2:G$445,5,0)</f>
        <v xml:space="preserve">Uniformes Corporativos, Chaquetas corporativas, Carnetización
</v>
      </c>
      <c r="N54" s="18">
        <v>2</v>
      </c>
      <c r="O54" s="59">
        <v>2</v>
      </c>
      <c r="P54" s="59">
        <v>60</v>
      </c>
      <c r="Q54" s="60">
        <f t="shared" si="0"/>
        <v>4</v>
      </c>
      <c r="R54" s="60">
        <f t="shared" si="1"/>
        <v>240</v>
      </c>
      <c r="S54" s="17" t="str">
        <f t="shared" si="2"/>
        <v>B-4</v>
      </c>
      <c r="T54" s="61" t="str">
        <f t="shared" si="3"/>
        <v>II</v>
      </c>
      <c r="U54" s="62" t="str">
        <f t="shared" si="4"/>
        <v>No Aceptable o Aceptable Con Control Especifico</v>
      </c>
      <c r="V54" s="71"/>
      <c r="W54" s="52" t="str">
        <f>VLOOKUP(H54,PELIGROS!A$2:G$445,6,0)</f>
        <v>Secuestros</v>
      </c>
      <c r="X54" s="18" t="s">
        <v>31</v>
      </c>
      <c r="Y54" s="18" t="s">
        <v>31</v>
      </c>
      <c r="Z54" s="18" t="s">
        <v>31</v>
      </c>
      <c r="AA54" s="17" t="s">
        <v>31</v>
      </c>
      <c r="AB54" s="52" t="str">
        <f>VLOOKUP(H54,PELIGROS!A$2:G$445,7,0)</f>
        <v>N/A</v>
      </c>
      <c r="AC54" s="18" t="s">
        <v>1177</v>
      </c>
      <c r="AD54" s="74"/>
    </row>
    <row r="55" spans="1:30" s="63" customFormat="1" ht="51" x14ac:dyDescent="0.25">
      <c r="A55" s="124"/>
      <c r="B55" s="124"/>
      <c r="C55" s="74"/>
      <c r="D55" s="77"/>
      <c r="E55" s="116"/>
      <c r="F55" s="116"/>
      <c r="G55" s="52" t="str">
        <f>VLOOKUP(H55,PELIGROS!A$1:G$445,2,0)</f>
        <v>SISMOS, INCENDIOS, INUNDACIONES, TERREMOTOS, VENDAVALES, DERRUMBE</v>
      </c>
      <c r="H55" s="52" t="s">
        <v>59</v>
      </c>
      <c r="I55" s="52" t="s">
        <v>1211</v>
      </c>
      <c r="J55" s="52" t="str">
        <f>VLOOKUP(H55,PELIGROS!A$2:G$445,3,0)</f>
        <v>SISMOS, INCENDIOS, INUNDACIONES, TERREMOTOS, VENDAVALES</v>
      </c>
      <c r="K55" s="18" t="s">
        <v>29</v>
      </c>
      <c r="L55" s="52" t="str">
        <f>VLOOKUP(H55,PELIGROS!A$2:G$445,4,0)</f>
        <v>Inspecciones planeadas e inspecciones no planeadas, procedimientos de programas de seguridad y salud en el trabajo</v>
      </c>
      <c r="M55" s="52" t="str">
        <f>VLOOKUP(H55,PELIGROS!A$2:G$445,5,0)</f>
        <v>BRIGADAS DE EMERGENCIAS</v>
      </c>
      <c r="N55" s="18">
        <v>2</v>
      </c>
      <c r="O55" s="59">
        <v>1</v>
      </c>
      <c r="P55" s="59">
        <v>100</v>
      </c>
      <c r="Q55" s="60">
        <f t="shared" si="0"/>
        <v>2</v>
      </c>
      <c r="R55" s="60">
        <f t="shared" si="1"/>
        <v>200</v>
      </c>
      <c r="S55" s="17" t="str">
        <f t="shared" si="2"/>
        <v>B-2</v>
      </c>
      <c r="T55" s="61" t="str">
        <f t="shared" si="3"/>
        <v>II</v>
      </c>
      <c r="U55" s="62" t="str">
        <f t="shared" si="4"/>
        <v>No Aceptable o Aceptable Con Control Especifico</v>
      </c>
      <c r="V55" s="71"/>
      <c r="W55" s="52" t="str">
        <f>VLOOKUP(H55,PELIGROS!A$2:G$445,6,0)</f>
        <v>MUERTE</v>
      </c>
      <c r="X55" s="18" t="s">
        <v>31</v>
      </c>
      <c r="Y55" s="18" t="s">
        <v>31</v>
      </c>
      <c r="Z55" s="18" t="s">
        <v>31</v>
      </c>
      <c r="AA55" s="17" t="s">
        <v>1215</v>
      </c>
      <c r="AB55" s="52" t="str">
        <f>VLOOKUP(H55,PELIGROS!A$2:G$445,7,0)</f>
        <v>ENTRENAMIENTO DE LA BRIGADA; DIVULGACIÓN DE PLAN DE EMERGENCIA</v>
      </c>
      <c r="AC55" s="18" t="s">
        <v>1178</v>
      </c>
      <c r="AD55" s="74"/>
    </row>
    <row r="56" spans="1:30" s="63" customFormat="1" ht="51" x14ac:dyDescent="0.25">
      <c r="A56" s="124"/>
      <c r="B56" s="124"/>
      <c r="C56" s="74"/>
      <c r="D56" s="77"/>
      <c r="E56" s="116"/>
      <c r="F56" s="116"/>
      <c r="G56" s="52" t="str">
        <f>VLOOKUP(H56,PELIGROS!A$1:G$445,2,0)</f>
        <v>ENERGÍA TÉRMICA, CAMBIO DE TEMPERATURA DURANTE LOS RECORRIDOS</v>
      </c>
      <c r="H56" s="52" t="s">
        <v>1214</v>
      </c>
      <c r="I56" s="52" t="s">
        <v>1216</v>
      </c>
      <c r="J56" s="52" t="str">
        <f>VLOOKUP(H56,PELIGROS!A$2:G$445,3,0)</f>
        <v xml:space="preserve"> GOLPE DE CALOR,  DESHIDRATACIÓN</v>
      </c>
      <c r="K56" s="18" t="s">
        <v>29</v>
      </c>
      <c r="L56" s="52" t="str">
        <f>VLOOKUP(H56,PELIGROS!A$2:G$445,4,0)</f>
        <v>Inspecciones planeadas e inspecciones no planeadas, procedimientos de programas de seguridad y salud en el trabajo</v>
      </c>
      <c r="M56" s="52" t="str">
        <f>VLOOKUP(H56,PELIGROS!A$2:G$445,5,0)</f>
        <v>NO OBSERVADO</v>
      </c>
      <c r="N56" s="18">
        <v>2</v>
      </c>
      <c r="O56" s="59">
        <v>2</v>
      </c>
      <c r="P56" s="59">
        <v>10</v>
      </c>
      <c r="Q56" s="60">
        <f t="shared" si="0"/>
        <v>4</v>
      </c>
      <c r="R56" s="60">
        <f t="shared" si="1"/>
        <v>40</v>
      </c>
      <c r="S56" s="17" t="str">
        <f t="shared" si="2"/>
        <v>B-4</v>
      </c>
      <c r="T56" s="61" t="str">
        <f t="shared" si="3"/>
        <v>III</v>
      </c>
      <c r="U56" s="62" t="str">
        <f t="shared" si="4"/>
        <v>Mejorable</v>
      </c>
      <c r="V56" s="71"/>
      <c r="W56" s="52" t="str">
        <f>VLOOKUP(H56,PELIGROS!A$2:G$445,6,0)</f>
        <v>CÁNCER DE PIEL</v>
      </c>
      <c r="X56" s="18" t="s">
        <v>31</v>
      </c>
      <c r="Y56" s="18" t="s">
        <v>31</v>
      </c>
      <c r="Z56" s="18" t="s">
        <v>31</v>
      </c>
      <c r="AA56" s="17" t="s">
        <v>31</v>
      </c>
      <c r="AB56" s="52" t="str">
        <f>VLOOKUP(H56,PELIGROS!A$2:G$445,7,0)</f>
        <v>N/A</v>
      </c>
      <c r="AC56" s="18" t="s">
        <v>1217</v>
      </c>
      <c r="AD56" s="74"/>
    </row>
    <row r="57" spans="1:30" s="63" customFormat="1" ht="63.75" x14ac:dyDescent="0.25">
      <c r="A57" s="124"/>
      <c r="B57" s="124"/>
      <c r="C57" s="74"/>
      <c r="D57" s="77"/>
      <c r="E57" s="116"/>
      <c r="F57" s="116"/>
      <c r="G57" s="52" t="str">
        <f>VLOOKUP(H57,PELIGROS!A$1:G$445,2,0)</f>
        <v>CONCENTRACIÓN EN ACTIVIDADES DE ALTO DESEMPEÑO MENTAL</v>
      </c>
      <c r="H57" s="52" t="s">
        <v>69</v>
      </c>
      <c r="I57" s="52" t="s">
        <v>1212</v>
      </c>
      <c r="J57" s="52" t="str">
        <f>VLOOKUP(H57,PELIGROS!A$2:G$445,3,0)</f>
        <v>ESTRÉS, CEFALEA, IRRITABILIDAD</v>
      </c>
      <c r="K57" s="18" t="s">
        <v>29</v>
      </c>
      <c r="L57" s="52" t="str">
        <f>VLOOKUP(H57,PELIGROS!A$2:G$445,4,0)</f>
        <v>N/A</v>
      </c>
      <c r="M57" s="52" t="str">
        <f>VLOOKUP(H57,PELIGROS!A$2:G$445,5,0)</f>
        <v>PVE PSICOSOCIAL</v>
      </c>
      <c r="N57" s="18">
        <v>2</v>
      </c>
      <c r="O57" s="59">
        <v>3</v>
      </c>
      <c r="P57" s="59">
        <v>10</v>
      </c>
      <c r="Q57" s="60">
        <f t="shared" si="0"/>
        <v>6</v>
      </c>
      <c r="R57" s="60">
        <f t="shared" si="1"/>
        <v>60</v>
      </c>
      <c r="S57" s="17" t="str">
        <f t="shared" si="2"/>
        <v>M-6</v>
      </c>
      <c r="T57" s="61" t="str">
        <f t="shared" si="3"/>
        <v>III</v>
      </c>
      <c r="U57" s="62" t="str">
        <f t="shared" si="4"/>
        <v>Mejorable</v>
      </c>
      <c r="V57" s="71"/>
      <c r="W57" s="52" t="str">
        <f>VLOOKUP(H57,PELIGROS!A$2:G$445,6,0)</f>
        <v>ESTRÉS</v>
      </c>
      <c r="X57" s="18" t="s">
        <v>31</v>
      </c>
      <c r="Y57" s="18" t="s">
        <v>31</v>
      </c>
      <c r="Z57" s="18" t="s">
        <v>31</v>
      </c>
      <c r="AA57" s="17" t="s">
        <v>31</v>
      </c>
      <c r="AB57" s="52" t="str">
        <f>VLOOKUP(H57,PELIGROS!A$2:G$445,7,0)</f>
        <v>N/A</v>
      </c>
      <c r="AC57" s="18" t="s">
        <v>1179</v>
      </c>
      <c r="AD57" s="74"/>
    </row>
    <row r="58" spans="1:30" s="63" customFormat="1" ht="38.25" x14ac:dyDescent="0.25">
      <c r="A58" s="124"/>
      <c r="B58" s="124"/>
      <c r="C58" s="74"/>
      <c r="D58" s="77"/>
      <c r="E58" s="116"/>
      <c r="F58" s="116"/>
      <c r="G58" s="52" t="str">
        <f>VLOOKUP(H58,PELIGROS!A$1:G$445,2,0)</f>
        <v>ATENCIÓN AL PÚBLICO</v>
      </c>
      <c r="H58" s="52" t="s">
        <v>442</v>
      </c>
      <c r="I58" s="52" t="s">
        <v>1212</v>
      </c>
      <c r="J58" s="52" t="str">
        <f>VLOOKUP(H58,PELIGROS!A$2:G$445,3,0)</f>
        <v>ESTRÉS, ENFERMEDADES DIGESTIVAS, IRRITABILIDAD, TRANSTORNOS DEL SUEÑO</v>
      </c>
      <c r="K58" s="18" t="s">
        <v>29</v>
      </c>
      <c r="L58" s="52" t="str">
        <f>VLOOKUP(H58,PELIGROS!A$2:G$445,4,0)</f>
        <v>N/A</v>
      </c>
      <c r="M58" s="52" t="str">
        <f>VLOOKUP(H58,PELIGROS!A$2:G$445,5,0)</f>
        <v>PVE PSICOSOCIAL</v>
      </c>
      <c r="N58" s="18">
        <v>2</v>
      </c>
      <c r="O58" s="59">
        <v>2</v>
      </c>
      <c r="P58" s="59">
        <v>10</v>
      </c>
      <c r="Q58" s="60">
        <f t="shared" si="0"/>
        <v>4</v>
      </c>
      <c r="R58" s="60">
        <f t="shared" si="1"/>
        <v>40</v>
      </c>
      <c r="S58" s="17" t="str">
        <f t="shared" si="2"/>
        <v>B-4</v>
      </c>
      <c r="T58" s="61" t="str">
        <f t="shared" si="3"/>
        <v>III</v>
      </c>
      <c r="U58" s="62" t="str">
        <f t="shared" si="4"/>
        <v>Mejorable</v>
      </c>
      <c r="V58" s="71"/>
      <c r="W58" s="52" t="str">
        <f>VLOOKUP(H58,PELIGROS!A$2:G$445,6,0)</f>
        <v>ESTRÉS</v>
      </c>
      <c r="X58" s="18" t="s">
        <v>31</v>
      </c>
      <c r="Y58" s="18" t="s">
        <v>31</v>
      </c>
      <c r="Z58" s="18" t="s">
        <v>31</v>
      </c>
      <c r="AA58" s="17" t="s">
        <v>31</v>
      </c>
      <c r="AB58" s="52" t="str">
        <f>VLOOKUP(H58,PELIGROS!A$2:G$445,7,0)</f>
        <v>RESOLUCIÓN DE CONFLICTOS; COMUNICACIÓN ASERTIVA; SERVICIO AL CLIENTE</v>
      </c>
      <c r="AC58" s="18" t="s">
        <v>31</v>
      </c>
      <c r="AD58" s="74"/>
    </row>
    <row r="59" spans="1:30" s="63" customFormat="1" x14ac:dyDescent="0.25">
      <c r="A59" s="124"/>
      <c r="B59" s="124"/>
      <c r="C59" s="74"/>
      <c r="D59" s="77"/>
      <c r="E59" s="116"/>
      <c r="F59" s="116"/>
      <c r="G59" s="52" t="str">
        <f>VLOOKUP(H59,PELIGROS!A$1:G$445,2,0)</f>
        <v>NATURALEZA DE LA TAREA</v>
      </c>
      <c r="H59" s="52" t="s">
        <v>73</v>
      </c>
      <c r="I59" s="52" t="s">
        <v>1212</v>
      </c>
      <c r="J59" s="52" t="str">
        <f>VLOOKUP(H59,PELIGROS!A$2:G$445,3,0)</f>
        <v>ESTRÉS,  TRANSTORNOS DEL SUEÑO</v>
      </c>
      <c r="K59" s="18" t="s">
        <v>29</v>
      </c>
      <c r="L59" s="52" t="str">
        <f>VLOOKUP(H59,PELIGROS!A$2:G$445,4,0)</f>
        <v>N/A</v>
      </c>
      <c r="M59" s="52" t="str">
        <f>VLOOKUP(H59,PELIGROS!A$2:G$445,5,0)</f>
        <v>PVE PSICOSOCIAL</v>
      </c>
      <c r="N59" s="18">
        <v>2</v>
      </c>
      <c r="O59" s="59">
        <v>3</v>
      </c>
      <c r="P59" s="59">
        <v>10</v>
      </c>
      <c r="Q59" s="60">
        <f t="shared" si="0"/>
        <v>6</v>
      </c>
      <c r="R59" s="60">
        <f t="shared" si="1"/>
        <v>60</v>
      </c>
      <c r="S59" s="17" t="str">
        <f t="shared" si="2"/>
        <v>M-6</v>
      </c>
      <c r="T59" s="61" t="str">
        <f t="shared" si="3"/>
        <v>III</v>
      </c>
      <c r="U59" s="62" t="str">
        <f t="shared" si="4"/>
        <v>Mejorable</v>
      </c>
      <c r="V59" s="71"/>
      <c r="W59" s="52" t="str">
        <f>VLOOKUP(H59,PELIGROS!A$2:G$445,6,0)</f>
        <v>ESTRÉS</v>
      </c>
      <c r="X59" s="18" t="s">
        <v>31</v>
      </c>
      <c r="Y59" s="18" t="s">
        <v>31</v>
      </c>
      <c r="Z59" s="18" t="s">
        <v>31</v>
      </c>
      <c r="AA59" s="17" t="s">
        <v>31</v>
      </c>
      <c r="AB59" s="52" t="str">
        <f>VLOOKUP(H59,PELIGROS!A$2:G$445,7,0)</f>
        <v>N/A</v>
      </c>
      <c r="AC59" s="18" t="s">
        <v>31</v>
      </c>
      <c r="AD59" s="74"/>
    </row>
    <row r="60" spans="1:30" s="63" customFormat="1" ht="25.5" x14ac:dyDescent="0.25">
      <c r="A60" s="124"/>
      <c r="B60" s="124"/>
      <c r="C60" s="75"/>
      <c r="D60" s="78"/>
      <c r="E60" s="117"/>
      <c r="F60" s="117"/>
      <c r="G60" s="52" t="str">
        <f>VLOOKUP(H60,PELIGROS!A$1:G$445,2,0)</f>
        <v xml:space="preserve"> ALTA CONCENTRACIÓN</v>
      </c>
      <c r="H60" s="52" t="s">
        <v>84</v>
      </c>
      <c r="I60" s="52" t="s">
        <v>1212</v>
      </c>
      <c r="J60" s="52" t="str">
        <f>VLOOKUP(H60,PELIGROS!A$2:G$445,3,0)</f>
        <v>ESTRÉS, DEPRESIÓN, TRANSTORNOS DEL SUEÑO, AUSENCIA DE ATENCIÓN</v>
      </c>
      <c r="K60" s="18" t="s">
        <v>29</v>
      </c>
      <c r="L60" s="52" t="str">
        <f>VLOOKUP(H60,PELIGROS!A$2:G$445,4,0)</f>
        <v>N/A</v>
      </c>
      <c r="M60" s="52" t="str">
        <f>VLOOKUP(H60,PELIGROS!A$2:G$445,5,0)</f>
        <v>PVE PSICOSOCIAL</v>
      </c>
      <c r="N60" s="18">
        <v>2</v>
      </c>
      <c r="O60" s="59">
        <v>2</v>
      </c>
      <c r="P60" s="59">
        <v>10</v>
      </c>
      <c r="Q60" s="60">
        <f t="shared" si="0"/>
        <v>4</v>
      </c>
      <c r="R60" s="60">
        <f t="shared" si="1"/>
        <v>40</v>
      </c>
      <c r="S60" s="17" t="str">
        <f t="shared" si="2"/>
        <v>B-4</v>
      </c>
      <c r="T60" s="61" t="str">
        <f t="shared" si="3"/>
        <v>III</v>
      </c>
      <c r="U60" s="62" t="str">
        <f t="shared" si="4"/>
        <v>Mejorable</v>
      </c>
      <c r="V60" s="72"/>
      <c r="W60" s="52" t="str">
        <f>VLOOKUP(H60,PELIGROS!A$2:G$445,6,0)</f>
        <v>ESTRÉS, ALTERACIÓN DEL SISTEMA NERVIOSO</v>
      </c>
      <c r="X60" s="18" t="s">
        <v>31</v>
      </c>
      <c r="Y60" s="18" t="s">
        <v>31</v>
      </c>
      <c r="Z60" s="18" t="s">
        <v>31</v>
      </c>
      <c r="AA60" s="17" t="s">
        <v>31</v>
      </c>
      <c r="AB60" s="52" t="str">
        <f>VLOOKUP(H60,PELIGROS!A$2:G$445,7,0)</f>
        <v>N/A</v>
      </c>
      <c r="AC60" s="18" t="s">
        <v>31</v>
      </c>
      <c r="AD60" s="75"/>
    </row>
    <row r="61" spans="1:30" s="63" customFormat="1" ht="140.25" customHeight="1" x14ac:dyDescent="0.25">
      <c r="A61" s="124"/>
      <c r="B61" s="124"/>
      <c r="C61" s="64" t="s">
        <v>1230</v>
      </c>
      <c r="D61" s="120" t="s">
        <v>1159</v>
      </c>
      <c r="E61" s="67" t="s">
        <v>1001</v>
      </c>
      <c r="F61" s="67" t="s">
        <v>1174</v>
      </c>
      <c r="G61" s="51" t="str">
        <f>VLOOKUP(H61,PELIGROS!A$1:G$445,2,0)</f>
        <v>Forzadas, Prolongadas</v>
      </c>
      <c r="H61" s="51" t="s">
        <v>39</v>
      </c>
      <c r="I61" s="51" t="s">
        <v>1210</v>
      </c>
      <c r="J61" s="51" t="str">
        <f>VLOOKUP(H61,PELIGROS!A$2:G$445,3,0)</f>
        <v xml:space="preserve">Lesiones osteomusculares, lesiones osteoarticulares
</v>
      </c>
      <c r="K61" s="50" t="s">
        <v>29</v>
      </c>
      <c r="L61" s="51" t="str">
        <f>VLOOKUP(H61,PELIGROS!A$2:G$445,4,0)</f>
        <v>Inspecciones planeadas e inspecciones no planeadas, procedimientos de programas de seguridad y salud en el trabajo</v>
      </c>
      <c r="M61" s="51" t="str">
        <f>VLOOKUP(H61,PELIGROS!A$2:G$445,5,0)</f>
        <v>PVE Biomecánico, programa pausas activas, exámenes periódicos, recomendaciones, control de posturas</v>
      </c>
      <c r="N61" s="50">
        <v>2</v>
      </c>
      <c r="O61" s="54">
        <v>3</v>
      </c>
      <c r="P61" s="54">
        <v>10</v>
      </c>
      <c r="Q61" s="55">
        <f t="shared" si="0"/>
        <v>6</v>
      </c>
      <c r="R61" s="55">
        <f t="shared" si="1"/>
        <v>60</v>
      </c>
      <c r="S61" s="56" t="str">
        <f t="shared" si="2"/>
        <v>M-6</v>
      </c>
      <c r="T61" s="57" t="str">
        <f t="shared" si="3"/>
        <v>III</v>
      </c>
      <c r="U61" s="58" t="str">
        <f t="shared" si="4"/>
        <v>Mejorable</v>
      </c>
      <c r="V61" s="87">
        <v>1</v>
      </c>
      <c r="W61" s="51" t="str">
        <f>VLOOKUP(H61,PELIGROS!A$2:G$445,6,0)</f>
        <v>Enfermedades Osteomusculares</v>
      </c>
      <c r="X61" s="50" t="s">
        <v>31</v>
      </c>
      <c r="Y61" s="50" t="s">
        <v>31</v>
      </c>
      <c r="Z61" s="50" t="s">
        <v>31</v>
      </c>
      <c r="AA61" s="56" t="s">
        <v>31</v>
      </c>
      <c r="AB61" s="51" t="str">
        <f>VLOOKUP(H61,PELIGROS!A$2:G$445,7,0)</f>
        <v>Prevención en lesiones osteomusculares, líderes de pausas activas</v>
      </c>
      <c r="AC61" s="50" t="s">
        <v>1176</v>
      </c>
      <c r="AD61" s="64" t="s">
        <v>1180</v>
      </c>
    </row>
    <row r="62" spans="1:30" s="63" customFormat="1" ht="38.25" x14ac:dyDescent="0.25">
      <c r="A62" s="124"/>
      <c r="B62" s="124"/>
      <c r="C62" s="65"/>
      <c r="D62" s="121"/>
      <c r="E62" s="68"/>
      <c r="F62" s="68"/>
      <c r="G62" s="51" t="str">
        <f>VLOOKUP(H62,PELIGROS!A$1:G$445,2,0)</f>
        <v>Movimientos repetitivos, Miembros Superiores</v>
      </c>
      <c r="H62" s="51" t="s">
        <v>1175</v>
      </c>
      <c r="I62" s="51" t="s">
        <v>1210</v>
      </c>
      <c r="J62" s="51" t="str">
        <f>VLOOKUP(H62,PELIGROS!A$2:G$445,3,0)</f>
        <v>Lesiones Musculoesqueléticas</v>
      </c>
      <c r="K62" s="50" t="s">
        <v>29</v>
      </c>
      <c r="L62" s="51" t="str">
        <f>VLOOKUP(H62,PELIGROS!A$2:G$445,4,0)</f>
        <v>N/A</v>
      </c>
      <c r="M62" s="51" t="str">
        <f>VLOOKUP(H62,PELIGROS!A$2:G$445,5,0)</f>
        <v>PVE BIomécanico, programa pausas activas, examenes periódicos, recomendaicones, control de posturas</v>
      </c>
      <c r="N62" s="50">
        <v>2</v>
      </c>
      <c r="O62" s="54">
        <v>3</v>
      </c>
      <c r="P62" s="54">
        <v>10</v>
      </c>
      <c r="Q62" s="55">
        <f t="shared" si="0"/>
        <v>6</v>
      </c>
      <c r="R62" s="55">
        <f t="shared" si="1"/>
        <v>60</v>
      </c>
      <c r="S62" s="56" t="str">
        <f t="shared" si="2"/>
        <v>M-6</v>
      </c>
      <c r="T62" s="57" t="str">
        <f t="shared" si="3"/>
        <v>III</v>
      </c>
      <c r="U62" s="58" t="str">
        <f t="shared" si="4"/>
        <v>Mejorable</v>
      </c>
      <c r="V62" s="88"/>
      <c r="W62" s="51" t="str">
        <f>VLOOKUP(H62,PELIGROS!A$2:G$445,6,0)</f>
        <v>Enfermedades musculoesqueleticas</v>
      </c>
      <c r="X62" s="50" t="s">
        <v>31</v>
      </c>
      <c r="Y62" s="50" t="s">
        <v>31</v>
      </c>
      <c r="Z62" s="50" t="s">
        <v>31</v>
      </c>
      <c r="AA62" s="56" t="s">
        <v>31</v>
      </c>
      <c r="AB62" s="51" t="str">
        <f>VLOOKUP(H62,PELIGROS!A$2:G$445,7,0)</f>
        <v>Prevención en lesiones osteomusculares, líderes de pausas activas</v>
      </c>
      <c r="AC62" s="50" t="s">
        <v>31</v>
      </c>
      <c r="AD62" s="65"/>
    </row>
    <row r="63" spans="1:30" s="63" customFormat="1" ht="51" x14ac:dyDescent="0.25">
      <c r="A63" s="124"/>
      <c r="B63" s="124"/>
      <c r="C63" s="65"/>
      <c r="D63" s="121"/>
      <c r="E63" s="68"/>
      <c r="F63" s="68"/>
      <c r="G63" s="51" t="str">
        <f>VLOOKUP(H63,PELIGROS!A$1:G$445,2,0)</f>
        <v>Atropellamiento, Envestir</v>
      </c>
      <c r="H63" s="51" t="s">
        <v>1167</v>
      </c>
      <c r="I63" s="51" t="s">
        <v>1213</v>
      </c>
      <c r="J63" s="51" t="str">
        <f>VLOOKUP(H63,PELIGROS!A$2:G$445,3,0)</f>
        <v>Lesiones, pérdidas materiales, muerte</v>
      </c>
      <c r="K63" s="50" t="s">
        <v>29</v>
      </c>
      <c r="L63" s="51" t="str">
        <f>VLOOKUP(H63,PELIGROS!A$2:G$445,4,0)</f>
        <v>Inspecciones planeadas e inspecciones no planeadas, procedimientos de programas de seguridad y salud en el trabajo</v>
      </c>
      <c r="M63" s="51" t="str">
        <f>VLOOKUP(H63,PELIGROS!A$2:G$445,5,0)</f>
        <v>Programa de seguridad vial, señalización</v>
      </c>
      <c r="N63" s="50">
        <v>2</v>
      </c>
      <c r="O63" s="54">
        <v>2</v>
      </c>
      <c r="P63" s="54">
        <v>60</v>
      </c>
      <c r="Q63" s="55">
        <f t="shared" si="0"/>
        <v>4</v>
      </c>
      <c r="R63" s="55">
        <f t="shared" si="1"/>
        <v>240</v>
      </c>
      <c r="S63" s="56" t="str">
        <f t="shared" si="2"/>
        <v>B-4</v>
      </c>
      <c r="T63" s="57" t="str">
        <f t="shared" si="3"/>
        <v>II</v>
      </c>
      <c r="U63" s="58" t="str">
        <f t="shared" si="4"/>
        <v>No Aceptable o Aceptable Con Control Especifico</v>
      </c>
      <c r="V63" s="88"/>
      <c r="W63" s="51" t="str">
        <f>VLOOKUP(H63,PELIGROS!A$2:G$445,6,0)</f>
        <v>Muerte</v>
      </c>
      <c r="X63" s="50" t="s">
        <v>31</v>
      </c>
      <c r="Y63" s="50" t="s">
        <v>31</v>
      </c>
      <c r="Z63" s="50" t="s">
        <v>31</v>
      </c>
      <c r="AA63" s="56" t="s">
        <v>31</v>
      </c>
      <c r="AB63" s="51" t="str">
        <f>VLOOKUP(H63,PELIGROS!A$2:G$445,7,0)</f>
        <v>Seguridad vial y manejo defensivo, aseguramiento de áreas de trabajo</v>
      </c>
      <c r="AC63" s="50" t="s">
        <v>31</v>
      </c>
      <c r="AD63" s="65"/>
    </row>
    <row r="64" spans="1:30" s="63" customFormat="1" ht="84.75" customHeight="1" x14ac:dyDescent="0.25">
      <c r="A64" s="124"/>
      <c r="B64" s="124"/>
      <c r="C64" s="65"/>
      <c r="D64" s="121"/>
      <c r="E64" s="68"/>
      <c r="F64" s="68"/>
      <c r="G64" s="51" t="str">
        <f>VLOOKUP(H64,PELIGROS!A$1:G$445,2,0)</f>
        <v>Atraco, golpiza, atentados y secuestrados</v>
      </c>
      <c r="H64" s="51" t="s">
        <v>55</v>
      </c>
      <c r="I64" s="51" t="s">
        <v>1213</v>
      </c>
      <c r="J64" s="51" t="str">
        <f>VLOOKUP(H64,PELIGROS!A$2:G$445,3,0)</f>
        <v>Estrés, golpes, Secuestros</v>
      </c>
      <c r="K64" s="50" t="s">
        <v>29</v>
      </c>
      <c r="L64" s="51" t="str">
        <f>VLOOKUP(H64,PELIGROS!A$2:G$445,4,0)</f>
        <v>Inspecciones planeadas e inspecciones no planeadas, procedimientos de programas de seguridad y salud en el trabajo</v>
      </c>
      <c r="M64" s="51" t="str">
        <f>VLOOKUP(H64,PELIGROS!A$2:G$445,5,0)</f>
        <v xml:space="preserve">Uniformes Corporativos, Chaquetas corporativas, Carnetización
</v>
      </c>
      <c r="N64" s="50">
        <v>2</v>
      </c>
      <c r="O64" s="54">
        <v>2</v>
      </c>
      <c r="P64" s="54">
        <v>60</v>
      </c>
      <c r="Q64" s="55">
        <f t="shared" si="0"/>
        <v>4</v>
      </c>
      <c r="R64" s="55">
        <f t="shared" si="1"/>
        <v>240</v>
      </c>
      <c r="S64" s="56" t="str">
        <f t="shared" si="2"/>
        <v>B-4</v>
      </c>
      <c r="T64" s="57" t="str">
        <f t="shared" si="3"/>
        <v>II</v>
      </c>
      <c r="U64" s="58" t="str">
        <f t="shared" si="4"/>
        <v>No Aceptable o Aceptable Con Control Especifico</v>
      </c>
      <c r="V64" s="88"/>
      <c r="W64" s="51" t="str">
        <f>VLOOKUP(H64,PELIGROS!A$2:G$445,6,0)</f>
        <v>Secuestros</v>
      </c>
      <c r="X64" s="50" t="s">
        <v>31</v>
      </c>
      <c r="Y64" s="50" t="s">
        <v>31</v>
      </c>
      <c r="Z64" s="50" t="s">
        <v>31</v>
      </c>
      <c r="AA64" s="56" t="s">
        <v>31</v>
      </c>
      <c r="AB64" s="51" t="str">
        <f>VLOOKUP(H64,PELIGROS!A$2:G$445,7,0)</f>
        <v>N/A</v>
      </c>
      <c r="AC64" s="50" t="s">
        <v>1177</v>
      </c>
      <c r="AD64" s="65"/>
    </row>
    <row r="65" spans="1:30" s="63" customFormat="1" ht="51" x14ac:dyDescent="0.25">
      <c r="A65" s="124"/>
      <c r="B65" s="124"/>
      <c r="C65" s="65"/>
      <c r="D65" s="121"/>
      <c r="E65" s="68"/>
      <c r="F65" s="68"/>
      <c r="G65" s="51" t="str">
        <f>VLOOKUP(H65,PELIGROS!A$1:G$445,2,0)</f>
        <v>SISMOS, INCENDIOS, INUNDACIONES, TERREMOTOS, VENDAVALES, DERRUMBE</v>
      </c>
      <c r="H65" s="51" t="s">
        <v>59</v>
      </c>
      <c r="I65" s="51" t="s">
        <v>1211</v>
      </c>
      <c r="J65" s="51" t="str">
        <f>VLOOKUP(H65,PELIGROS!A$2:G$445,3,0)</f>
        <v>SISMOS, INCENDIOS, INUNDACIONES, TERREMOTOS, VENDAVALES</v>
      </c>
      <c r="K65" s="50" t="s">
        <v>29</v>
      </c>
      <c r="L65" s="51" t="str">
        <f>VLOOKUP(H65,PELIGROS!A$2:G$445,4,0)</f>
        <v>Inspecciones planeadas e inspecciones no planeadas, procedimientos de programas de seguridad y salud en el trabajo</v>
      </c>
      <c r="M65" s="51" t="str">
        <f>VLOOKUP(H65,PELIGROS!A$2:G$445,5,0)</f>
        <v>BRIGADAS DE EMERGENCIAS</v>
      </c>
      <c r="N65" s="50">
        <v>2</v>
      </c>
      <c r="O65" s="54">
        <v>1</v>
      </c>
      <c r="P65" s="54">
        <v>100</v>
      </c>
      <c r="Q65" s="55">
        <f t="shared" si="0"/>
        <v>2</v>
      </c>
      <c r="R65" s="55">
        <f t="shared" si="1"/>
        <v>200</v>
      </c>
      <c r="S65" s="56" t="str">
        <f t="shared" si="2"/>
        <v>B-2</v>
      </c>
      <c r="T65" s="57" t="str">
        <f t="shared" si="3"/>
        <v>II</v>
      </c>
      <c r="U65" s="58" t="str">
        <f t="shared" si="4"/>
        <v>No Aceptable o Aceptable Con Control Especifico</v>
      </c>
      <c r="V65" s="88"/>
      <c r="W65" s="51" t="str">
        <f>VLOOKUP(H65,PELIGROS!A$2:G$445,6,0)</f>
        <v>MUERTE</v>
      </c>
      <c r="X65" s="50" t="s">
        <v>31</v>
      </c>
      <c r="Y65" s="50" t="s">
        <v>31</v>
      </c>
      <c r="Z65" s="50" t="s">
        <v>31</v>
      </c>
      <c r="AA65" s="56" t="s">
        <v>1215</v>
      </c>
      <c r="AB65" s="51" t="str">
        <f>VLOOKUP(H65,PELIGROS!A$2:G$445,7,0)</f>
        <v>ENTRENAMIENTO DE LA BRIGADA; DIVULGACIÓN DE PLAN DE EMERGENCIA</v>
      </c>
      <c r="AC65" s="50" t="s">
        <v>1178</v>
      </c>
      <c r="AD65" s="65"/>
    </row>
    <row r="66" spans="1:30" s="63" customFormat="1" ht="62.25" customHeight="1" x14ac:dyDescent="0.25">
      <c r="A66" s="124"/>
      <c r="B66" s="124"/>
      <c r="C66" s="65"/>
      <c r="D66" s="121"/>
      <c r="E66" s="68"/>
      <c r="F66" s="68"/>
      <c r="G66" s="51" t="str">
        <f>VLOOKUP(H66,PELIGROS!A$1:G$445,2,0)</f>
        <v>ENERGÍA TÉRMICA, CAMBIO DE TEMPERATURA DURANTE LOS RECORRIDOS</v>
      </c>
      <c r="H66" s="51" t="s">
        <v>1214</v>
      </c>
      <c r="I66" s="51" t="s">
        <v>1216</v>
      </c>
      <c r="J66" s="51" t="str">
        <f>VLOOKUP(H66,PELIGROS!A$2:G$445,3,0)</f>
        <v xml:space="preserve"> GOLPE DE CALOR,  DESHIDRATACIÓN</v>
      </c>
      <c r="K66" s="50" t="s">
        <v>29</v>
      </c>
      <c r="L66" s="51" t="str">
        <f>VLOOKUP(H66,PELIGROS!A$2:G$445,4,0)</f>
        <v>Inspecciones planeadas e inspecciones no planeadas, procedimientos de programas de seguridad y salud en el trabajo</v>
      </c>
      <c r="M66" s="51" t="str">
        <f>VLOOKUP(H66,PELIGROS!A$2:G$445,5,0)</f>
        <v>NO OBSERVADO</v>
      </c>
      <c r="N66" s="50">
        <v>2</v>
      </c>
      <c r="O66" s="54">
        <v>2</v>
      </c>
      <c r="P66" s="54">
        <v>10</v>
      </c>
      <c r="Q66" s="55">
        <f t="shared" si="0"/>
        <v>4</v>
      </c>
      <c r="R66" s="55">
        <f t="shared" si="1"/>
        <v>40</v>
      </c>
      <c r="S66" s="56" t="str">
        <f t="shared" si="2"/>
        <v>B-4</v>
      </c>
      <c r="T66" s="57" t="str">
        <f t="shared" si="3"/>
        <v>III</v>
      </c>
      <c r="U66" s="58" t="str">
        <f t="shared" si="4"/>
        <v>Mejorable</v>
      </c>
      <c r="V66" s="88"/>
      <c r="W66" s="51" t="str">
        <f>VLOOKUP(H66,PELIGROS!A$2:G$445,6,0)</f>
        <v>CÁNCER DE PIEL</v>
      </c>
      <c r="X66" s="50" t="s">
        <v>31</v>
      </c>
      <c r="Y66" s="50" t="s">
        <v>31</v>
      </c>
      <c r="Z66" s="50" t="s">
        <v>31</v>
      </c>
      <c r="AA66" s="56" t="s">
        <v>31</v>
      </c>
      <c r="AB66" s="51" t="str">
        <f>VLOOKUP(H66,PELIGROS!A$2:G$445,7,0)</f>
        <v>N/A</v>
      </c>
      <c r="AC66" s="50" t="s">
        <v>1217</v>
      </c>
      <c r="AD66" s="65"/>
    </row>
    <row r="67" spans="1:30" s="63" customFormat="1" ht="63.75" x14ac:dyDescent="0.25">
      <c r="A67" s="124"/>
      <c r="B67" s="124"/>
      <c r="C67" s="65"/>
      <c r="D67" s="121"/>
      <c r="E67" s="68"/>
      <c r="F67" s="68"/>
      <c r="G67" s="51" t="str">
        <f>VLOOKUP(H67,PELIGROS!A$1:G$445,2,0)</f>
        <v>CONCENTRACIÓN EN ACTIVIDADES DE ALTO DESEMPEÑO MENTAL</v>
      </c>
      <c r="H67" s="51" t="s">
        <v>69</v>
      </c>
      <c r="I67" s="51" t="s">
        <v>1212</v>
      </c>
      <c r="J67" s="51" t="str">
        <f>VLOOKUP(H67,PELIGROS!A$2:G$445,3,0)</f>
        <v>ESTRÉS, CEFALEA, IRRITABILIDAD</v>
      </c>
      <c r="K67" s="50" t="s">
        <v>29</v>
      </c>
      <c r="L67" s="51" t="str">
        <f>VLOOKUP(H67,PELIGROS!A$2:G$445,4,0)</f>
        <v>N/A</v>
      </c>
      <c r="M67" s="51" t="str">
        <f>VLOOKUP(H67,PELIGROS!A$2:G$445,5,0)</f>
        <v>PVE PSICOSOCIAL</v>
      </c>
      <c r="N67" s="50">
        <v>2</v>
      </c>
      <c r="O67" s="54">
        <v>3</v>
      </c>
      <c r="P67" s="54">
        <v>10</v>
      </c>
      <c r="Q67" s="55">
        <f t="shared" si="0"/>
        <v>6</v>
      </c>
      <c r="R67" s="55">
        <f t="shared" si="1"/>
        <v>60</v>
      </c>
      <c r="S67" s="56" t="str">
        <f t="shared" si="2"/>
        <v>M-6</v>
      </c>
      <c r="T67" s="57" t="str">
        <f t="shared" si="3"/>
        <v>III</v>
      </c>
      <c r="U67" s="58" t="str">
        <f t="shared" si="4"/>
        <v>Mejorable</v>
      </c>
      <c r="V67" s="88"/>
      <c r="W67" s="51" t="str">
        <f>VLOOKUP(H67,PELIGROS!A$2:G$445,6,0)</f>
        <v>ESTRÉS</v>
      </c>
      <c r="X67" s="50" t="s">
        <v>31</v>
      </c>
      <c r="Y67" s="50" t="s">
        <v>31</v>
      </c>
      <c r="Z67" s="50" t="s">
        <v>31</v>
      </c>
      <c r="AA67" s="56" t="s">
        <v>31</v>
      </c>
      <c r="AB67" s="51" t="str">
        <f>VLOOKUP(H67,PELIGROS!A$2:G$445,7,0)</f>
        <v>N/A</v>
      </c>
      <c r="AC67" s="50" t="s">
        <v>1179</v>
      </c>
      <c r="AD67" s="65"/>
    </row>
    <row r="68" spans="1:30" s="63" customFormat="1" ht="38.25" x14ac:dyDescent="0.25">
      <c r="A68" s="124"/>
      <c r="B68" s="124"/>
      <c r="C68" s="65"/>
      <c r="D68" s="121"/>
      <c r="E68" s="68"/>
      <c r="F68" s="68"/>
      <c r="G68" s="51" t="str">
        <f>VLOOKUP(H68,PELIGROS!A$1:G$445,2,0)</f>
        <v>ATENCIÓN AL PÚBLICO</v>
      </c>
      <c r="H68" s="51" t="s">
        <v>442</v>
      </c>
      <c r="I68" s="51" t="s">
        <v>1212</v>
      </c>
      <c r="J68" s="51" t="str">
        <f>VLOOKUP(H68,PELIGROS!A$2:G$445,3,0)</f>
        <v>ESTRÉS, ENFERMEDADES DIGESTIVAS, IRRITABILIDAD, TRANSTORNOS DEL SUEÑO</v>
      </c>
      <c r="K68" s="50" t="s">
        <v>29</v>
      </c>
      <c r="L68" s="51" t="str">
        <f>VLOOKUP(H68,PELIGROS!A$2:G$445,4,0)</f>
        <v>N/A</v>
      </c>
      <c r="M68" s="51" t="str">
        <f>VLOOKUP(H68,PELIGROS!A$2:G$445,5,0)</f>
        <v>PVE PSICOSOCIAL</v>
      </c>
      <c r="N68" s="50">
        <v>2</v>
      </c>
      <c r="O68" s="54">
        <v>2</v>
      </c>
      <c r="P68" s="54">
        <v>10</v>
      </c>
      <c r="Q68" s="55">
        <f t="shared" si="0"/>
        <v>4</v>
      </c>
      <c r="R68" s="55">
        <f t="shared" si="1"/>
        <v>40</v>
      </c>
      <c r="S68" s="56" t="str">
        <f t="shared" si="2"/>
        <v>B-4</v>
      </c>
      <c r="T68" s="57" t="str">
        <f t="shared" si="3"/>
        <v>III</v>
      </c>
      <c r="U68" s="58" t="str">
        <f t="shared" si="4"/>
        <v>Mejorable</v>
      </c>
      <c r="V68" s="88"/>
      <c r="W68" s="51" t="str">
        <f>VLOOKUP(H68,PELIGROS!A$2:G$445,6,0)</f>
        <v>ESTRÉS</v>
      </c>
      <c r="X68" s="50" t="s">
        <v>31</v>
      </c>
      <c r="Y68" s="50" t="s">
        <v>31</v>
      </c>
      <c r="Z68" s="50" t="s">
        <v>31</v>
      </c>
      <c r="AA68" s="56" t="s">
        <v>31</v>
      </c>
      <c r="AB68" s="51" t="str">
        <f>VLOOKUP(H68,PELIGROS!A$2:G$445,7,0)</f>
        <v>RESOLUCIÓN DE CONFLICTOS; COMUNICACIÓN ASERTIVA; SERVICIO AL CLIENTE</v>
      </c>
      <c r="AC68" s="50" t="s">
        <v>31</v>
      </c>
      <c r="AD68" s="65"/>
    </row>
    <row r="69" spans="1:30" s="63" customFormat="1" x14ac:dyDescent="0.25">
      <c r="A69" s="124"/>
      <c r="B69" s="124"/>
      <c r="C69" s="65"/>
      <c r="D69" s="121"/>
      <c r="E69" s="68"/>
      <c r="F69" s="68"/>
      <c r="G69" s="51" t="str">
        <f>VLOOKUP(H69,PELIGROS!A$1:G$445,2,0)</f>
        <v>NATURALEZA DE LA TAREA</v>
      </c>
      <c r="H69" s="51" t="s">
        <v>73</v>
      </c>
      <c r="I69" s="51" t="s">
        <v>1212</v>
      </c>
      <c r="J69" s="51" t="str">
        <f>VLOOKUP(H69,PELIGROS!A$2:G$445,3,0)</f>
        <v>ESTRÉS,  TRANSTORNOS DEL SUEÑO</v>
      </c>
      <c r="K69" s="50" t="s">
        <v>29</v>
      </c>
      <c r="L69" s="51" t="str">
        <f>VLOOKUP(H69,PELIGROS!A$2:G$445,4,0)</f>
        <v>N/A</v>
      </c>
      <c r="M69" s="51" t="str">
        <f>VLOOKUP(H69,PELIGROS!A$2:G$445,5,0)</f>
        <v>PVE PSICOSOCIAL</v>
      </c>
      <c r="N69" s="50">
        <v>2</v>
      </c>
      <c r="O69" s="54">
        <v>3</v>
      </c>
      <c r="P69" s="54">
        <v>10</v>
      </c>
      <c r="Q69" s="55">
        <f t="shared" si="0"/>
        <v>6</v>
      </c>
      <c r="R69" s="55">
        <f t="shared" si="1"/>
        <v>60</v>
      </c>
      <c r="S69" s="56" t="str">
        <f t="shared" si="2"/>
        <v>M-6</v>
      </c>
      <c r="T69" s="57" t="str">
        <f t="shared" si="3"/>
        <v>III</v>
      </c>
      <c r="U69" s="58" t="str">
        <f t="shared" si="4"/>
        <v>Mejorable</v>
      </c>
      <c r="V69" s="88"/>
      <c r="W69" s="51" t="str">
        <f>VLOOKUP(H69,PELIGROS!A$2:G$445,6,0)</f>
        <v>ESTRÉS</v>
      </c>
      <c r="X69" s="50" t="s">
        <v>31</v>
      </c>
      <c r="Y69" s="50" t="s">
        <v>31</v>
      </c>
      <c r="Z69" s="50" t="s">
        <v>31</v>
      </c>
      <c r="AA69" s="56" t="s">
        <v>31</v>
      </c>
      <c r="AB69" s="51" t="str">
        <f>VLOOKUP(H69,PELIGROS!A$2:G$445,7,0)</f>
        <v>N/A</v>
      </c>
      <c r="AC69" s="50" t="s">
        <v>31</v>
      </c>
      <c r="AD69" s="65"/>
    </row>
    <row r="70" spans="1:30" s="63" customFormat="1" ht="25.5" x14ac:dyDescent="0.25">
      <c r="A70" s="124"/>
      <c r="B70" s="124"/>
      <c r="C70" s="66"/>
      <c r="D70" s="122"/>
      <c r="E70" s="69"/>
      <c r="F70" s="69"/>
      <c r="G70" s="51" t="str">
        <f>VLOOKUP(H70,PELIGROS!A$1:G$445,2,0)</f>
        <v xml:space="preserve"> ALTA CONCENTRACIÓN</v>
      </c>
      <c r="H70" s="51" t="s">
        <v>84</v>
      </c>
      <c r="I70" s="51" t="s">
        <v>1212</v>
      </c>
      <c r="J70" s="51" t="str">
        <f>VLOOKUP(H70,PELIGROS!A$2:G$445,3,0)</f>
        <v>ESTRÉS, DEPRESIÓN, TRANSTORNOS DEL SUEÑO, AUSENCIA DE ATENCIÓN</v>
      </c>
      <c r="K70" s="50" t="s">
        <v>29</v>
      </c>
      <c r="L70" s="51" t="str">
        <f>VLOOKUP(H70,PELIGROS!A$2:G$445,4,0)</f>
        <v>N/A</v>
      </c>
      <c r="M70" s="51" t="str">
        <f>VLOOKUP(H70,PELIGROS!A$2:G$445,5,0)</f>
        <v>PVE PSICOSOCIAL</v>
      </c>
      <c r="N70" s="50">
        <v>2</v>
      </c>
      <c r="O70" s="54">
        <v>2</v>
      </c>
      <c r="P70" s="54">
        <v>10</v>
      </c>
      <c r="Q70" s="55">
        <f t="shared" si="0"/>
        <v>4</v>
      </c>
      <c r="R70" s="55">
        <f t="shared" si="1"/>
        <v>40</v>
      </c>
      <c r="S70" s="56" t="str">
        <f t="shared" si="2"/>
        <v>B-4</v>
      </c>
      <c r="T70" s="57" t="str">
        <f t="shared" si="3"/>
        <v>III</v>
      </c>
      <c r="U70" s="58" t="str">
        <f t="shared" si="4"/>
        <v>Mejorable</v>
      </c>
      <c r="V70" s="89"/>
      <c r="W70" s="51" t="str">
        <f>VLOOKUP(H70,PELIGROS!A$2:G$445,6,0)</f>
        <v>ESTRÉS, ALTERACIÓN DEL SISTEMA NERVIOSO</v>
      </c>
      <c r="X70" s="50" t="s">
        <v>31</v>
      </c>
      <c r="Y70" s="50" t="s">
        <v>31</v>
      </c>
      <c r="Z70" s="50" t="s">
        <v>31</v>
      </c>
      <c r="AA70" s="56" t="s">
        <v>31</v>
      </c>
      <c r="AB70" s="51" t="str">
        <f>VLOOKUP(H70,PELIGROS!A$2:G$445,7,0)</f>
        <v>N/A</v>
      </c>
      <c r="AC70" s="50" t="s">
        <v>31</v>
      </c>
      <c r="AD70" s="66"/>
    </row>
    <row r="71" spans="1:30" s="63" customFormat="1" ht="153" customHeight="1" x14ac:dyDescent="0.25">
      <c r="A71" s="124"/>
      <c r="B71" s="124"/>
      <c r="C71" s="73" t="s">
        <v>1108</v>
      </c>
      <c r="D71" s="76" t="s">
        <v>1231</v>
      </c>
      <c r="E71" s="119" t="s">
        <v>1033</v>
      </c>
      <c r="F71" s="119" t="s">
        <v>1174</v>
      </c>
      <c r="G71" s="52" t="str">
        <f>VLOOKUP(H71,PELIGROS!A$1:G$445,2,0)</f>
        <v>Forzadas, Prolongadas</v>
      </c>
      <c r="H71" s="52" t="s">
        <v>39</v>
      </c>
      <c r="I71" s="52" t="s">
        <v>1210</v>
      </c>
      <c r="J71" s="52" t="str">
        <f>VLOOKUP(H71,PELIGROS!A$2:G$445,3,0)</f>
        <v xml:space="preserve">Lesiones osteomusculares, lesiones osteoarticulares
</v>
      </c>
      <c r="K71" s="18" t="s">
        <v>29</v>
      </c>
      <c r="L71" s="52" t="str">
        <f>VLOOKUP(H71,PELIGROS!A$2:G$445,4,0)</f>
        <v>Inspecciones planeadas e inspecciones no planeadas, procedimientos de programas de seguridad y salud en el trabajo</v>
      </c>
      <c r="M71" s="52" t="str">
        <f>VLOOKUP(H71,PELIGROS!A$2:G$445,5,0)</f>
        <v>PVE Biomecánico, programa pausas activas, exámenes periódicos, recomendaciones, control de posturas</v>
      </c>
      <c r="N71" s="18">
        <v>2</v>
      </c>
      <c r="O71" s="59">
        <v>3</v>
      </c>
      <c r="P71" s="59">
        <v>10</v>
      </c>
      <c r="Q71" s="60">
        <f t="shared" si="0"/>
        <v>6</v>
      </c>
      <c r="R71" s="60">
        <f t="shared" si="1"/>
        <v>60</v>
      </c>
      <c r="S71" s="17" t="str">
        <f t="shared" si="2"/>
        <v>M-6</v>
      </c>
      <c r="T71" s="61" t="str">
        <f t="shared" si="3"/>
        <v>III</v>
      </c>
      <c r="U71" s="62" t="str">
        <f t="shared" si="4"/>
        <v>Mejorable</v>
      </c>
      <c r="V71" s="70">
        <v>1</v>
      </c>
      <c r="W71" s="52" t="str">
        <f>VLOOKUP(H71,PELIGROS!A$2:G$445,6,0)</f>
        <v>Enfermedades Osteomusculares</v>
      </c>
      <c r="X71" s="18" t="s">
        <v>31</v>
      </c>
      <c r="Y71" s="18" t="s">
        <v>31</v>
      </c>
      <c r="Z71" s="18" t="s">
        <v>31</v>
      </c>
      <c r="AA71" s="17" t="s">
        <v>31</v>
      </c>
      <c r="AB71" s="52" t="str">
        <f>VLOOKUP(H71,PELIGROS!A$2:G$445,7,0)</f>
        <v>Prevención en lesiones osteomusculares, líderes de pausas activas</v>
      </c>
      <c r="AC71" s="18" t="s">
        <v>1176</v>
      </c>
      <c r="AD71" s="73" t="s">
        <v>1180</v>
      </c>
    </row>
    <row r="72" spans="1:30" s="63" customFormat="1" ht="38.25" x14ac:dyDescent="0.25">
      <c r="A72" s="124"/>
      <c r="B72" s="124"/>
      <c r="C72" s="74"/>
      <c r="D72" s="77"/>
      <c r="E72" s="116"/>
      <c r="F72" s="116"/>
      <c r="G72" s="52" t="str">
        <f>VLOOKUP(H72,PELIGROS!A$1:G$445,2,0)</f>
        <v>Movimientos repetitivos, Miembros Superiores</v>
      </c>
      <c r="H72" s="52" t="s">
        <v>1175</v>
      </c>
      <c r="I72" s="52" t="s">
        <v>1210</v>
      </c>
      <c r="J72" s="52" t="str">
        <f>VLOOKUP(H72,PELIGROS!A$2:G$445,3,0)</f>
        <v>Lesiones Musculoesqueléticas</v>
      </c>
      <c r="K72" s="18" t="s">
        <v>29</v>
      </c>
      <c r="L72" s="52" t="str">
        <f>VLOOKUP(H72,PELIGROS!A$2:G$445,4,0)</f>
        <v>N/A</v>
      </c>
      <c r="M72" s="52" t="str">
        <f>VLOOKUP(H72,PELIGROS!A$2:G$445,5,0)</f>
        <v>PVE BIomécanico, programa pausas activas, examenes periódicos, recomendaicones, control de posturas</v>
      </c>
      <c r="N72" s="18">
        <v>2</v>
      </c>
      <c r="O72" s="59">
        <v>3</v>
      </c>
      <c r="P72" s="59">
        <v>10</v>
      </c>
      <c r="Q72" s="60">
        <f t="shared" si="0"/>
        <v>6</v>
      </c>
      <c r="R72" s="60">
        <f t="shared" si="1"/>
        <v>60</v>
      </c>
      <c r="S72" s="17" t="str">
        <f t="shared" si="2"/>
        <v>M-6</v>
      </c>
      <c r="T72" s="61" t="str">
        <f t="shared" si="3"/>
        <v>III</v>
      </c>
      <c r="U72" s="62" t="str">
        <f t="shared" si="4"/>
        <v>Mejorable</v>
      </c>
      <c r="V72" s="71"/>
      <c r="W72" s="52" t="str">
        <f>VLOOKUP(H72,PELIGROS!A$2:G$445,6,0)</f>
        <v>Enfermedades musculoesqueleticas</v>
      </c>
      <c r="X72" s="18" t="s">
        <v>31</v>
      </c>
      <c r="Y72" s="18" t="s">
        <v>31</v>
      </c>
      <c r="Z72" s="18" t="s">
        <v>31</v>
      </c>
      <c r="AA72" s="17" t="s">
        <v>31</v>
      </c>
      <c r="AB72" s="52" t="str">
        <f>VLOOKUP(H72,PELIGROS!A$2:G$445,7,0)</f>
        <v>Prevención en lesiones osteomusculares, líderes de pausas activas</v>
      </c>
      <c r="AC72" s="18" t="s">
        <v>31</v>
      </c>
      <c r="AD72" s="74"/>
    </row>
    <row r="73" spans="1:30" s="63" customFormat="1" ht="51" x14ac:dyDescent="0.25">
      <c r="A73" s="124"/>
      <c r="B73" s="124"/>
      <c r="C73" s="74"/>
      <c r="D73" s="77"/>
      <c r="E73" s="116"/>
      <c r="F73" s="116"/>
      <c r="G73" s="52" t="str">
        <f>VLOOKUP(H73,PELIGROS!A$1:G$445,2,0)</f>
        <v>Atropellamiento, Envestir</v>
      </c>
      <c r="H73" s="52" t="s">
        <v>1167</v>
      </c>
      <c r="I73" s="52" t="s">
        <v>1213</v>
      </c>
      <c r="J73" s="52" t="str">
        <f>VLOOKUP(H73,PELIGROS!A$2:G$445,3,0)</f>
        <v>Lesiones, pérdidas materiales, muerte</v>
      </c>
      <c r="K73" s="18" t="s">
        <v>29</v>
      </c>
      <c r="L73" s="52" t="str">
        <f>VLOOKUP(H73,PELIGROS!A$2:G$445,4,0)</f>
        <v>Inspecciones planeadas e inspecciones no planeadas, procedimientos de programas de seguridad y salud en el trabajo</v>
      </c>
      <c r="M73" s="52" t="str">
        <f>VLOOKUP(H73,PELIGROS!A$2:G$445,5,0)</f>
        <v>Programa de seguridad vial, señalización</v>
      </c>
      <c r="N73" s="18">
        <v>2</v>
      </c>
      <c r="O73" s="59">
        <v>2</v>
      </c>
      <c r="P73" s="59">
        <v>60</v>
      </c>
      <c r="Q73" s="60">
        <f t="shared" si="0"/>
        <v>4</v>
      </c>
      <c r="R73" s="60">
        <f t="shared" si="1"/>
        <v>240</v>
      </c>
      <c r="S73" s="17" t="str">
        <f t="shared" si="2"/>
        <v>B-4</v>
      </c>
      <c r="T73" s="61" t="str">
        <f t="shared" si="3"/>
        <v>II</v>
      </c>
      <c r="U73" s="62" t="str">
        <f t="shared" si="4"/>
        <v>No Aceptable o Aceptable Con Control Especifico</v>
      </c>
      <c r="V73" s="71"/>
      <c r="W73" s="52" t="str">
        <f>VLOOKUP(H73,PELIGROS!A$2:G$445,6,0)</f>
        <v>Muerte</v>
      </c>
      <c r="X73" s="18" t="s">
        <v>31</v>
      </c>
      <c r="Y73" s="18" t="s">
        <v>31</v>
      </c>
      <c r="Z73" s="18" t="s">
        <v>31</v>
      </c>
      <c r="AA73" s="17" t="s">
        <v>31</v>
      </c>
      <c r="AB73" s="52" t="str">
        <f>VLOOKUP(H73,PELIGROS!A$2:G$445,7,0)</f>
        <v>Seguridad vial y manejo defensivo, aseguramiento de áreas de trabajo</v>
      </c>
      <c r="AC73" s="18" t="s">
        <v>31</v>
      </c>
      <c r="AD73" s="74"/>
    </row>
    <row r="74" spans="1:30" s="63" customFormat="1" ht="85.5" customHeight="1" x14ac:dyDescent="0.25">
      <c r="A74" s="124"/>
      <c r="B74" s="124"/>
      <c r="C74" s="74"/>
      <c r="D74" s="77"/>
      <c r="E74" s="116"/>
      <c r="F74" s="116"/>
      <c r="G74" s="52" t="str">
        <f>VLOOKUP(H74,PELIGROS!A$1:G$445,2,0)</f>
        <v>Atraco, golpiza, atentados y secuestrados</v>
      </c>
      <c r="H74" s="52" t="s">
        <v>55</v>
      </c>
      <c r="I74" s="52" t="s">
        <v>1213</v>
      </c>
      <c r="J74" s="52" t="str">
        <f>VLOOKUP(H74,PELIGROS!A$2:G$445,3,0)</f>
        <v>Estrés, golpes, Secuestros</v>
      </c>
      <c r="K74" s="18" t="s">
        <v>29</v>
      </c>
      <c r="L74" s="52" t="str">
        <f>VLOOKUP(H74,PELIGROS!A$2:G$445,4,0)</f>
        <v>Inspecciones planeadas e inspecciones no planeadas, procedimientos de programas de seguridad y salud en el trabajo</v>
      </c>
      <c r="M74" s="52" t="str">
        <f>VLOOKUP(H74,PELIGROS!A$2:G$445,5,0)</f>
        <v xml:space="preserve">Uniformes Corporativos, Chaquetas corporativas, Carnetización
</v>
      </c>
      <c r="N74" s="18">
        <v>2</v>
      </c>
      <c r="O74" s="59">
        <v>2</v>
      </c>
      <c r="P74" s="59">
        <v>60</v>
      </c>
      <c r="Q74" s="60">
        <f t="shared" si="0"/>
        <v>4</v>
      </c>
      <c r="R74" s="60">
        <f t="shared" si="1"/>
        <v>240</v>
      </c>
      <c r="S74" s="17" t="str">
        <f t="shared" si="2"/>
        <v>B-4</v>
      </c>
      <c r="T74" s="61" t="str">
        <f t="shared" si="3"/>
        <v>II</v>
      </c>
      <c r="U74" s="62" t="str">
        <f t="shared" si="4"/>
        <v>No Aceptable o Aceptable Con Control Especifico</v>
      </c>
      <c r="V74" s="71"/>
      <c r="W74" s="52" t="str">
        <f>VLOOKUP(H74,PELIGROS!A$2:G$445,6,0)</f>
        <v>Secuestros</v>
      </c>
      <c r="X74" s="18" t="s">
        <v>31</v>
      </c>
      <c r="Y74" s="18" t="s">
        <v>31</v>
      </c>
      <c r="Z74" s="18" t="s">
        <v>31</v>
      </c>
      <c r="AA74" s="17" t="s">
        <v>31</v>
      </c>
      <c r="AB74" s="52" t="str">
        <f>VLOOKUP(H74,PELIGROS!A$2:G$445,7,0)</f>
        <v>N/A</v>
      </c>
      <c r="AC74" s="18" t="s">
        <v>1177</v>
      </c>
      <c r="AD74" s="74"/>
    </row>
    <row r="75" spans="1:30" s="63" customFormat="1" ht="51" x14ac:dyDescent="0.25">
      <c r="A75" s="124"/>
      <c r="B75" s="124"/>
      <c r="C75" s="74"/>
      <c r="D75" s="77"/>
      <c r="E75" s="116"/>
      <c r="F75" s="116"/>
      <c r="G75" s="52" t="str">
        <f>VLOOKUP(H75,PELIGROS!A$1:G$445,2,0)</f>
        <v>SISMOS, INCENDIOS, INUNDACIONES, TERREMOTOS, VENDAVALES, DERRUMBE</v>
      </c>
      <c r="H75" s="52" t="s">
        <v>59</v>
      </c>
      <c r="I75" s="52" t="s">
        <v>1211</v>
      </c>
      <c r="J75" s="52" t="str">
        <f>VLOOKUP(H75,PELIGROS!A$2:G$445,3,0)</f>
        <v>SISMOS, INCENDIOS, INUNDACIONES, TERREMOTOS, VENDAVALES</v>
      </c>
      <c r="K75" s="18" t="s">
        <v>29</v>
      </c>
      <c r="L75" s="52" t="str">
        <f>VLOOKUP(H75,PELIGROS!A$2:G$445,4,0)</f>
        <v>Inspecciones planeadas e inspecciones no planeadas, procedimientos de programas de seguridad y salud en el trabajo</v>
      </c>
      <c r="M75" s="52" t="str">
        <f>VLOOKUP(H75,PELIGROS!A$2:G$445,5,0)</f>
        <v>BRIGADAS DE EMERGENCIAS</v>
      </c>
      <c r="N75" s="18">
        <v>2</v>
      </c>
      <c r="O75" s="59">
        <v>1</v>
      </c>
      <c r="P75" s="59">
        <v>100</v>
      </c>
      <c r="Q75" s="60">
        <f t="shared" ref="Q75:Q86" si="5">N75*O75</f>
        <v>2</v>
      </c>
      <c r="R75" s="60">
        <f t="shared" ref="R75:R86" si="6">P75*Q75</f>
        <v>200</v>
      </c>
      <c r="S75" s="17" t="str">
        <f t="shared" ref="S75:S86" si="7">IF(Q75=40,"MA-40",IF(Q75=30,"MA-30",IF(Q75=20,"A-20",IF(Q75=10,"A-10",IF(Q75=24,"MA-24",IF(Q75=18,"A-18",IF(Q75=12,"A-12",IF(Q75=6,"M-6",IF(Q75=8,"M-8",IF(Q75=6,"M-6",IF(Q75=4,"B-4",IF(Q75=2,"B-2",))))))))))))</f>
        <v>B-2</v>
      </c>
      <c r="T75" s="61" t="str">
        <f t="shared" ref="T75:T86" si="8">IF(R75&lt;=20,"IV",IF(R75&lt;=120,"III",IF(R75&lt;=500,"II",IF(R75&lt;=4000,"I"))))</f>
        <v>II</v>
      </c>
      <c r="U75" s="62" t="str">
        <f t="shared" ref="U75:U86" si="9">IF(T75=0,"",IF(T75="IV","Aceptable",IF(T75="III","Mejorable",IF(T75="II","No Aceptable o Aceptable Con Control Especifico",IF(T75="I","No Aceptable","")))))</f>
        <v>No Aceptable o Aceptable Con Control Especifico</v>
      </c>
      <c r="V75" s="71"/>
      <c r="W75" s="52" t="str">
        <f>VLOOKUP(H75,PELIGROS!A$2:G$445,6,0)</f>
        <v>MUERTE</v>
      </c>
      <c r="X75" s="18" t="s">
        <v>31</v>
      </c>
      <c r="Y75" s="18" t="s">
        <v>31</v>
      </c>
      <c r="Z75" s="18" t="s">
        <v>31</v>
      </c>
      <c r="AA75" s="17" t="s">
        <v>1215</v>
      </c>
      <c r="AB75" s="52" t="str">
        <f>VLOOKUP(H75,PELIGROS!A$2:G$445,7,0)</f>
        <v>ENTRENAMIENTO DE LA BRIGADA; DIVULGACIÓN DE PLAN DE EMERGENCIA</v>
      </c>
      <c r="AC75" s="18" t="s">
        <v>1178</v>
      </c>
      <c r="AD75" s="74"/>
    </row>
    <row r="76" spans="1:30" s="63" customFormat="1" ht="51" x14ac:dyDescent="0.25">
      <c r="A76" s="124"/>
      <c r="B76" s="124"/>
      <c r="C76" s="74"/>
      <c r="D76" s="77"/>
      <c r="E76" s="116"/>
      <c r="F76" s="116"/>
      <c r="G76" s="52" t="str">
        <f>VLOOKUP(H76,PELIGROS!A$1:G$445,2,0)</f>
        <v>ENERGÍA TÉRMICA, CAMBIO DE TEMPERATURA DURANTE LOS RECORRIDOS</v>
      </c>
      <c r="H76" s="52" t="s">
        <v>1214</v>
      </c>
      <c r="I76" s="52" t="s">
        <v>1216</v>
      </c>
      <c r="J76" s="52" t="str">
        <f>VLOOKUP(H76,PELIGROS!A$2:G$445,3,0)</f>
        <v xml:space="preserve"> GOLPE DE CALOR,  DESHIDRATACIÓN</v>
      </c>
      <c r="K76" s="18" t="s">
        <v>29</v>
      </c>
      <c r="L76" s="52" t="str">
        <f>VLOOKUP(H76,PELIGROS!A$2:G$445,4,0)</f>
        <v>Inspecciones planeadas e inspecciones no planeadas, procedimientos de programas de seguridad y salud en el trabajo</v>
      </c>
      <c r="M76" s="52" t="str">
        <f>VLOOKUP(H76,PELIGROS!A$2:G$445,5,0)</f>
        <v>NO OBSERVADO</v>
      </c>
      <c r="N76" s="18">
        <v>2</v>
      </c>
      <c r="O76" s="59">
        <v>2</v>
      </c>
      <c r="P76" s="59">
        <v>10</v>
      </c>
      <c r="Q76" s="60">
        <f t="shared" si="5"/>
        <v>4</v>
      </c>
      <c r="R76" s="60">
        <f t="shared" si="6"/>
        <v>40</v>
      </c>
      <c r="S76" s="17" t="str">
        <f t="shared" si="7"/>
        <v>B-4</v>
      </c>
      <c r="T76" s="61" t="str">
        <f t="shared" si="8"/>
        <v>III</v>
      </c>
      <c r="U76" s="62" t="str">
        <f t="shared" si="9"/>
        <v>Mejorable</v>
      </c>
      <c r="V76" s="71"/>
      <c r="W76" s="52" t="str">
        <f>VLOOKUP(H76,PELIGROS!A$2:G$445,6,0)</f>
        <v>CÁNCER DE PIEL</v>
      </c>
      <c r="X76" s="18" t="s">
        <v>31</v>
      </c>
      <c r="Y76" s="18" t="s">
        <v>31</v>
      </c>
      <c r="Z76" s="18" t="s">
        <v>31</v>
      </c>
      <c r="AA76" s="17" t="s">
        <v>31</v>
      </c>
      <c r="AB76" s="52" t="str">
        <f>VLOOKUP(H76,PELIGROS!A$2:G$445,7,0)</f>
        <v>N/A</v>
      </c>
      <c r="AC76" s="18" t="s">
        <v>1217</v>
      </c>
      <c r="AD76" s="74"/>
    </row>
    <row r="77" spans="1:30" s="63" customFormat="1" ht="83.25" customHeight="1" x14ac:dyDescent="0.25">
      <c r="A77" s="124"/>
      <c r="B77" s="124"/>
      <c r="C77" s="74"/>
      <c r="D77" s="77"/>
      <c r="E77" s="116"/>
      <c r="F77" s="116"/>
      <c r="G77" s="52" t="str">
        <f>VLOOKUP(H77,PELIGROS!A$1:G$445,2,0)</f>
        <v>CONCENTRACIÓN EN ACTIVIDADES DE ALTO DESEMPEÑO MENTAL</v>
      </c>
      <c r="H77" s="52" t="s">
        <v>69</v>
      </c>
      <c r="I77" s="52" t="s">
        <v>1212</v>
      </c>
      <c r="J77" s="52" t="str">
        <f>VLOOKUP(H77,PELIGROS!A$2:G$445,3,0)</f>
        <v>ESTRÉS, CEFALEA, IRRITABILIDAD</v>
      </c>
      <c r="K77" s="18" t="s">
        <v>29</v>
      </c>
      <c r="L77" s="52" t="str">
        <f>VLOOKUP(H77,PELIGROS!A$2:G$445,4,0)</f>
        <v>N/A</v>
      </c>
      <c r="M77" s="52" t="str">
        <f>VLOOKUP(H77,PELIGROS!A$2:G$445,5,0)</f>
        <v>PVE PSICOSOCIAL</v>
      </c>
      <c r="N77" s="18">
        <v>2</v>
      </c>
      <c r="O77" s="59">
        <v>3</v>
      </c>
      <c r="P77" s="59">
        <v>10</v>
      </c>
      <c r="Q77" s="60">
        <f t="shared" si="5"/>
        <v>6</v>
      </c>
      <c r="R77" s="60">
        <f t="shared" si="6"/>
        <v>60</v>
      </c>
      <c r="S77" s="17" t="str">
        <f t="shared" si="7"/>
        <v>M-6</v>
      </c>
      <c r="T77" s="61" t="str">
        <f t="shared" si="8"/>
        <v>III</v>
      </c>
      <c r="U77" s="62" t="str">
        <f t="shared" si="9"/>
        <v>Mejorable</v>
      </c>
      <c r="V77" s="71"/>
      <c r="W77" s="52" t="str">
        <f>VLOOKUP(H77,PELIGROS!A$2:G$445,6,0)</f>
        <v>ESTRÉS</v>
      </c>
      <c r="X77" s="18" t="s">
        <v>31</v>
      </c>
      <c r="Y77" s="18" t="s">
        <v>31</v>
      </c>
      <c r="Z77" s="18" t="s">
        <v>31</v>
      </c>
      <c r="AA77" s="17" t="s">
        <v>31</v>
      </c>
      <c r="AB77" s="52" t="str">
        <f>VLOOKUP(H77,PELIGROS!A$2:G$445,7,0)</f>
        <v>N/A</v>
      </c>
      <c r="AC77" s="18" t="s">
        <v>1179</v>
      </c>
      <c r="AD77" s="74"/>
    </row>
    <row r="78" spans="1:30" s="63" customFormat="1" ht="38.25" x14ac:dyDescent="0.25">
      <c r="A78" s="124"/>
      <c r="B78" s="124"/>
      <c r="C78" s="74"/>
      <c r="D78" s="77"/>
      <c r="E78" s="116"/>
      <c r="F78" s="116"/>
      <c r="G78" s="52" t="str">
        <f>VLOOKUP(H78,PELIGROS!A$1:G$445,2,0)</f>
        <v>ATENCIÓN AL PÚBLICO</v>
      </c>
      <c r="H78" s="52" t="s">
        <v>442</v>
      </c>
      <c r="I78" s="52" t="s">
        <v>1212</v>
      </c>
      <c r="J78" s="52" t="str">
        <f>VLOOKUP(H78,PELIGROS!A$2:G$445,3,0)</f>
        <v>ESTRÉS, ENFERMEDADES DIGESTIVAS, IRRITABILIDAD, TRANSTORNOS DEL SUEÑO</v>
      </c>
      <c r="K78" s="18" t="s">
        <v>29</v>
      </c>
      <c r="L78" s="52" t="str">
        <f>VLOOKUP(H78,PELIGROS!A$2:G$445,4,0)</f>
        <v>N/A</v>
      </c>
      <c r="M78" s="52" t="str">
        <f>VLOOKUP(H78,PELIGROS!A$2:G$445,5,0)</f>
        <v>PVE PSICOSOCIAL</v>
      </c>
      <c r="N78" s="18">
        <v>2</v>
      </c>
      <c r="O78" s="59">
        <v>2</v>
      </c>
      <c r="P78" s="59">
        <v>10</v>
      </c>
      <c r="Q78" s="60">
        <f t="shared" si="5"/>
        <v>4</v>
      </c>
      <c r="R78" s="60">
        <f t="shared" si="6"/>
        <v>40</v>
      </c>
      <c r="S78" s="17" t="str">
        <f t="shared" si="7"/>
        <v>B-4</v>
      </c>
      <c r="T78" s="61" t="str">
        <f t="shared" si="8"/>
        <v>III</v>
      </c>
      <c r="U78" s="62" t="str">
        <f t="shared" si="9"/>
        <v>Mejorable</v>
      </c>
      <c r="V78" s="71"/>
      <c r="W78" s="52" t="str">
        <f>VLOOKUP(H78,PELIGROS!A$2:G$445,6,0)</f>
        <v>ESTRÉS</v>
      </c>
      <c r="X78" s="18" t="s">
        <v>31</v>
      </c>
      <c r="Y78" s="18" t="s">
        <v>31</v>
      </c>
      <c r="Z78" s="18" t="s">
        <v>31</v>
      </c>
      <c r="AA78" s="17" t="s">
        <v>31</v>
      </c>
      <c r="AB78" s="52" t="str">
        <f>VLOOKUP(H78,PELIGROS!A$2:G$445,7,0)</f>
        <v>RESOLUCIÓN DE CONFLICTOS; COMUNICACIÓN ASERTIVA; SERVICIO AL CLIENTE</v>
      </c>
      <c r="AC78" s="18" t="s">
        <v>31</v>
      </c>
      <c r="AD78" s="74"/>
    </row>
    <row r="79" spans="1:30" s="63" customFormat="1" x14ac:dyDescent="0.25">
      <c r="A79" s="124"/>
      <c r="B79" s="124"/>
      <c r="C79" s="74"/>
      <c r="D79" s="77"/>
      <c r="E79" s="116"/>
      <c r="F79" s="116"/>
      <c r="G79" s="52" t="str">
        <f>VLOOKUP(H79,PELIGROS!A$1:G$445,2,0)</f>
        <v>NATURALEZA DE LA TAREA</v>
      </c>
      <c r="H79" s="52" t="s">
        <v>73</v>
      </c>
      <c r="I79" s="52" t="s">
        <v>1212</v>
      </c>
      <c r="J79" s="52" t="str">
        <f>VLOOKUP(H79,PELIGROS!A$2:G$445,3,0)</f>
        <v>ESTRÉS,  TRANSTORNOS DEL SUEÑO</v>
      </c>
      <c r="K79" s="18" t="s">
        <v>29</v>
      </c>
      <c r="L79" s="52" t="str">
        <f>VLOOKUP(H79,PELIGROS!A$2:G$445,4,0)</f>
        <v>N/A</v>
      </c>
      <c r="M79" s="52" t="str">
        <f>VLOOKUP(H79,PELIGROS!A$2:G$445,5,0)</f>
        <v>PVE PSICOSOCIAL</v>
      </c>
      <c r="N79" s="18">
        <v>2</v>
      </c>
      <c r="O79" s="59">
        <v>3</v>
      </c>
      <c r="P79" s="59">
        <v>10</v>
      </c>
      <c r="Q79" s="60">
        <f t="shared" si="5"/>
        <v>6</v>
      </c>
      <c r="R79" s="60">
        <f t="shared" si="6"/>
        <v>60</v>
      </c>
      <c r="S79" s="17" t="str">
        <f t="shared" si="7"/>
        <v>M-6</v>
      </c>
      <c r="T79" s="61" t="str">
        <f t="shared" si="8"/>
        <v>III</v>
      </c>
      <c r="U79" s="62" t="str">
        <f t="shared" si="9"/>
        <v>Mejorable</v>
      </c>
      <c r="V79" s="71"/>
      <c r="W79" s="52" t="str">
        <f>VLOOKUP(H79,PELIGROS!A$2:G$445,6,0)</f>
        <v>ESTRÉS</v>
      </c>
      <c r="X79" s="18" t="s">
        <v>31</v>
      </c>
      <c r="Y79" s="18" t="s">
        <v>31</v>
      </c>
      <c r="Z79" s="18" t="s">
        <v>31</v>
      </c>
      <c r="AA79" s="17" t="s">
        <v>31</v>
      </c>
      <c r="AB79" s="52" t="str">
        <f>VLOOKUP(H79,PELIGROS!A$2:G$445,7,0)</f>
        <v>N/A</v>
      </c>
      <c r="AC79" s="18" t="s">
        <v>31</v>
      </c>
      <c r="AD79" s="74"/>
    </row>
    <row r="80" spans="1:30" s="63" customFormat="1" ht="25.5" x14ac:dyDescent="0.25">
      <c r="A80" s="124"/>
      <c r="B80" s="124"/>
      <c r="C80" s="75"/>
      <c r="D80" s="78"/>
      <c r="E80" s="117"/>
      <c r="F80" s="117"/>
      <c r="G80" s="52" t="str">
        <f>VLOOKUP(H80,PELIGROS!A$1:G$445,2,0)</f>
        <v xml:space="preserve"> ALTA CONCENTRACIÓN</v>
      </c>
      <c r="H80" s="52" t="s">
        <v>84</v>
      </c>
      <c r="I80" s="52" t="s">
        <v>1212</v>
      </c>
      <c r="J80" s="52" t="str">
        <f>VLOOKUP(H80,PELIGROS!A$2:G$445,3,0)</f>
        <v>ESTRÉS, DEPRESIÓN, TRANSTORNOS DEL SUEÑO, AUSENCIA DE ATENCIÓN</v>
      </c>
      <c r="K80" s="18" t="s">
        <v>29</v>
      </c>
      <c r="L80" s="52" t="str">
        <f>VLOOKUP(H80,PELIGROS!A$2:G$445,4,0)</f>
        <v>N/A</v>
      </c>
      <c r="M80" s="52" t="str">
        <f>VLOOKUP(H80,PELIGROS!A$2:G$445,5,0)</f>
        <v>PVE PSICOSOCIAL</v>
      </c>
      <c r="N80" s="18">
        <v>2</v>
      </c>
      <c r="O80" s="59">
        <v>2</v>
      </c>
      <c r="P80" s="59">
        <v>10</v>
      </c>
      <c r="Q80" s="60">
        <f t="shared" si="5"/>
        <v>4</v>
      </c>
      <c r="R80" s="60">
        <f t="shared" si="6"/>
        <v>40</v>
      </c>
      <c r="S80" s="17" t="str">
        <f t="shared" si="7"/>
        <v>B-4</v>
      </c>
      <c r="T80" s="61" t="str">
        <f t="shared" si="8"/>
        <v>III</v>
      </c>
      <c r="U80" s="62" t="str">
        <f t="shared" si="9"/>
        <v>Mejorable</v>
      </c>
      <c r="V80" s="72"/>
      <c r="W80" s="52" t="str">
        <f>VLOOKUP(H80,PELIGROS!A$2:G$445,6,0)</f>
        <v>ESTRÉS, ALTERACIÓN DEL SISTEMA NERVIOSO</v>
      </c>
      <c r="X80" s="18" t="s">
        <v>31</v>
      </c>
      <c r="Y80" s="18" t="s">
        <v>31</v>
      </c>
      <c r="Z80" s="18" t="s">
        <v>31</v>
      </c>
      <c r="AA80" s="17" t="s">
        <v>31</v>
      </c>
      <c r="AB80" s="52" t="str">
        <f>VLOOKUP(H80,PELIGROS!A$2:G$445,7,0)</f>
        <v>N/A</v>
      </c>
      <c r="AC80" s="18" t="s">
        <v>31</v>
      </c>
      <c r="AD80" s="75"/>
    </row>
    <row r="81" spans="1:30" s="63" customFormat="1" ht="51" x14ac:dyDescent="0.25">
      <c r="A81" s="124"/>
      <c r="B81" s="124"/>
      <c r="C81" s="64" t="s">
        <v>1218</v>
      </c>
      <c r="D81" s="120" t="s">
        <v>1219</v>
      </c>
      <c r="E81" s="67" t="s">
        <v>1220</v>
      </c>
      <c r="F81" s="67" t="s">
        <v>1174</v>
      </c>
      <c r="G81" s="51" t="str">
        <f>VLOOKUP(H81,PELIGROS!A$1:G$445,2,0)</f>
        <v>Hongos</v>
      </c>
      <c r="H81" s="51" t="s">
        <v>113</v>
      </c>
      <c r="I81" s="51" t="s">
        <v>1221</v>
      </c>
      <c r="J81" s="51" t="str">
        <f>VLOOKUP(H81,PELIGROS!A$2:G$445,3,0)</f>
        <v>Micosis</v>
      </c>
      <c r="K81" s="50" t="s">
        <v>29</v>
      </c>
      <c r="L81" s="51" t="str">
        <f>VLOOKUP(H81,PELIGROS!A$2:G$445,4,0)</f>
        <v>Inspecciones planeadas e inspecciones no planeadas, procedimientos de programas de seguridad y salud en el trabajo</v>
      </c>
      <c r="M81" s="51" t="str">
        <f>VLOOKUP(H81,PELIGROS!A$2:G$445,5,0)</f>
        <v>Programa de vacunación, éxamenes periódicos</v>
      </c>
      <c r="N81" s="50">
        <v>2</v>
      </c>
      <c r="O81" s="54">
        <v>3</v>
      </c>
      <c r="P81" s="54">
        <v>10</v>
      </c>
      <c r="Q81" s="55">
        <f t="shared" si="5"/>
        <v>6</v>
      </c>
      <c r="R81" s="55">
        <f t="shared" si="6"/>
        <v>60</v>
      </c>
      <c r="S81" s="56" t="str">
        <f t="shared" si="7"/>
        <v>M-6</v>
      </c>
      <c r="T81" s="57" t="str">
        <f t="shared" si="8"/>
        <v>III</v>
      </c>
      <c r="U81" s="58" t="str">
        <f t="shared" si="9"/>
        <v>Mejorable</v>
      </c>
      <c r="V81" s="87">
        <v>2</v>
      </c>
      <c r="W81" s="51" t="str">
        <f>VLOOKUP(H81,PELIGROS!A$2:G$445,6,0)</f>
        <v>Micosis</v>
      </c>
      <c r="X81" s="50" t="s">
        <v>31</v>
      </c>
      <c r="Y81" s="50" t="s">
        <v>31</v>
      </c>
      <c r="Z81" s="50" t="s">
        <v>31</v>
      </c>
      <c r="AA81" s="56" t="s">
        <v>31</v>
      </c>
      <c r="AB81" s="51" t="str">
        <f>VLOOKUP(H81,PELIGROS!A$2:G$445,7,0)</f>
        <v xml:space="preserve">Riesgo Biológico, Autocuidado y/o Uso y manejo adecuado de E.P.P.
</v>
      </c>
      <c r="AC81" s="50" t="s">
        <v>1222</v>
      </c>
      <c r="AD81" s="64" t="s">
        <v>1180</v>
      </c>
    </row>
    <row r="82" spans="1:30" s="63" customFormat="1" ht="51" x14ac:dyDescent="0.25">
      <c r="A82" s="124"/>
      <c r="B82" s="124"/>
      <c r="C82" s="65"/>
      <c r="D82" s="121"/>
      <c r="E82" s="68"/>
      <c r="F82" s="68"/>
      <c r="G82" s="51" t="str">
        <f>VLOOKUP(H82,PELIGROS!A$1:G$445,2,0)</f>
        <v>Forzadas, Prolongadas</v>
      </c>
      <c r="H82" s="51" t="s">
        <v>39</v>
      </c>
      <c r="I82" s="51" t="s">
        <v>1210</v>
      </c>
      <c r="J82" s="51" t="str">
        <f>VLOOKUP(H82,PELIGROS!A$2:G$445,3,0)</f>
        <v xml:space="preserve">Lesiones osteomusculares, lesiones osteoarticulares
</v>
      </c>
      <c r="K82" s="50" t="s">
        <v>29</v>
      </c>
      <c r="L82" s="51" t="str">
        <f>VLOOKUP(H82,PELIGROS!A$2:G$445,4,0)</f>
        <v>Inspecciones planeadas e inspecciones no planeadas, procedimientos de programas de seguridad y salud en el trabajo</v>
      </c>
      <c r="M82" s="51" t="str">
        <f>VLOOKUP(H82,PELIGROS!A$2:G$445,5,0)</f>
        <v>PVE Biomecánico, programa pausas activas, exámenes periódicos, recomendaciones, control de posturas</v>
      </c>
      <c r="N82" s="50">
        <v>2</v>
      </c>
      <c r="O82" s="54">
        <v>3</v>
      </c>
      <c r="P82" s="54">
        <v>10</v>
      </c>
      <c r="Q82" s="55">
        <f t="shared" si="5"/>
        <v>6</v>
      </c>
      <c r="R82" s="55">
        <f t="shared" si="6"/>
        <v>60</v>
      </c>
      <c r="S82" s="56" t="str">
        <f t="shared" si="7"/>
        <v>M-6</v>
      </c>
      <c r="T82" s="57" t="str">
        <f t="shared" si="8"/>
        <v>III</v>
      </c>
      <c r="U82" s="58" t="str">
        <f t="shared" si="9"/>
        <v>Mejorable</v>
      </c>
      <c r="V82" s="88"/>
      <c r="W82" s="51" t="str">
        <f>VLOOKUP(H82,PELIGROS!A$2:G$445,6,0)</f>
        <v>Enfermedades Osteomusculares</v>
      </c>
      <c r="X82" s="50" t="s">
        <v>31</v>
      </c>
      <c r="Y82" s="50" t="s">
        <v>31</v>
      </c>
      <c r="Z82" s="50" t="s">
        <v>31</v>
      </c>
      <c r="AA82" s="56" t="s">
        <v>31</v>
      </c>
      <c r="AB82" s="51" t="str">
        <f>VLOOKUP(H82,PELIGROS!A$2:G$445,7,0)</f>
        <v>Prevención en lesiones osteomusculares, líderes de pausas activas</v>
      </c>
      <c r="AC82" s="50" t="s">
        <v>1176</v>
      </c>
      <c r="AD82" s="65"/>
    </row>
    <row r="83" spans="1:30" s="63" customFormat="1" ht="38.25" x14ac:dyDescent="0.25">
      <c r="A83" s="124"/>
      <c r="B83" s="124"/>
      <c r="C83" s="65"/>
      <c r="D83" s="121"/>
      <c r="E83" s="68"/>
      <c r="F83" s="68"/>
      <c r="G83" s="51" t="str">
        <f>VLOOKUP(H83,PELIGROS!A$1:G$445,2,0)</f>
        <v>Movimientos repetitivos, Miembros Superiores</v>
      </c>
      <c r="H83" s="51" t="s">
        <v>1175</v>
      </c>
      <c r="I83" s="51" t="s">
        <v>1210</v>
      </c>
      <c r="J83" s="51" t="str">
        <f>VLOOKUP(H83,PELIGROS!A$2:G$445,3,0)</f>
        <v>Lesiones Musculoesqueléticas</v>
      </c>
      <c r="K83" s="50" t="s">
        <v>29</v>
      </c>
      <c r="L83" s="51" t="str">
        <f>VLOOKUP(H83,PELIGROS!A$2:G$445,4,0)</f>
        <v>N/A</v>
      </c>
      <c r="M83" s="51" t="str">
        <f>VLOOKUP(H83,PELIGROS!A$2:G$445,5,0)</f>
        <v>PVE BIomécanico, programa pausas activas, examenes periódicos, recomendaicones, control de posturas</v>
      </c>
      <c r="N83" s="50">
        <v>2</v>
      </c>
      <c r="O83" s="54">
        <v>3</v>
      </c>
      <c r="P83" s="54">
        <v>10</v>
      </c>
      <c r="Q83" s="55">
        <f t="shared" si="5"/>
        <v>6</v>
      </c>
      <c r="R83" s="55">
        <f t="shared" si="6"/>
        <v>60</v>
      </c>
      <c r="S83" s="56" t="str">
        <f t="shared" si="7"/>
        <v>M-6</v>
      </c>
      <c r="T83" s="57" t="str">
        <f t="shared" si="8"/>
        <v>III</v>
      </c>
      <c r="U83" s="58" t="str">
        <f t="shared" si="9"/>
        <v>Mejorable</v>
      </c>
      <c r="V83" s="88"/>
      <c r="W83" s="51" t="str">
        <f>VLOOKUP(H83,PELIGROS!A$2:G$445,6,0)</f>
        <v>Enfermedades musculoesqueleticas</v>
      </c>
      <c r="X83" s="50" t="s">
        <v>31</v>
      </c>
      <c r="Y83" s="50" t="s">
        <v>31</v>
      </c>
      <c r="Z83" s="50" t="s">
        <v>31</v>
      </c>
      <c r="AA83" s="56" t="s">
        <v>31</v>
      </c>
      <c r="AB83" s="51" t="str">
        <f>VLOOKUP(H83,PELIGROS!A$2:G$445,7,0)</f>
        <v>Prevención en lesiones osteomusculares, líderes de pausas activas</v>
      </c>
      <c r="AC83" s="50" t="s">
        <v>31</v>
      </c>
      <c r="AD83" s="65"/>
    </row>
    <row r="84" spans="1:30" s="63" customFormat="1" ht="51" x14ac:dyDescent="0.25">
      <c r="A84" s="124"/>
      <c r="B84" s="124"/>
      <c r="C84" s="65"/>
      <c r="D84" s="121"/>
      <c r="E84" s="68"/>
      <c r="F84" s="68"/>
      <c r="G84" s="51" t="str">
        <f>VLOOKUP(H84,PELIGROS!A$1:G$445,2,0)</f>
        <v>Carga de un peso mayor al recomendado</v>
      </c>
      <c r="H84" s="51" t="s">
        <v>480</v>
      </c>
      <c r="I84" s="51" t="s">
        <v>1210</v>
      </c>
      <c r="J84" s="51" t="str">
        <f>VLOOKUP(H84,PELIGROS!A$2:G$445,3,0)</f>
        <v>Lesiones osteomusculares, lesiones osteoarticulares</v>
      </c>
      <c r="K84" s="50" t="s">
        <v>29</v>
      </c>
      <c r="L84" s="51" t="str">
        <f>VLOOKUP(H84,PELIGROS!A$2:G$445,4,0)</f>
        <v>Inspecciones planeadas e inspecciones no planeadas, procedimientos de programas de seguridad y salud en el trabajo</v>
      </c>
      <c r="M84" s="51" t="str">
        <f>VLOOKUP(H84,PELIGROS!A$2:G$445,5,0)</f>
        <v>PVE Biomecánico, programa pausas activas, exámenes periódicos, recomendaciones, control de posturas</v>
      </c>
      <c r="N84" s="50">
        <v>2</v>
      </c>
      <c r="O84" s="54">
        <v>2</v>
      </c>
      <c r="P84" s="54">
        <v>10</v>
      </c>
      <c r="Q84" s="55">
        <f t="shared" si="5"/>
        <v>4</v>
      </c>
      <c r="R84" s="55">
        <f t="shared" si="6"/>
        <v>40</v>
      </c>
      <c r="S84" s="56" t="str">
        <f t="shared" si="7"/>
        <v>B-4</v>
      </c>
      <c r="T84" s="57" t="str">
        <f t="shared" si="8"/>
        <v>III</v>
      </c>
      <c r="U84" s="58" t="str">
        <f t="shared" si="9"/>
        <v>Mejorable</v>
      </c>
      <c r="V84" s="88"/>
      <c r="W84" s="51" t="str">
        <f>VLOOKUP(H84,PELIGROS!A$2:G$445,6,0)</f>
        <v>Enfermedades del sistema osteomuscular</v>
      </c>
      <c r="X84" s="50" t="s">
        <v>31</v>
      </c>
      <c r="Y84" s="50" t="s">
        <v>31</v>
      </c>
      <c r="Z84" s="50" t="s">
        <v>31</v>
      </c>
      <c r="AA84" s="56" t="s">
        <v>31</v>
      </c>
      <c r="AB84" s="51" t="str">
        <f>VLOOKUP(H84,PELIGROS!A$2:G$445,7,0)</f>
        <v>Prevención en lesiones osteomusculares, Líderes en pausas activas</v>
      </c>
      <c r="AC84" s="50" t="s">
        <v>31</v>
      </c>
      <c r="AD84" s="65"/>
    </row>
    <row r="85" spans="1:30" s="63" customFormat="1" ht="51" x14ac:dyDescent="0.25">
      <c r="A85" s="124"/>
      <c r="B85" s="124"/>
      <c r="C85" s="65"/>
      <c r="D85" s="121"/>
      <c r="E85" s="68"/>
      <c r="F85" s="68"/>
      <c r="G85" s="51" t="str">
        <f>VLOOKUP(H85,PELIGROS!A$1:G$445,2,0)</f>
        <v>SISMOS, INCENDIOS, INUNDACIONES, TERREMOTOS, VENDAVALES, DERRUMBE</v>
      </c>
      <c r="H85" s="51" t="s">
        <v>59</v>
      </c>
      <c r="I85" s="51" t="s">
        <v>1211</v>
      </c>
      <c r="J85" s="51" t="str">
        <f>VLOOKUP(H85,PELIGROS!A$2:G$445,3,0)</f>
        <v>SISMOS, INCENDIOS, INUNDACIONES, TERREMOTOS, VENDAVALES</v>
      </c>
      <c r="K85" s="50" t="s">
        <v>29</v>
      </c>
      <c r="L85" s="51" t="str">
        <f>VLOOKUP(H85,PELIGROS!A$2:G$445,4,0)</f>
        <v>Inspecciones planeadas e inspecciones no planeadas, procedimientos de programas de seguridad y salud en el trabajo</v>
      </c>
      <c r="M85" s="51" t="str">
        <f>VLOOKUP(H85,PELIGROS!A$2:G$445,5,0)</f>
        <v>BRIGADAS DE EMERGENCIAS</v>
      </c>
      <c r="N85" s="50">
        <v>2</v>
      </c>
      <c r="O85" s="54">
        <v>1</v>
      </c>
      <c r="P85" s="54">
        <v>100</v>
      </c>
      <c r="Q85" s="55">
        <f t="shared" si="5"/>
        <v>2</v>
      </c>
      <c r="R85" s="55">
        <f t="shared" si="6"/>
        <v>200</v>
      </c>
      <c r="S85" s="56" t="str">
        <f t="shared" si="7"/>
        <v>B-2</v>
      </c>
      <c r="T85" s="57" t="str">
        <f t="shared" si="8"/>
        <v>II</v>
      </c>
      <c r="U85" s="58" t="str">
        <f t="shared" si="9"/>
        <v>No Aceptable o Aceptable Con Control Especifico</v>
      </c>
      <c r="V85" s="88"/>
      <c r="W85" s="51" t="str">
        <f>VLOOKUP(H85,PELIGROS!A$2:G$445,6,0)</f>
        <v>MUERTE</v>
      </c>
      <c r="X85" s="50" t="s">
        <v>31</v>
      </c>
      <c r="Y85" s="50" t="s">
        <v>31</v>
      </c>
      <c r="Z85" s="50" t="s">
        <v>31</v>
      </c>
      <c r="AA85" s="56" t="s">
        <v>31</v>
      </c>
      <c r="AB85" s="51" t="str">
        <f>VLOOKUP(H85,PELIGROS!A$2:G$445,7,0)</f>
        <v>ENTRENAMIENTO DE LA BRIGADA; DIVULGACIÓN DE PLAN DE EMERGENCIA</v>
      </c>
      <c r="AC85" s="50" t="s">
        <v>1178</v>
      </c>
      <c r="AD85" s="65"/>
    </row>
    <row r="86" spans="1:30" s="63" customFormat="1" ht="81.75" customHeight="1" x14ac:dyDescent="0.25">
      <c r="A86" s="125"/>
      <c r="B86" s="125"/>
      <c r="C86" s="66"/>
      <c r="D86" s="122"/>
      <c r="E86" s="69"/>
      <c r="F86" s="69"/>
      <c r="G86" s="51" t="str">
        <f>VLOOKUP(H86,PELIGROS!A$1:G$445,2,0)</f>
        <v>NATURALEZA DE LA TAREA</v>
      </c>
      <c r="H86" s="51" t="s">
        <v>73</v>
      </c>
      <c r="I86" s="51" t="s">
        <v>1212</v>
      </c>
      <c r="J86" s="51" t="str">
        <f>VLOOKUP(H86,PELIGROS!A$2:G$445,3,0)</f>
        <v>ESTRÉS,  TRANSTORNOS DEL SUEÑO</v>
      </c>
      <c r="K86" s="50" t="s">
        <v>29</v>
      </c>
      <c r="L86" s="51" t="str">
        <f>VLOOKUP(H86,PELIGROS!A$2:G$445,4,0)</f>
        <v>N/A</v>
      </c>
      <c r="M86" s="51" t="str">
        <f>VLOOKUP(H86,PELIGROS!A$2:G$445,5,0)</f>
        <v>PVE PSICOSOCIAL</v>
      </c>
      <c r="N86" s="50">
        <v>2</v>
      </c>
      <c r="O86" s="54">
        <v>2</v>
      </c>
      <c r="P86" s="54">
        <v>10</v>
      </c>
      <c r="Q86" s="55">
        <f t="shared" si="5"/>
        <v>4</v>
      </c>
      <c r="R86" s="55">
        <f t="shared" si="6"/>
        <v>40</v>
      </c>
      <c r="S86" s="56" t="str">
        <f t="shared" si="7"/>
        <v>B-4</v>
      </c>
      <c r="T86" s="57" t="str">
        <f t="shared" si="8"/>
        <v>III</v>
      </c>
      <c r="U86" s="58" t="str">
        <f t="shared" si="9"/>
        <v>Mejorable</v>
      </c>
      <c r="V86" s="89"/>
      <c r="W86" s="51" t="str">
        <f>VLOOKUP(H86,PELIGROS!A$2:G$445,6,0)</f>
        <v>ESTRÉS</v>
      </c>
      <c r="X86" s="50" t="s">
        <v>31</v>
      </c>
      <c r="Y86" s="50" t="s">
        <v>31</v>
      </c>
      <c r="Z86" s="50" t="s">
        <v>31</v>
      </c>
      <c r="AA86" s="56" t="s">
        <v>31</v>
      </c>
      <c r="AB86" s="51" t="str">
        <f>VLOOKUP(H86,PELIGROS!A$2:G$445,7,0)</f>
        <v>N/A</v>
      </c>
      <c r="AC86" s="50" t="s">
        <v>1179</v>
      </c>
      <c r="AD86" s="66"/>
    </row>
    <row r="87" spans="1:30" ht="15" x14ac:dyDescent="0.25">
      <c r="A87" s="14"/>
      <c r="B87" s="14"/>
      <c r="C87" s="21" t="e">
        <f>VLOOKUP(E87,FUNCIONES!A$2:C$82,2,0)</f>
        <v>#N/A</v>
      </c>
      <c r="D87" s="22" t="e">
        <f>VLOOKUP(E87,FUNCIONES!A$2:C$82,3,0)</f>
        <v>#N/A</v>
      </c>
      <c r="E87" s="23"/>
      <c r="F87" s="16"/>
      <c r="G87" s="52" t="e">
        <f>VLOOKUP(H87,PELIGROS!A$1:G$445,2,0)</f>
        <v>#N/A</v>
      </c>
      <c r="H87" s="24"/>
      <c r="I87" s="24"/>
      <c r="J87" s="52" t="e">
        <f>VLOOKUP(H87,PELIGROS!A$2:G$445,3,0)</f>
        <v>#N/A</v>
      </c>
      <c r="K87" s="18"/>
      <c r="L87" s="52" t="e">
        <f>VLOOKUP(H87,PELIGROS!A$2:G$445,4,0)</f>
        <v>#N/A</v>
      </c>
      <c r="M87" s="52" t="e">
        <f>VLOOKUP(H87,PELIGROS!A$2:G$445,5,0)</f>
        <v>#N/A</v>
      </c>
      <c r="N87" s="18"/>
      <c r="O87" s="19"/>
      <c r="P87" s="19"/>
      <c r="Q87" s="25">
        <f t="shared" ref="Q87" si="10">N87*O87</f>
        <v>0</v>
      </c>
      <c r="R87" s="25">
        <f t="shared" ref="R87" si="11">P87*Q87</f>
        <v>0</v>
      </c>
      <c r="S87" s="30">
        <f t="shared" ref="S87" si="12">IF(Q87=40,"MA-40",IF(Q87=30,"MA-30",IF(Q87=20,"A-20",IF(Q87=10,"A-10",IF(Q87=24,"MA-24",IF(Q87=18,"A-18",IF(Q87=12,"A-12",IF(Q87=6,"M-6",IF(Q87=8,"M-8",IF(Q87=6,"M-6",IF(Q87=4,"B-4",IF(Q87=2,"B-2",))))))))))))</f>
        <v>0</v>
      </c>
      <c r="T87" s="31" t="str">
        <f t="shared" ref="T87" si="13">IF(R87&lt;=20,"IV",IF(R87&lt;=120,"III",IF(R87&lt;=500,"II",IF(R87&lt;=4000,"I"))))</f>
        <v>IV</v>
      </c>
      <c r="U87" s="32" t="str">
        <f t="shared" ref="U87" si="14">IF(T87=0,"",IF(T87="IV","Aceptable",IF(T87="III","Mejorable",IF(T87="II","No Aceptable o Aceptable Con Control Especifico",IF(T87="I","No Aceptable","")))))</f>
        <v>Aceptable</v>
      </c>
      <c r="V87" s="18"/>
      <c r="W87" s="52" t="e">
        <f>VLOOKUP(H87,PELIGROS!A$2:G$445,6,0)</f>
        <v>#N/A</v>
      </c>
      <c r="X87" s="20"/>
      <c r="Y87" s="20"/>
      <c r="Z87" s="20"/>
      <c r="AA87" s="15"/>
      <c r="AB87" s="21" t="e">
        <f>VLOOKUP(H87,PELIGROS!A$2:G$445,7,0)</f>
        <v>#N/A</v>
      </c>
      <c r="AC87" s="20"/>
      <c r="AD87" s="17"/>
    </row>
    <row r="89" spans="1:30" ht="13.5" thickBot="1" x14ac:dyDescent="0.3"/>
    <row r="90" spans="1:30" ht="15.75" customHeight="1" thickBot="1" x14ac:dyDescent="0.3">
      <c r="A90" s="97" t="s">
        <v>1170</v>
      </c>
      <c r="B90" s="97"/>
      <c r="C90" s="97"/>
      <c r="D90" s="97"/>
      <c r="E90" s="97"/>
      <c r="F90" s="97"/>
      <c r="G90" s="97"/>
    </row>
    <row r="91" spans="1:30" ht="15.75" customHeight="1" thickBot="1" x14ac:dyDescent="0.3">
      <c r="A91" s="90" t="s">
        <v>1171</v>
      </c>
      <c r="B91" s="90"/>
      <c r="C91" s="90"/>
      <c r="D91" s="98" t="s">
        <v>1172</v>
      </c>
      <c r="E91" s="98"/>
      <c r="F91" s="98"/>
      <c r="G91" s="98"/>
    </row>
    <row r="92" spans="1:30" ht="15.75" customHeight="1" x14ac:dyDescent="0.25">
      <c r="A92" s="83"/>
      <c r="B92" s="84"/>
      <c r="C92" s="85"/>
      <c r="D92" s="79"/>
      <c r="E92" s="79"/>
      <c r="F92" s="79"/>
      <c r="G92" s="79"/>
    </row>
    <row r="93" spans="1:30" ht="15.75" customHeight="1" thickBot="1" x14ac:dyDescent="0.3">
      <c r="A93" s="80"/>
      <c r="B93" s="81"/>
      <c r="C93" s="82"/>
      <c r="D93" s="86"/>
      <c r="E93" s="86"/>
      <c r="F93" s="86"/>
      <c r="G93" s="86"/>
    </row>
  </sheetData>
  <mergeCells count="69">
    <mergeCell ref="AD81:AD86"/>
    <mergeCell ref="E71:E80"/>
    <mergeCell ref="F71:F80"/>
    <mergeCell ref="A11:A86"/>
    <mergeCell ref="B11:B86"/>
    <mergeCell ref="C81:C86"/>
    <mergeCell ref="D81:D86"/>
    <mergeCell ref="E81:E86"/>
    <mergeCell ref="E41:E50"/>
    <mergeCell ref="D41:D50"/>
    <mergeCell ref="C41:C50"/>
    <mergeCell ref="C11:C20"/>
    <mergeCell ref="C21:C30"/>
    <mergeCell ref="D21:D30"/>
    <mergeCell ref="V51:V60"/>
    <mergeCell ref="AD51:AD60"/>
    <mergeCell ref="C51:C60"/>
    <mergeCell ref="D51:D60"/>
    <mergeCell ref="E51:E60"/>
    <mergeCell ref="F51:F60"/>
    <mergeCell ref="E31:E40"/>
    <mergeCell ref="F31:F40"/>
    <mergeCell ref="V21:V30"/>
    <mergeCell ref="AD21:AD30"/>
    <mergeCell ref="F21:F30"/>
    <mergeCell ref="E21:E30"/>
    <mergeCell ref="E5:G5"/>
    <mergeCell ref="C8:F9"/>
    <mergeCell ref="J8:J10"/>
    <mergeCell ref="K8:M9"/>
    <mergeCell ref="U8:U9"/>
    <mergeCell ref="G8:I9"/>
    <mergeCell ref="H10:I10"/>
    <mergeCell ref="A8:A10"/>
    <mergeCell ref="B8:B10"/>
    <mergeCell ref="A90:G90"/>
    <mergeCell ref="D91:G91"/>
    <mergeCell ref="X8:AD9"/>
    <mergeCell ref="N8:T9"/>
    <mergeCell ref="V8:W9"/>
    <mergeCell ref="V11:V20"/>
    <mergeCell ref="AD11:AD20"/>
    <mergeCell ref="F11:F20"/>
    <mergeCell ref="E11:E20"/>
    <mergeCell ref="D11:D20"/>
    <mergeCell ref="V31:V40"/>
    <mergeCell ref="AD31:AD40"/>
    <mergeCell ref="C31:C40"/>
    <mergeCell ref="D31:D40"/>
    <mergeCell ref="D92:G92"/>
    <mergeCell ref="A93:C93"/>
    <mergeCell ref="A92:C92"/>
    <mergeCell ref="D93:G93"/>
    <mergeCell ref="V41:V50"/>
    <mergeCell ref="A91:C91"/>
    <mergeCell ref="V61:V70"/>
    <mergeCell ref="C61:C70"/>
    <mergeCell ref="D61:D70"/>
    <mergeCell ref="E61:E70"/>
    <mergeCell ref="F61:F70"/>
    <mergeCell ref="F81:F86"/>
    <mergeCell ref="V81:V86"/>
    <mergeCell ref="AD41:AD50"/>
    <mergeCell ref="F41:F50"/>
    <mergeCell ref="V71:V80"/>
    <mergeCell ref="AD71:AD80"/>
    <mergeCell ref="C71:C80"/>
    <mergeCell ref="D71:D80"/>
    <mergeCell ref="AD61:AD70"/>
  </mergeCells>
  <conditionalFormatting sqref="U1:U10 U88:U1048576">
    <cfRule type="containsText" dxfId="203" priority="782" operator="containsText" text="No Aceptable o Aceptable con Control Especifico">
      <formula>NOT(ISERROR(SEARCH("No Aceptable o Aceptable con Control Especifico",U1)))</formula>
    </cfRule>
    <cfRule type="containsText" dxfId="202" priority="783" operator="containsText" text="No Aceptable">
      <formula>NOT(ISERROR(SEARCH("No Aceptable",U1)))</formula>
    </cfRule>
    <cfRule type="containsText" dxfId="201" priority="784" operator="containsText" text="No Aceptable o Aceptable con Control Especifico">
      <formula>NOT(ISERROR(SEARCH("No Aceptable o Aceptable con Control Especifico",U1)))</formula>
    </cfRule>
  </conditionalFormatting>
  <conditionalFormatting sqref="T1:T10 T88:T1048576">
    <cfRule type="cellIs" dxfId="200" priority="781" operator="equal">
      <formula>"II"</formula>
    </cfRule>
  </conditionalFormatting>
  <conditionalFormatting sqref="P28:P29 P78:P80">
    <cfRule type="cellIs" priority="540" stopIfTrue="1" operator="equal">
      <formula>"10, 25, 50, 100"</formula>
    </cfRule>
  </conditionalFormatting>
  <conditionalFormatting sqref="T28:T29 T71:T80">
    <cfRule type="cellIs" dxfId="199" priority="536" stopIfTrue="1" operator="equal">
      <formula>"IV"</formula>
    </cfRule>
    <cfRule type="cellIs" dxfId="198" priority="537" stopIfTrue="1" operator="equal">
      <formula>"III"</formula>
    </cfRule>
    <cfRule type="cellIs" dxfId="197" priority="538" stopIfTrue="1" operator="equal">
      <formula>"II"</formula>
    </cfRule>
    <cfRule type="cellIs" dxfId="196" priority="539" stopIfTrue="1" operator="equal">
      <formula>"I"</formula>
    </cfRule>
  </conditionalFormatting>
  <conditionalFormatting sqref="U28:U29 U71:U80">
    <cfRule type="cellIs" dxfId="195" priority="534" stopIfTrue="1" operator="equal">
      <formula>"No Aceptable"</formula>
    </cfRule>
    <cfRule type="cellIs" dxfId="194" priority="535" stopIfTrue="1" operator="equal">
      <formula>"Aceptable"</formula>
    </cfRule>
  </conditionalFormatting>
  <conditionalFormatting sqref="U28:U29 U71:U80">
    <cfRule type="cellIs" dxfId="193" priority="533" stopIfTrue="1" operator="equal">
      <formula>"No Aceptable o Aceptable Con Control Especifico"</formula>
    </cfRule>
  </conditionalFormatting>
  <conditionalFormatting sqref="U28:U29 U71:U80">
    <cfRule type="containsText" dxfId="192" priority="532" stopIfTrue="1" operator="containsText" text="Mejorable">
      <formula>NOT(ISERROR(SEARCH("Mejorable",U28)))</formula>
    </cfRule>
  </conditionalFormatting>
  <conditionalFormatting sqref="T23">
    <cfRule type="cellIs" dxfId="191" priority="518" stopIfTrue="1" operator="equal">
      <formula>"IV"</formula>
    </cfRule>
    <cfRule type="cellIs" dxfId="190" priority="519" stopIfTrue="1" operator="equal">
      <formula>"III"</formula>
    </cfRule>
    <cfRule type="cellIs" dxfId="189" priority="520" stopIfTrue="1" operator="equal">
      <formula>"II"</formula>
    </cfRule>
    <cfRule type="cellIs" dxfId="188" priority="521" stopIfTrue="1" operator="equal">
      <formula>"I"</formula>
    </cfRule>
  </conditionalFormatting>
  <conditionalFormatting sqref="U23">
    <cfRule type="cellIs" dxfId="187" priority="516" stopIfTrue="1" operator="equal">
      <formula>"No Aceptable"</formula>
    </cfRule>
    <cfRule type="cellIs" dxfId="186" priority="517" stopIfTrue="1" operator="equal">
      <formula>"Aceptable"</formula>
    </cfRule>
  </conditionalFormatting>
  <conditionalFormatting sqref="U23">
    <cfRule type="cellIs" dxfId="185" priority="515" stopIfTrue="1" operator="equal">
      <formula>"No Aceptable o Aceptable Con Control Especifico"</formula>
    </cfRule>
  </conditionalFormatting>
  <conditionalFormatting sqref="U23">
    <cfRule type="containsText" dxfId="184" priority="514" stopIfTrue="1" operator="containsText" text="Mejorable">
      <formula>NOT(ISERROR(SEARCH("Mejorable",U23)))</formula>
    </cfRule>
  </conditionalFormatting>
  <conditionalFormatting sqref="P21:P22">
    <cfRule type="cellIs" priority="513" stopIfTrue="1" operator="equal">
      <formula>"10, 25, 50, 100"</formula>
    </cfRule>
  </conditionalFormatting>
  <conditionalFormatting sqref="T11:T22">
    <cfRule type="cellIs" dxfId="183" priority="509" stopIfTrue="1" operator="equal">
      <formula>"IV"</formula>
    </cfRule>
    <cfRule type="cellIs" dxfId="182" priority="510" stopIfTrue="1" operator="equal">
      <formula>"III"</formula>
    </cfRule>
    <cfRule type="cellIs" dxfId="181" priority="511" stopIfTrue="1" operator="equal">
      <formula>"II"</formula>
    </cfRule>
    <cfRule type="cellIs" dxfId="180" priority="512" stopIfTrue="1" operator="equal">
      <formula>"I"</formula>
    </cfRule>
  </conditionalFormatting>
  <conditionalFormatting sqref="U11:U22">
    <cfRule type="cellIs" dxfId="179" priority="507" stopIfTrue="1" operator="equal">
      <formula>"No Aceptable"</formula>
    </cfRule>
    <cfRule type="cellIs" dxfId="178" priority="508" stopIfTrue="1" operator="equal">
      <formula>"Aceptable"</formula>
    </cfRule>
  </conditionalFormatting>
  <conditionalFormatting sqref="U11:U22">
    <cfRule type="cellIs" dxfId="177" priority="506" stopIfTrue="1" operator="equal">
      <formula>"No Aceptable o Aceptable Con Control Especifico"</formula>
    </cfRule>
  </conditionalFormatting>
  <conditionalFormatting sqref="U11:U22">
    <cfRule type="containsText" dxfId="176" priority="505" stopIfTrue="1" operator="containsText" text="Mejorable">
      <formula>NOT(ISERROR(SEARCH("Mejorable",U11)))</formula>
    </cfRule>
  </conditionalFormatting>
  <conditionalFormatting sqref="P27">
    <cfRule type="cellIs" priority="477" stopIfTrue="1" operator="equal">
      <formula>"10, 25, 50, 100"</formula>
    </cfRule>
  </conditionalFormatting>
  <conditionalFormatting sqref="T27">
    <cfRule type="cellIs" dxfId="175" priority="473" stopIfTrue="1" operator="equal">
      <formula>"IV"</formula>
    </cfRule>
    <cfRule type="cellIs" dxfId="174" priority="474" stopIfTrue="1" operator="equal">
      <formula>"III"</formula>
    </cfRule>
    <cfRule type="cellIs" dxfId="173" priority="475" stopIfTrue="1" operator="equal">
      <formula>"II"</formula>
    </cfRule>
    <cfRule type="cellIs" dxfId="172" priority="476" stopIfTrue="1" operator="equal">
      <formula>"I"</formula>
    </cfRule>
  </conditionalFormatting>
  <conditionalFormatting sqref="U27">
    <cfRule type="cellIs" dxfId="171" priority="471" stopIfTrue="1" operator="equal">
      <formula>"No Aceptable"</formula>
    </cfRule>
    <cfRule type="cellIs" dxfId="170" priority="472" stopIfTrue="1" operator="equal">
      <formula>"Aceptable"</formula>
    </cfRule>
  </conditionalFormatting>
  <conditionalFormatting sqref="U27">
    <cfRule type="cellIs" dxfId="169" priority="470" stopIfTrue="1" operator="equal">
      <formula>"No Aceptable o Aceptable Con Control Especifico"</formula>
    </cfRule>
  </conditionalFormatting>
  <conditionalFormatting sqref="U27">
    <cfRule type="containsText" dxfId="168" priority="469" stopIfTrue="1" operator="containsText" text="Mejorable">
      <formula>NOT(ISERROR(SEARCH("Mejorable",U27)))</formula>
    </cfRule>
  </conditionalFormatting>
  <conditionalFormatting sqref="P23">
    <cfRule type="cellIs" priority="522" stopIfTrue="1" operator="equal">
      <formula>"10, 25, 50, 100"</formula>
    </cfRule>
  </conditionalFormatting>
  <conditionalFormatting sqref="T67:T68">
    <cfRule type="cellIs" dxfId="167" priority="338" stopIfTrue="1" operator="equal">
      <formula>"IV"</formula>
    </cfRule>
    <cfRule type="cellIs" dxfId="166" priority="339" stopIfTrue="1" operator="equal">
      <formula>"III"</formula>
    </cfRule>
    <cfRule type="cellIs" dxfId="165" priority="340" stopIfTrue="1" operator="equal">
      <formula>"II"</formula>
    </cfRule>
    <cfRule type="cellIs" dxfId="164" priority="341" stopIfTrue="1" operator="equal">
      <formula>"I"</formula>
    </cfRule>
  </conditionalFormatting>
  <conditionalFormatting sqref="U67:U68">
    <cfRule type="cellIs" dxfId="163" priority="336" stopIfTrue="1" operator="equal">
      <formula>"No Aceptable"</formula>
    </cfRule>
    <cfRule type="cellIs" dxfId="162" priority="337" stopIfTrue="1" operator="equal">
      <formula>"Aceptable"</formula>
    </cfRule>
  </conditionalFormatting>
  <conditionalFormatting sqref="U67:U68">
    <cfRule type="cellIs" dxfId="161" priority="335" stopIfTrue="1" operator="equal">
      <formula>"No Aceptable o Aceptable Con Control Especifico"</formula>
    </cfRule>
  </conditionalFormatting>
  <conditionalFormatting sqref="U67:U68">
    <cfRule type="containsText" dxfId="160" priority="334" stopIfTrue="1" operator="containsText" text="Mejorable">
      <formula>NOT(ISERROR(SEARCH("Mejorable",U67)))</formula>
    </cfRule>
  </conditionalFormatting>
  <conditionalFormatting sqref="T62">
    <cfRule type="cellIs" dxfId="159" priority="329" stopIfTrue="1" operator="equal">
      <formula>"IV"</formula>
    </cfRule>
    <cfRule type="cellIs" dxfId="158" priority="330" stopIfTrue="1" operator="equal">
      <formula>"III"</formula>
    </cfRule>
    <cfRule type="cellIs" dxfId="157" priority="331" stopIfTrue="1" operator="equal">
      <formula>"II"</formula>
    </cfRule>
    <cfRule type="cellIs" dxfId="156" priority="332" stopIfTrue="1" operator="equal">
      <formula>"I"</formula>
    </cfRule>
  </conditionalFormatting>
  <conditionalFormatting sqref="U62">
    <cfRule type="cellIs" dxfId="155" priority="327" stopIfTrue="1" operator="equal">
      <formula>"No Aceptable"</formula>
    </cfRule>
    <cfRule type="cellIs" dxfId="154" priority="328" stopIfTrue="1" operator="equal">
      <formula>"Aceptable"</formula>
    </cfRule>
  </conditionalFormatting>
  <conditionalFormatting sqref="U62">
    <cfRule type="cellIs" dxfId="153" priority="326" stopIfTrue="1" operator="equal">
      <formula>"No Aceptable o Aceptable Con Control Especifico"</formula>
    </cfRule>
  </conditionalFormatting>
  <conditionalFormatting sqref="U62">
    <cfRule type="containsText" dxfId="152" priority="325" stopIfTrue="1" operator="containsText" text="Mejorable">
      <formula>NOT(ISERROR(SEARCH("Mejorable",U62)))</formula>
    </cfRule>
  </conditionalFormatting>
  <conditionalFormatting sqref="T24:T25">
    <cfRule type="cellIs" dxfId="151" priority="482" stopIfTrue="1" operator="equal">
      <formula>"IV"</formula>
    </cfRule>
    <cfRule type="cellIs" dxfId="150" priority="483" stopIfTrue="1" operator="equal">
      <formula>"III"</formula>
    </cfRule>
    <cfRule type="cellIs" dxfId="149" priority="484" stopIfTrue="1" operator="equal">
      <formula>"II"</formula>
    </cfRule>
    <cfRule type="cellIs" dxfId="148" priority="485" stopIfTrue="1" operator="equal">
      <formula>"I"</formula>
    </cfRule>
  </conditionalFormatting>
  <conditionalFormatting sqref="U24:U25">
    <cfRule type="cellIs" dxfId="147" priority="480" stopIfTrue="1" operator="equal">
      <formula>"No Aceptable"</formula>
    </cfRule>
    <cfRule type="cellIs" dxfId="146" priority="481" stopIfTrue="1" operator="equal">
      <formula>"Aceptable"</formula>
    </cfRule>
  </conditionalFormatting>
  <conditionalFormatting sqref="U24:U25">
    <cfRule type="cellIs" dxfId="145" priority="479" stopIfTrue="1" operator="equal">
      <formula>"No Aceptable o Aceptable Con Control Especifico"</formula>
    </cfRule>
  </conditionalFormatting>
  <conditionalFormatting sqref="U24:U25">
    <cfRule type="containsText" dxfId="144" priority="478" stopIfTrue="1" operator="containsText" text="Mejorable">
      <formula>NOT(ISERROR(SEARCH("Mejorable",U24)))</formula>
    </cfRule>
  </conditionalFormatting>
  <conditionalFormatting sqref="P24:P25">
    <cfRule type="cellIs" priority="486" stopIfTrue="1" operator="equal">
      <formula>"10, 25, 50, 100"</formula>
    </cfRule>
  </conditionalFormatting>
  <conditionalFormatting sqref="T26">
    <cfRule type="cellIs" dxfId="143" priority="464" stopIfTrue="1" operator="equal">
      <formula>"IV"</formula>
    </cfRule>
    <cfRule type="cellIs" dxfId="142" priority="465" stopIfTrue="1" operator="equal">
      <formula>"III"</formula>
    </cfRule>
    <cfRule type="cellIs" dxfId="141" priority="466" stopIfTrue="1" operator="equal">
      <formula>"II"</formula>
    </cfRule>
    <cfRule type="cellIs" dxfId="140" priority="467" stopIfTrue="1" operator="equal">
      <formula>"I"</formula>
    </cfRule>
  </conditionalFormatting>
  <conditionalFormatting sqref="U26">
    <cfRule type="cellIs" dxfId="139" priority="462" stopIfTrue="1" operator="equal">
      <formula>"No Aceptable"</formula>
    </cfRule>
    <cfRule type="cellIs" dxfId="138" priority="463" stopIfTrue="1" operator="equal">
      <formula>"Aceptable"</formula>
    </cfRule>
  </conditionalFormatting>
  <conditionalFormatting sqref="U26">
    <cfRule type="cellIs" dxfId="137" priority="461" stopIfTrue="1" operator="equal">
      <formula>"No Aceptable o Aceptable Con Control Especifico"</formula>
    </cfRule>
  </conditionalFormatting>
  <conditionalFormatting sqref="U26">
    <cfRule type="containsText" dxfId="136" priority="460" stopIfTrue="1" operator="containsText" text="Mejorable">
      <formula>NOT(ISERROR(SEARCH("Mejorable",U26)))</formula>
    </cfRule>
  </conditionalFormatting>
  <conditionalFormatting sqref="P26">
    <cfRule type="cellIs" priority="468" stopIfTrue="1" operator="equal">
      <formula>"10, 25, 50, 100"</formula>
    </cfRule>
  </conditionalFormatting>
  <conditionalFormatting sqref="P76:P77">
    <cfRule type="cellIs" priority="396" stopIfTrue="1" operator="equal">
      <formula>"10, 25, 50, 100"</formula>
    </cfRule>
  </conditionalFormatting>
  <conditionalFormatting sqref="P71">
    <cfRule type="cellIs" priority="387" stopIfTrue="1" operator="equal">
      <formula>"10, 25, 50, 100"</formula>
    </cfRule>
  </conditionalFormatting>
  <conditionalFormatting sqref="T69:T70">
    <cfRule type="cellIs" dxfId="135" priority="374" stopIfTrue="1" operator="equal">
      <formula>"IV"</formula>
    </cfRule>
    <cfRule type="cellIs" dxfId="134" priority="375" stopIfTrue="1" operator="equal">
      <formula>"III"</formula>
    </cfRule>
    <cfRule type="cellIs" dxfId="133" priority="376" stopIfTrue="1" operator="equal">
      <formula>"II"</formula>
    </cfRule>
    <cfRule type="cellIs" dxfId="132" priority="377" stopIfTrue="1" operator="equal">
      <formula>"I"</formula>
    </cfRule>
  </conditionalFormatting>
  <conditionalFormatting sqref="U69:U70">
    <cfRule type="cellIs" dxfId="131" priority="372" stopIfTrue="1" operator="equal">
      <formula>"No Aceptable"</formula>
    </cfRule>
    <cfRule type="cellIs" dxfId="130" priority="373" stopIfTrue="1" operator="equal">
      <formula>"Aceptable"</formula>
    </cfRule>
  </conditionalFormatting>
  <conditionalFormatting sqref="U69:U70">
    <cfRule type="cellIs" dxfId="129" priority="371" stopIfTrue="1" operator="equal">
      <formula>"No Aceptable o Aceptable Con Control Especifico"</formula>
    </cfRule>
  </conditionalFormatting>
  <conditionalFormatting sqref="U69:U70">
    <cfRule type="containsText" dxfId="128" priority="370" stopIfTrue="1" operator="containsText" text="Mejorable">
      <formula>NOT(ISERROR(SEARCH("Mejorable",U69)))</formula>
    </cfRule>
  </conditionalFormatting>
  <conditionalFormatting sqref="P74">
    <cfRule type="cellIs" priority="351" stopIfTrue="1" operator="equal">
      <formula>"10, 25, 50, 100"</formula>
    </cfRule>
  </conditionalFormatting>
  <conditionalFormatting sqref="T30 T51:T61">
    <cfRule type="cellIs" dxfId="127" priority="320" stopIfTrue="1" operator="equal">
      <formula>"IV"</formula>
    </cfRule>
    <cfRule type="cellIs" dxfId="126" priority="321" stopIfTrue="1" operator="equal">
      <formula>"III"</formula>
    </cfRule>
    <cfRule type="cellIs" dxfId="125" priority="322" stopIfTrue="1" operator="equal">
      <formula>"II"</formula>
    </cfRule>
    <cfRule type="cellIs" dxfId="124" priority="323" stopIfTrue="1" operator="equal">
      <formula>"I"</formula>
    </cfRule>
  </conditionalFormatting>
  <conditionalFormatting sqref="U30 U51:U61">
    <cfRule type="cellIs" dxfId="123" priority="318" stopIfTrue="1" operator="equal">
      <formula>"No Aceptable"</formula>
    </cfRule>
    <cfRule type="cellIs" dxfId="122" priority="319" stopIfTrue="1" operator="equal">
      <formula>"Aceptable"</formula>
    </cfRule>
  </conditionalFormatting>
  <conditionalFormatting sqref="U30 U51:U61">
    <cfRule type="cellIs" dxfId="121" priority="317" stopIfTrue="1" operator="equal">
      <formula>"No Aceptable o Aceptable Con Control Especifico"</formula>
    </cfRule>
  </conditionalFormatting>
  <conditionalFormatting sqref="U30 U51:U61">
    <cfRule type="containsText" dxfId="120" priority="316" stopIfTrue="1" operator="containsText" text="Mejorable">
      <formula>NOT(ISERROR(SEARCH("Mejorable",U30)))</formula>
    </cfRule>
  </conditionalFormatting>
  <conditionalFormatting sqref="P69:P70">
    <cfRule type="cellIs" priority="378" stopIfTrue="1" operator="equal">
      <formula>"10, 25, 50, 100"</formula>
    </cfRule>
  </conditionalFormatting>
  <conditionalFormatting sqref="P72:P73">
    <cfRule type="cellIs" priority="369" stopIfTrue="1" operator="equal">
      <formula>"10, 25, 50, 100"</formula>
    </cfRule>
  </conditionalFormatting>
  <conditionalFormatting sqref="T66">
    <cfRule type="cellIs" dxfId="119" priority="302" stopIfTrue="1" operator="equal">
      <formula>"IV"</formula>
    </cfRule>
    <cfRule type="cellIs" dxfId="118" priority="303" stopIfTrue="1" operator="equal">
      <formula>"III"</formula>
    </cfRule>
    <cfRule type="cellIs" dxfId="117" priority="304" stopIfTrue="1" operator="equal">
      <formula>"II"</formula>
    </cfRule>
    <cfRule type="cellIs" dxfId="116" priority="305" stopIfTrue="1" operator="equal">
      <formula>"I"</formula>
    </cfRule>
  </conditionalFormatting>
  <conditionalFormatting sqref="U66">
    <cfRule type="cellIs" dxfId="115" priority="300" stopIfTrue="1" operator="equal">
      <formula>"No Aceptable"</formula>
    </cfRule>
    <cfRule type="cellIs" dxfId="114" priority="301" stopIfTrue="1" operator="equal">
      <formula>"Aceptable"</formula>
    </cfRule>
  </conditionalFormatting>
  <conditionalFormatting sqref="U66">
    <cfRule type="cellIs" dxfId="113" priority="299" stopIfTrue="1" operator="equal">
      <formula>"No Aceptable o Aceptable Con Control Especifico"</formula>
    </cfRule>
  </conditionalFormatting>
  <conditionalFormatting sqref="U66">
    <cfRule type="containsText" dxfId="112" priority="298" stopIfTrue="1" operator="containsText" text="Mejorable">
      <formula>NOT(ISERROR(SEARCH("Mejorable",U66)))</formula>
    </cfRule>
  </conditionalFormatting>
  <conditionalFormatting sqref="P75">
    <cfRule type="cellIs" priority="360" stopIfTrue="1" operator="equal">
      <formula>"10, 25, 50, 100"</formula>
    </cfRule>
  </conditionalFormatting>
  <conditionalFormatting sqref="T65">
    <cfRule type="cellIs" dxfId="111" priority="293" stopIfTrue="1" operator="equal">
      <formula>"IV"</formula>
    </cfRule>
    <cfRule type="cellIs" dxfId="110" priority="294" stopIfTrue="1" operator="equal">
      <formula>"III"</formula>
    </cfRule>
    <cfRule type="cellIs" dxfId="109" priority="295" stopIfTrue="1" operator="equal">
      <formula>"II"</formula>
    </cfRule>
    <cfRule type="cellIs" dxfId="108" priority="296" stopIfTrue="1" operator="equal">
      <formula>"I"</formula>
    </cfRule>
  </conditionalFormatting>
  <conditionalFormatting sqref="U65">
    <cfRule type="cellIs" dxfId="107" priority="291" stopIfTrue="1" operator="equal">
      <formula>"No Aceptable"</formula>
    </cfRule>
    <cfRule type="cellIs" dxfId="106" priority="292" stopIfTrue="1" operator="equal">
      <formula>"Aceptable"</formula>
    </cfRule>
  </conditionalFormatting>
  <conditionalFormatting sqref="U65">
    <cfRule type="cellIs" dxfId="105" priority="290" stopIfTrue="1" operator="equal">
      <formula>"No Aceptable o Aceptable Con Control Especifico"</formula>
    </cfRule>
  </conditionalFormatting>
  <conditionalFormatting sqref="U65">
    <cfRule type="containsText" dxfId="104" priority="289" stopIfTrue="1" operator="containsText" text="Mejorable">
      <formula>NOT(ISERROR(SEARCH("Mejorable",U65)))</formula>
    </cfRule>
  </conditionalFormatting>
  <conditionalFormatting sqref="T63:T64">
    <cfRule type="cellIs" dxfId="103" priority="311" stopIfTrue="1" operator="equal">
      <formula>"IV"</formula>
    </cfRule>
    <cfRule type="cellIs" dxfId="102" priority="312" stopIfTrue="1" operator="equal">
      <formula>"III"</formula>
    </cfRule>
    <cfRule type="cellIs" dxfId="101" priority="313" stopIfTrue="1" operator="equal">
      <formula>"II"</formula>
    </cfRule>
    <cfRule type="cellIs" dxfId="100" priority="314" stopIfTrue="1" operator="equal">
      <formula>"I"</formula>
    </cfRule>
  </conditionalFormatting>
  <conditionalFormatting sqref="U63:U64">
    <cfRule type="cellIs" dxfId="99" priority="309" stopIfTrue="1" operator="equal">
      <formula>"No Aceptable"</formula>
    </cfRule>
    <cfRule type="cellIs" dxfId="98" priority="310" stopIfTrue="1" operator="equal">
      <formula>"Aceptable"</formula>
    </cfRule>
  </conditionalFormatting>
  <conditionalFormatting sqref="U63:U64">
    <cfRule type="cellIs" dxfId="97" priority="308" stopIfTrue="1" operator="equal">
      <formula>"No Aceptable o Aceptable Con Control Especifico"</formula>
    </cfRule>
  </conditionalFormatting>
  <conditionalFormatting sqref="U63:U64">
    <cfRule type="containsText" dxfId="96" priority="307" stopIfTrue="1" operator="containsText" text="Mejorable">
      <formula>NOT(ISERROR(SEARCH("Mejorable",U63)))</formula>
    </cfRule>
  </conditionalFormatting>
  <conditionalFormatting sqref="P67:P68">
    <cfRule type="cellIs" priority="342" stopIfTrue="1" operator="equal">
      <formula>"10, 25, 50, 100"</formula>
    </cfRule>
  </conditionalFormatting>
  <conditionalFormatting sqref="P62">
    <cfRule type="cellIs" priority="333" stopIfTrue="1" operator="equal">
      <formula>"10, 25, 50, 100"</formula>
    </cfRule>
  </conditionalFormatting>
  <conditionalFormatting sqref="P30 P61">
    <cfRule type="cellIs" priority="324" stopIfTrue="1" operator="equal">
      <formula>"10, 25, 50, 100"</formula>
    </cfRule>
  </conditionalFormatting>
  <conditionalFormatting sqref="P63:P64">
    <cfRule type="cellIs" priority="315" stopIfTrue="1" operator="equal">
      <formula>"10, 25, 50, 100"</formula>
    </cfRule>
  </conditionalFormatting>
  <conditionalFormatting sqref="P66">
    <cfRule type="cellIs" priority="306" stopIfTrue="1" operator="equal">
      <formula>"10, 25, 50, 100"</formula>
    </cfRule>
  </conditionalFormatting>
  <conditionalFormatting sqref="P65">
    <cfRule type="cellIs" priority="297" stopIfTrue="1" operator="equal">
      <formula>"10, 25, 50, 100"</formula>
    </cfRule>
  </conditionalFormatting>
  <conditionalFormatting sqref="P58:P59">
    <cfRule type="cellIs" priority="288" stopIfTrue="1" operator="equal">
      <formula>"10, 25, 50, 100"</formula>
    </cfRule>
  </conditionalFormatting>
  <conditionalFormatting sqref="T48:T49">
    <cfRule type="cellIs" dxfId="95" priority="221" stopIfTrue="1" operator="equal">
      <formula>"IV"</formula>
    </cfRule>
    <cfRule type="cellIs" dxfId="94" priority="222" stopIfTrue="1" operator="equal">
      <formula>"III"</formula>
    </cfRule>
    <cfRule type="cellIs" dxfId="93" priority="223" stopIfTrue="1" operator="equal">
      <formula>"II"</formula>
    </cfRule>
    <cfRule type="cellIs" dxfId="92" priority="224" stopIfTrue="1" operator="equal">
      <formula>"I"</formula>
    </cfRule>
  </conditionalFormatting>
  <conditionalFormatting sqref="U48:U49">
    <cfRule type="cellIs" dxfId="91" priority="219" stopIfTrue="1" operator="equal">
      <formula>"No Aceptable"</formula>
    </cfRule>
    <cfRule type="cellIs" dxfId="90" priority="220" stopIfTrue="1" operator="equal">
      <formula>"Aceptable"</formula>
    </cfRule>
  </conditionalFormatting>
  <conditionalFormatting sqref="U48:U49">
    <cfRule type="cellIs" dxfId="89" priority="218" stopIfTrue="1" operator="equal">
      <formula>"No Aceptable o Aceptable Con Control Especifico"</formula>
    </cfRule>
  </conditionalFormatting>
  <conditionalFormatting sqref="U48:U49">
    <cfRule type="containsText" dxfId="88" priority="217" stopIfTrue="1" operator="containsText" text="Mejorable">
      <formula>NOT(ISERROR(SEARCH("Mejorable",U48)))</formula>
    </cfRule>
  </conditionalFormatting>
  <conditionalFormatting sqref="P51:P52">
    <cfRule type="cellIs" priority="270" stopIfTrue="1" operator="equal">
      <formula>"10, 25, 50, 100"</formula>
    </cfRule>
  </conditionalFormatting>
  <conditionalFormatting sqref="T43">
    <cfRule type="cellIs" dxfId="87" priority="212" stopIfTrue="1" operator="equal">
      <formula>"IV"</formula>
    </cfRule>
    <cfRule type="cellIs" dxfId="86" priority="213" stopIfTrue="1" operator="equal">
      <formula>"III"</formula>
    </cfRule>
    <cfRule type="cellIs" dxfId="85" priority="214" stopIfTrue="1" operator="equal">
      <formula>"II"</formula>
    </cfRule>
    <cfRule type="cellIs" dxfId="84" priority="215" stopIfTrue="1" operator="equal">
      <formula>"I"</formula>
    </cfRule>
  </conditionalFormatting>
  <conditionalFormatting sqref="U43">
    <cfRule type="cellIs" dxfId="83" priority="210" stopIfTrue="1" operator="equal">
      <formula>"No Aceptable"</formula>
    </cfRule>
    <cfRule type="cellIs" dxfId="82" priority="211" stopIfTrue="1" operator="equal">
      <formula>"Aceptable"</formula>
    </cfRule>
  </conditionalFormatting>
  <conditionalFormatting sqref="U43">
    <cfRule type="cellIs" dxfId="81" priority="209" stopIfTrue="1" operator="equal">
      <formula>"No Aceptable o Aceptable Con Control Especifico"</formula>
    </cfRule>
  </conditionalFormatting>
  <conditionalFormatting sqref="U43">
    <cfRule type="containsText" dxfId="80" priority="208" stopIfTrue="1" operator="containsText" text="Mejorable">
      <formula>NOT(ISERROR(SEARCH("Mejorable",U43)))</formula>
    </cfRule>
  </conditionalFormatting>
  <conditionalFormatting sqref="P57">
    <cfRule type="cellIs" priority="252" stopIfTrue="1" operator="equal">
      <formula>"10, 25, 50, 100"</formula>
    </cfRule>
  </conditionalFormatting>
  <conditionalFormatting sqref="T47">
    <cfRule type="cellIs" dxfId="79" priority="185" stopIfTrue="1" operator="equal">
      <formula>"IV"</formula>
    </cfRule>
    <cfRule type="cellIs" dxfId="78" priority="186" stopIfTrue="1" operator="equal">
      <formula>"III"</formula>
    </cfRule>
    <cfRule type="cellIs" dxfId="77" priority="187" stopIfTrue="1" operator="equal">
      <formula>"II"</formula>
    </cfRule>
    <cfRule type="cellIs" dxfId="76" priority="188" stopIfTrue="1" operator="equal">
      <formula>"I"</formula>
    </cfRule>
  </conditionalFormatting>
  <conditionalFormatting sqref="U47">
    <cfRule type="cellIs" dxfId="75" priority="183" stopIfTrue="1" operator="equal">
      <formula>"No Aceptable"</formula>
    </cfRule>
    <cfRule type="cellIs" dxfId="74" priority="184" stopIfTrue="1" operator="equal">
      <formula>"Aceptable"</formula>
    </cfRule>
  </conditionalFormatting>
  <conditionalFormatting sqref="U47">
    <cfRule type="cellIs" dxfId="73" priority="182" stopIfTrue="1" operator="equal">
      <formula>"No Aceptable o Aceptable Con Control Especifico"</formula>
    </cfRule>
  </conditionalFormatting>
  <conditionalFormatting sqref="U47">
    <cfRule type="containsText" dxfId="72" priority="181" stopIfTrue="1" operator="containsText" text="Mejorable">
      <formula>NOT(ISERROR(SEARCH("Mejorable",U47)))</formula>
    </cfRule>
  </conditionalFormatting>
  <conditionalFormatting sqref="P53">
    <cfRule type="cellIs" priority="279" stopIfTrue="1" operator="equal">
      <formula>"10, 25, 50, 100"</formula>
    </cfRule>
  </conditionalFormatting>
  <conditionalFormatting sqref="T31:T42">
    <cfRule type="cellIs" dxfId="71" priority="203" stopIfTrue="1" operator="equal">
      <formula>"IV"</formula>
    </cfRule>
    <cfRule type="cellIs" dxfId="70" priority="204" stopIfTrue="1" operator="equal">
      <formula>"III"</formula>
    </cfRule>
    <cfRule type="cellIs" dxfId="69" priority="205" stopIfTrue="1" operator="equal">
      <formula>"II"</formula>
    </cfRule>
    <cfRule type="cellIs" dxfId="68" priority="206" stopIfTrue="1" operator="equal">
      <formula>"I"</formula>
    </cfRule>
  </conditionalFormatting>
  <conditionalFormatting sqref="U31:U42">
    <cfRule type="cellIs" dxfId="67" priority="201" stopIfTrue="1" operator="equal">
      <formula>"No Aceptable"</formula>
    </cfRule>
    <cfRule type="cellIs" dxfId="66" priority="202" stopIfTrue="1" operator="equal">
      <formula>"Aceptable"</formula>
    </cfRule>
  </conditionalFormatting>
  <conditionalFormatting sqref="U31:U42">
    <cfRule type="cellIs" dxfId="65" priority="200" stopIfTrue="1" operator="equal">
      <formula>"No Aceptable o Aceptable Con Control Especifico"</formula>
    </cfRule>
  </conditionalFormatting>
  <conditionalFormatting sqref="U31:U42">
    <cfRule type="containsText" dxfId="64" priority="199" stopIfTrue="1" operator="containsText" text="Mejorable">
      <formula>NOT(ISERROR(SEARCH("Mejorable",U31)))</formula>
    </cfRule>
  </conditionalFormatting>
  <conditionalFormatting sqref="P54:P55">
    <cfRule type="cellIs" priority="261" stopIfTrue="1" operator="equal">
      <formula>"10, 25, 50, 100"</formula>
    </cfRule>
  </conditionalFormatting>
  <conditionalFormatting sqref="T44:T45">
    <cfRule type="cellIs" dxfId="63" priority="194" stopIfTrue="1" operator="equal">
      <formula>"IV"</formula>
    </cfRule>
    <cfRule type="cellIs" dxfId="62" priority="195" stopIfTrue="1" operator="equal">
      <formula>"III"</formula>
    </cfRule>
    <cfRule type="cellIs" dxfId="61" priority="196" stopIfTrue="1" operator="equal">
      <formula>"II"</formula>
    </cfRule>
    <cfRule type="cellIs" dxfId="60" priority="197" stopIfTrue="1" operator="equal">
      <formula>"I"</formula>
    </cfRule>
  </conditionalFormatting>
  <conditionalFormatting sqref="U44:U45">
    <cfRule type="cellIs" dxfId="59" priority="192" stopIfTrue="1" operator="equal">
      <formula>"No Aceptable"</formula>
    </cfRule>
    <cfRule type="cellIs" dxfId="58" priority="193" stopIfTrue="1" operator="equal">
      <formula>"Aceptable"</formula>
    </cfRule>
  </conditionalFormatting>
  <conditionalFormatting sqref="U44:U45">
    <cfRule type="cellIs" dxfId="57" priority="191" stopIfTrue="1" operator="equal">
      <formula>"No Aceptable o Aceptable Con Control Especifico"</formula>
    </cfRule>
  </conditionalFormatting>
  <conditionalFormatting sqref="U44:U45">
    <cfRule type="containsText" dxfId="56" priority="190" stopIfTrue="1" operator="containsText" text="Mejorable">
      <formula>NOT(ISERROR(SEARCH("Mejorable",U44)))</formula>
    </cfRule>
  </conditionalFormatting>
  <conditionalFormatting sqref="T46">
    <cfRule type="cellIs" dxfId="55" priority="176" stopIfTrue="1" operator="equal">
      <formula>"IV"</formula>
    </cfRule>
    <cfRule type="cellIs" dxfId="54" priority="177" stopIfTrue="1" operator="equal">
      <formula>"III"</formula>
    </cfRule>
    <cfRule type="cellIs" dxfId="53" priority="178" stopIfTrue="1" operator="equal">
      <formula>"II"</formula>
    </cfRule>
    <cfRule type="cellIs" dxfId="52" priority="179" stopIfTrue="1" operator="equal">
      <formula>"I"</formula>
    </cfRule>
  </conditionalFormatting>
  <conditionalFormatting sqref="U46">
    <cfRule type="cellIs" dxfId="51" priority="174" stopIfTrue="1" operator="equal">
      <formula>"No Aceptable"</formula>
    </cfRule>
    <cfRule type="cellIs" dxfId="50" priority="175" stopIfTrue="1" operator="equal">
      <formula>"Aceptable"</formula>
    </cfRule>
  </conditionalFormatting>
  <conditionalFormatting sqref="U46">
    <cfRule type="cellIs" dxfId="49" priority="173" stopIfTrue="1" operator="equal">
      <formula>"No Aceptable o Aceptable Con Control Especifico"</formula>
    </cfRule>
  </conditionalFormatting>
  <conditionalFormatting sqref="U46">
    <cfRule type="containsText" dxfId="48" priority="172" stopIfTrue="1" operator="containsText" text="Mejorable">
      <formula>NOT(ISERROR(SEARCH("Mejorable",U46)))</formula>
    </cfRule>
  </conditionalFormatting>
  <conditionalFormatting sqref="P56">
    <cfRule type="cellIs" priority="243" stopIfTrue="1" operator="equal">
      <formula>"10, 25, 50, 100"</formula>
    </cfRule>
  </conditionalFormatting>
  <conditionalFormatting sqref="P60">
    <cfRule type="cellIs" priority="234" stopIfTrue="1" operator="equal">
      <formula>"10, 25, 50, 100"</formula>
    </cfRule>
  </conditionalFormatting>
  <conditionalFormatting sqref="T50">
    <cfRule type="cellIs" dxfId="47" priority="167" stopIfTrue="1" operator="equal">
      <formula>"IV"</formula>
    </cfRule>
    <cfRule type="cellIs" dxfId="46" priority="168" stopIfTrue="1" operator="equal">
      <formula>"III"</formula>
    </cfRule>
    <cfRule type="cellIs" dxfId="45" priority="169" stopIfTrue="1" operator="equal">
      <formula>"II"</formula>
    </cfRule>
    <cfRule type="cellIs" dxfId="44" priority="170" stopIfTrue="1" operator="equal">
      <formula>"I"</formula>
    </cfRule>
  </conditionalFormatting>
  <conditionalFormatting sqref="U50">
    <cfRule type="cellIs" dxfId="43" priority="165" stopIfTrue="1" operator="equal">
      <formula>"No Aceptable"</formula>
    </cfRule>
    <cfRule type="cellIs" dxfId="42" priority="166" stopIfTrue="1" operator="equal">
      <formula>"Aceptable"</formula>
    </cfRule>
  </conditionalFormatting>
  <conditionalFormatting sqref="U50">
    <cfRule type="cellIs" dxfId="41" priority="164" stopIfTrue="1" operator="equal">
      <formula>"No Aceptable o Aceptable Con Control Especifico"</formula>
    </cfRule>
  </conditionalFormatting>
  <conditionalFormatting sqref="U50">
    <cfRule type="containsText" dxfId="40" priority="163" stopIfTrue="1" operator="containsText" text="Mejorable">
      <formula>NOT(ISERROR(SEARCH("Mejorable",U50)))</formula>
    </cfRule>
  </conditionalFormatting>
  <conditionalFormatting sqref="P48:P49">
    <cfRule type="cellIs" priority="225" stopIfTrue="1" operator="equal">
      <formula>"10, 25, 50, 100"</formula>
    </cfRule>
  </conditionalFormatting>
  <conditionalFormatting sqref="P41:P42">
    <cfRule type="cellIs" priority="207" stopIfTrue="1" operator="equal">
      <formula>"10, 25, 50, 100"</formula>
    </cfRule>
  </conditionalFormatting>
  <conditionalFormatting sqref="P47">
    <cfRule type="cellIs" priority="189" stopIfTrue="1" operator="equal">
      <formula>"10, 25, 50, 100"</formula>
    </cfRule>
  </conditionalFormatting>
  <conditionalFormatting sqref="P43">
    <cfRule type="cellIs" priority="216" stopIfTrue="1" operator="equal">
      <formula>"10, 25, 50, 100"</formula>
    </cfRule>
  </conditionalFormatting>
  <conditionalFormatting sqref="P44:P45">
    <cfRule type="cellIs" priority="198" stopIfTrue="1" operator="equal">
      <formula>"10, 25, 50, 100"</formula>
    </cfRule>
  </conditionalFormatting>
  <conditionalFormatting sqref="P46">
    <cfRule type="cellIs" priority="180" stopIfTrue="1" operator="equal">
      <formula>"10, 25, 50, 100"</formula>
    </cfRule>
  </conditionalFormatting>
  <conditionalFormatting sqref="P50">
    <cfRule type="cellIs" priority="171" stopIfTrue="1" operator="equal">
      <formula>"10, 25, 50, 100"</formula>
    </cfRule>
  </conditionalFormatting>
  <conditionalFormatting sqref="P38:P39">
    <cfRule type="cellIs" priority="162" stopIfTrue="1" operator="equal">
      <formula>"10, 25, 50, 100"</formula>
    </cfRule>
  </conditionalFormatting>
  <conditionalFormatting sqref="T84">
    <cfRule type="cellIs" dxfId="39" priority="59" stopIfTrue="1" operator="equal">
      <formula>"IV"</formula>
    </cfRule>
    <cfRule type="cellIs" dxfId="38" priority="60" stopIfTrue="1" operator="equal">
      <formula>"III"</formula>
    </cfRule>
    <cfRule type="cellIs" dxfId="37" priority="61" stopIfTrue="1" operator="equal">
      <formula>"II"</formula>
    </cfRule>
    <cfRule type="cellIs" dxfId="36" priority="62" stopIfTrue="1" operator="equal">
      <formula>"I"</formula>
    </cfRule>
  </conditionalFormatting>
  <conditionalFormatting sqref="U84">
    <cfRule type="cellIs" dxfId="35" priority="57" stopIfTrue="1" operator="equal">
      <formula>"No Aceptable"</formula>
    </cfRule>
    <cfRule type="cellIs" dxfId="34" priority="58" stopIfTrue="1" operator="equal">
      <formula>"Aceptable"</formula>
    </cfRule>
  </conditionalFormatting>
  <conditionalFormatting sqref="U84">
    <cfRule type="cellIs" dxfId="33" priority="56" stopIfTrue="1" operator="equal">
      <formula>"No Aceptable o Aceptable Con Control Especifico"</formula>
    </cfRule>
  </conditionalFormatting>
  <conditionalFormatting sqref="U84">
    <cfRule type="containsText" dxfId="32" priority="55" stopIfTrue="1" operator="containsText" text="Mejorable">
      <formula>NOT(ISERROR(SEARCH("Mejorable",U84)))</formula>
    </cfRule>
  </conditionalFormatting>
  <conditionalFormatting sqref="P31:P32">
    <cfRule type="cellIs" priority="144" stopIfTrue="1" operator="equal">
      <formula>"10, 25, 50, 100"</formula>
    </cfRule>
  </conditionalFormatting>
  <conditionalFormatting sqref="P37">
    <cfRule type="cellIs" priority="126" stopIfTrue="1" operator="equal">
      <formula>"10, 25, 50, 100"</formula>
    </cfRule>
  </conditionalFormatting>
  <conditionalFormatting sqref="P33">
    <cfRule type="cellIs" priority="153" stopIfTrue="1" operator="equal">
      <formula>"10, 25, 50, 100"</formula>
    </cfRule>
  </conditionalFormatting>
  <conditionalFormatting sqref="U81">
    <cfRule type="containsText" dxfId="31" priority="37" stopIfTrue="1" operator="containsText" text="Mejorable">
      <formula>NOT(ISERROR(SEARCH("Mejorable",U81)))</formula>
    </cfRule>
  </conditionalFormatting>
  <conditionalFormatting sqref="P34:P35">
    <cfRule type="cellIs" priority="135" stopIfTrue="1" operator="equal">
      <formula>"10, 25, 50, 100"</formula>
    </cfRule>
  </conditionalFormatting>
  <conditionalFormatting sqref="T82:T83">
    <cfRule type="cellIs" dxfId="30" priority="50" stopIfTrue="1" operator="equal">
      <formula>"IV"</formula>
    </cfRule>
    <cfRule type="cellIs" dxfId="29" priority="51" stopIfTrue="1" operator="equal">
      <formula>"III"</formula>
    </cfRule>
    <cfRule type="cellIs" dxfId="28" priority="52" stopIfTrue="1" operator="equal">
      <formula>"II"</formula>
    </cfRule>
    <cfRule type="cellIs" dxfId="27" priority="53" stopIfTrue="1" operator="equal">
      <formula>"I"</formula>
    </cfRule>
  </conditionalFormatting>
  <conditionalFormatting sqref="U82:U83">
    <cfRule type="cellIs" dxfId="26" priority="48" stopIfTrue="1" operator="equal">
      <formula>"No Aceptable"</formula>
    </cfRule>
    <cfRule type="cellIs" dxfId="25" priority="49" stopIfTrue="1" operator="equal">
      <formula>"Aceptable"</formula>
    </cfRule>
  </conditionalFormatting>
  <conditionalFormatting sqref="U82:U83">
    <cfRule type="cellIs" dxfId="24" priority="47" stopIfTrue="1" operator="equal">
      <formula>"No Aceptable o Aceptable Con Control Especifico"</formula>
    </cfRule>
  </conditionalFormatting>
  <conditionalFormatting sqref="U82:U83">
    <cfRule type="containsText" dxfId="23" priority="46" stopIfTrue="1" operator="containsText" text="Mejorable">
      <formula>NOT(ISERROR(SEARCH("Mejorable",U82)))</formula>
    </cfRule>
  </conditionalFormatting>
  <conditionalFormatting sqref="P36">
    <cfRule type="cellIs" priority="117" stopIfTrue="1" operator="equal">
      <formula>"10, 25, 50, 100"</formula>
    </cfRule>
  </conditionalFormatting>
  <conditionalFormatting sqref="P40">
    <cfRule type="cellIs" priority="108" stopIfTrue="1" operator="equal">
      <formula>"10, 25, 50, 100"</formula>
    </cfRule>
  </conditionalFormatting>
  <conditionalFormatting sqref="T81">
    <cfRule type="cellIs" dxfId="22" priority="41" stopIfTrue="1" operator="equal">
      <formula>"IV"</formula>
    </cfRule>
    <cfRule type="cellIs" dxfId="21" priority="42" stopIfTrue="1" operator="equal">
      <formula>"III"</formula>
    </cfRule>
    <cfRule type="cellIs" dxfId="20" priority="43" stopIfTrue="1" operator="equal">
      <formula>"II"</formula>
    </cfRule>
    <cfRule type="cellIs" dxfId="19" priority="44" stopIfTrue="1" operator="equal">
      <formula>"I"</formula>
    </cfRule>
  </conditionalFormatting>
  <conditionalFormatting sqref="U81">
    <cfRule type="cellIs" dxfId="18" priority="39" stopIfTrue="1" operator="equal">
      <formula>"No Aceptable"</formula>
    </cfRule>
    <cfRule type="cellIs" dxfId="17" priority="40" stopIfTrue="1" operator="equal">
      <formula>"Aceptable"</formula>
    </cfRule>
  </conditionalFormatting>
  <conditionalFormatting sqref="U81">
    <cfRule type="cellIs" dxfId="16" priority="38" stopIfTrue="1" operator="equal">
      <formula>"No Aceptable o Aceptable Con Control Especifico"</formula>
    </cfRule>
  </conditionalFormatting>
  <conditionalFormatting sqref="P11:P20">
    <cfRule type="cellIs" priority="99" stopIfTrue="1" operator="equal">
      <formula>"10, 25, 50, 100"</formula>
    </cfRule>
  </conditionalFormatting>
  <conditionalFormatting sqref="P82:P83">
    <cfRule type="cellIs" priority="54" stopIfTrue="1" operator="equal">
      <formula>"10, 25, 50, 100"</formula>
    </cfRule>
  </conditionalFormatting>
  <conditionalFormatting sqref="T85:T86">
    <cfRule type="cellIs" dxfId="15" priority="14" stopIfTrue="1" operator="equal">
      <formula>"IV"</formula>
    </cfRule>
    <cfRule type="cellIs" dxfId="14" priority="15" stopIfTrue="1" operator="equal">
      <formula>"III"</formula>
    </cfRule>
    <cfRule type="cellIs" dxfId="13" priority="16" stopIfTrue="1" operator="equal">
      <formula>"II"</formula>
    </cfRule>
    <cfRule type="cellIs" dxfId="12" priority="17" stopIfTrue="1" operator="equal">
      <formula>"I"</formula>
    </cfRule>
  </conditionalFormatting>
  <conditionalFormatting sqref="U85:U86">
    <cfRule type="cellIs" dxfId="11" priority="12" stopIfTrue="1" operator="equal">
      <formula>"No Aceptable"</formula>
    </cfRule>
    <cfRule type="cellIs" dxfId="10" priority="13" stopIfTrue="1" operator="equal">
      <formula>"Aceptable"</formula>
    </cfRule>
  </conditionalFormatting>
  <conditionalFormatting sqref="U85:U86">
    <cfRule type="cellIs" dxfId="9" priority="11" stopIfTrue="1" operator="equal">
      <formula>"No Aceptable o Aceptable Con Control Especifico"</formula>
    </cfRule>
  </conditionalFormatting>
  <conditionalFormatting sqref="U85:U86">
    <cfRule type="containsText" dxfId="8" priority="10" stopIfTrue="1" operator="containsText" text="Mejorable">
      <formula>NOT(ISERROR(SEARCH("Mejorable",U85)))</formula>
    </cfRule>
  </conditionalFormatting>
  <conditionalFormatting sqref="P81">
    <cfRule type="cellIs" priority="45" stopIfTrue="1" operator="equal">
      <formula>"10, 25, 50, 100"</formula>
    </cfRule>
  </conditionalFormatting>
  <conditionalFormatting sqref="T87">
    <cfRule type="cellIs" dxfId="7" priority="23" stopIfTrue="1" operator="equal">
      <formula>"IV"</formula>
    </cfRule>
    <cfRule type="cellIs" dxfId="6" priority="24" stopIfTrue="1" operator="equal">
      <formula>"III"</formula>
    </cfRule>
    <cfRule type="cellIs" dxfId="5" priority="25" stopIfTrue="1" operator="equal">
      <formula>"II"</formula>
    </cfRule>
    <cfRule type="cellIs" dxfId="4" priority="26" stopIfTrue="1" operator="equal">
      <formula>"I"</formula>
    </cfRule>
  </conditionalFormatting>
  <conditionalFormatting sqref="U87">
    <cfRule type="cellIs" dxfId="3" priority="21" stopIfTrue="1" operator="equal">
      <formula>"No Aceptable"</formula>
    </cfRule>
    <cfRule type="cellIs" dxfId="2" priority="22" stopIfTrue="1" operator="equal">
      <formula>"Aceptable"</formula>
    </cfRule>
  </conditionalFormatting>
  <conditionalFormatting sqref="U87">
    <cfRule type="cellIs" dxfId="1" priority="20" stopIfTrue="1" operator="equal">
      <formula>"No Aceptable o Aceptable Con Control Especifico"</formula>
    </cfRule>
  </conditionalFormatting>
  <conditionalFormatting sqref="U87">
    <cfRule type="containsText" dxfId="0" priority="19" stopIfTrue="1" operator="containsText" text="Mejorable">
      <formula>NOT(ISERROR(SEARCH("Mejorable",U87)))</formula>
    </cfRule>
  </conditionalFormatting>
  <conditionalFormatting sqref="P84">
    <cfRule type="cellIs" priority="63" stopIfTrue="1" operator="equal">
      <formula>"10, 25, 50, 100"</formula>
    </cfRule>
  </conditionalFormatting>
  <conditionalFormatting sqref="P87">
    <cfRule type="cellIs" priority="27" stopIfTrue="1" operator="equal">
      <formula>"10, 25, 50, 100"</formula>
    </cfRule>
  </conditionalFormatting>
  <conditionalFormatting sqref="P85:P86">
    <cfRule type="cellIs" priority="18" stopIfTrue="1" operator="equal">
      <formula>"10, 25, 50, 100"</formula>
    </cfRule>
  </conditionalFormatting>
  <dataValidations count="2">
    <dataValidation type="whole" allowBlank="1" showInputMessage="1" showErrorMessage="1" prompt="1 Esporadica (EE)_x000a_2 Ocasional (EO)_x000a_3 Frecuente (EF)_x000a_4 continua (EC)" sqref="O11:O87">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87">
      <formula1>10</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FUNCIONES!$A$2:$A$82</xm:f>
          </x14:formula1>
          <xm:sqref>E11 E21 E31 E41 E51 E61 E71 E81 E87</xm:sqref>
        </x14:dataValidation>
        <x14:dataValidation type="list" allowBlank="1" showInputMessage="1" showErrorMessage="1">
          <x14:formula1>
            <xm:f>PELIGROS!$A$2:$A$445</xm:f>
          </x14:formula1>
          <xm:sqref>H11:I87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28" zoomScale="80" zoomScaleNormal="80" workbookViewId="0">
      <selection activeCell="B34" sqref="B34"/>
    </sheetView>
  </sheetViews>
  <sheetFormatPr baseColWidth="10" defaultRowHeight="15" x14ac:dyDescent="0.2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x14ac:dyDescent="0.25">
      <c r="A1" s="27" t="s">
        <v>88</v>
      </c>
      <c r="B1" s="27" t="s">
        <v>89</v>
      </c>
      <c r="C1" s="27" t="s">
        <v>2</v>
      </c>
      <c r="D1" s="27" t="s">
        <v>90</v>
      </c>
      <c r="E1" s="27" t="s">
        <v>91</v>
      </c>
      <c r="F1" s="27" t="s">
        <v>92</v>
      </c>
      <c r="G1" s="27" t="s">
        <v>93</v>
      </c>
    </row>
    <row r="2" spans="1:7" s="26" customFormat="1" ht="47.25" customHeight="1" x14ac:dyDescent="0.25">
      <c r="A2" s="29" t="s">
        <v>94</v>
      </c>
      <c r="B2" s="29" t="s">
        <v>95</v>
      </c>
      <c r="C2" s="29" t="s">
        <v>96</v>
      </c>
      <c r="D2" s="29" t="s">
        <v>31</v>
      </c>
      <c r="E2" s="29" t="s">
        <v>31</v>
      </c>
      <c r="F2" s="29" t="s">
        <v>97</v>
      </c>
      <c r="G2" s="29" t="s">
        <v>98</v>
      </c>
    </row>
    <row r="3" spans="1:7" s="26" customFormat="1" ht="45" x14ac:dyDescent="0.25">
      <c r="A3" s="29" t="s">
        <v>76</v>
      </c>
      <c r="B3" s="29" t="s">
        <v>99</v>
      </c>
      <c r="C3" s="29" t="s">
        <v>100</v>
      </c>
      <c r="D3" s="29" t="s">
        <v>31</v>
      </c>
      <c r="E3" s="29" t="s">
        <v>31</v>
      </c>
      <c r="F3" s="29" t="s">
        <v>97</v>
      </c>
      <c r="G3" s="29" t="s">
        <v>98</v>
      </c>
    </row>
    <row r="4" spans="1:7" s="26" customFormat="1" ht="45" x14ac:dyDescent="0.25">
      <c r="A4" s="29" t="s">
        <v>101</v>
      </c>
      <c r="B4" s="29" t="s">
        <v>101</v>
      </c>
      <c r="C4" s="29" t="s">
        <v>102</v>
      </c>
      <c r="D4" s="29" t="s">
        <v>31</v>
      </c>
      <c r="E4" s="29" t="s">
        <v>31</v>
      </c>
      <c r="F4" s="29" t="s">
        <v>103</v>
      </c>
      <c r="G4" s="29" t="s">
        <v>98</v>
      </c>
    </row>
    <row r="5" spans="1:7" s="26" customFormat="1" ht="75" x14ac:dyDescent="0.25">
      <c r="A5" s="29" t="s">
        <v>104</v>
      </c>
      <c r="B5" s="29" t="s">
        <v>105</v>
      </c>
      <c r="C5" s="29" t="s">
        <v>106</v>
      </c>
      <c r="D5" s="29" t="s">
        <v>42</v>
      </c>
      <c r="E5" s="29" t="s">
        <v>107</v>
      </c>
      <c r="F5" s="29" t="s">
        <v>108</v>
      </c>
      <c r="G5" s="29" t="s">
        <v>98</v>
      </c>
    </row>
    <row r="6" spans="1:7" s="26" customFormat="1" ht="30" x14ac:dyDescent="0.25">
      <c r="A6" s="29" t="s">
        <v>109</v>
      </c>
      <c r="B6" s="29" t="s">
        <v>104</v>
      </c>
      <c r="C6" s="29" t="s">
        <v>110</v>
      </c>
      <c r="D6" s="29" t="s">
        <v>31</v>
      </c>
      <c r="E6" s="29" t="s">
        <v>111</v>
      </c>
      <c r="F6" s="29" t="s">
        <v>108</v>
      </c>
      <c r="G6" s="29" t="s">
        <v>112</v>
      </c>
    </row>
    <row r="7" spans="1:7" s="26" customFormat="1" ht="75" x14ac:dyDescent="0.25">
      <c r="A7" s="29" t="s">
        <v>113</v>
      </c>
      <c r="B7" s="29" t="s">
        <v>113</v>
      </c>
      <c r="C7" s="29" t="s">
        <v>114</v>
      </c>
      <c r="D7" s="29" t="s">
        <v>42</v>
      </c>
      <c r="E7" s="29" t="s">
        <v>115</v>
      </c>
      <c r="F7" s="29" t="s">
        <v>114</v>
      </c>
      <c r="G7" s="29" t="s">
        <v>98</v>
      </c>
    </row>
    <row r="8" spans="1:7" s="26" customFormat="1" ht="75" x14ac:dyDescent="0.25">
      <c r="A8" s="29" t="s">
        <v>116</v>
      </c>
      <c r="B8" s="29" t="s">
        <v>116</v>
      </c>
      <c r="C8" s="29" t="s">
        <v>117</v>
      </c>
      <c r="D8" s="29" t="s">
        <v>42</v>
      </c>
      <c r="E8" s="29" t="s">
        <v>107</v>
      </c>
      <c r="F8" s="29" t="s">
        <v>108</v>
      </c>
      <c r="G8" s="29" t="s">
        <v>98</v>
      </c>
    </row>
    <row r="9" spans="1:7" s="26" customFormat="1" ht="30" x14ac:dyDescent="0.25">
      <c r="A9" s="29" t="s">
        <v>118</v>
      </c>
      <c r="B9" s="29" t="s">
        <v>116</v>
      </c>
      <c r="C9" s="29" t="s">
        <v>117</v>
      </c>
      <c r="D9" s="29" t="s">
        <v>31</v>
      </c>
      <c r="E9" s="29" t="s">
        <v>111</v>
      </c>
      <c r="F9" s="29" t="s">
        <v>108</v>
      </c>
      <c r="G9" s="29" t="s">
        <v>112</v>
      </c>
    </row>
    <row r="10" spans="1:7" s="26" customFormat="1" x14ac:dyDescent="0.25">
      <c r="A10" s="29" t="s">
        <v>120</v>
      </c>
      <c r="B10" s="29" t="s">
        <v>120</v>
      </c>
      <c r="C10" s="29" t="s">
        <v>121</v>
      </c>
      <c r="D10" s="29" t="s">
        <v>122</v>
      </c>
      <c r="E10" s="29" t="s">
        <v>122</v>
      </c>
      <c r="F10" s="29" t="s">
        <v>122</v>
      </c>
      <c r="G10" s="29" t="s">
        <v>122</v>
      </c>
    </row>
    <row r="11" spans="1:7" s="26" customFormat="1" ht="75" x14ac:dyDescent="0.25">
      <c r="A11" s="29" t="s">
        <v>145</v>
      </c>
      <c r="B11" s="29" t="s">
        <v>146</v>
      </c>
      <c r="C11" s="29" t="s">
        <v>147</v>
      </c>
      <c r="D11" s="29" t="s">
        <v>42</v>
      </c>
      <c r="E11" s="29" t="s">
        <v>31</v>
      </c>
      <c r="F11" s="29" t="s">
        <v>148</v>
      </c>
      <c r="G11" s="29" t="s">
        <v>31</v>
      </c>
    </row>
    <row r="12" spans="1:7" s="26" customFormat="1" ht="75" x14ac:dyDescent="0.25">
      <c r="A12" s="29" t="s">
        <v>149</v>
      </c>
      <c r="B12" s="29" t="s">
        <v>150</v>
      </c>
      <c r="C12" s="29" t="s">
        <v>151</v>
      </c>
      <c r="D12" s="29" t="s">
        <v>42</v>
      </c>
      <c r="E12" s="29" t="s">
        <v>31</v>
      </c>
      <c r="F12" s="29" t="s">
        <v>148</v>
      </c>
      <c r="G12" s="29" t="s">
        <v>31</v>
      </c>
    </row>
    <row r="13" spans="1:7" s="26" customFormat="1" ht="30" x14ac:dyDescent="0.25">
      <c r="A13" s="29" t="s">
        <v>152</v>
      </c>
      <c r="B13" s="29" t="s">
        <v>153</v>
      </c>
      <c r="C13" s="29" t="s">
        <v>154</v>
      </c>
      <c r="D13" s="29" t="s">
        <v>31</v>
      </c>
      <c r="E13" s="29" t="s">
        <v>31</v>
      </c>
      <c r="F13" s="29" t="s">
        <v>148</v>
      </c>
      <c r="G13" s="29" t="s">
        <v>31</v>
      </c>
    </row>
    <row r="14" spans="1:7" s="26" customFormat="1" ht="75" x14ac:dyDescent="0.25">
      <c r="A14" s="29" t="s">
        <v>155</v>
      </c>
      <c r="B14" s="29" t="s">
        <v>156</v>
      </c>
      <c r="C14" s="29" t="s">
        <v>157</v>
      </c>
      <c r="D14" s="29" t="s">
        <v>42</v>
      </c>
      <c r="E14" s="29" t="s">
        <v>31</v>
      </c>
      <c r="F14" s="29" t="s">
        <v>68</v>
      </c>
      <c r="G14" s="29" t="s">
        <v>31</v>
      </c>
    </row>
    <row r="15" spans="1:7" s="26" customFormat="1" ht="75" x14ac:dyDescent="0.25">
      <c r="A15" s="29" t="s">
        <v>64</v>
      </c>
      <c r="B15" s="29" t="s">
        <v>65</v>
      </c>
      <c r="C15" s="29" t="s">
        <v>66</v>
      </c>
      <c r="D15" s="29" t="s">
        <v>42</v>
      </c>
      <c r="E15" s="29" t="s">
        <v>67</v>
      </c>
      <c r="F15" s="29" t="s">
        <v>68</v>
      </c>
      <c r="G15" s="29" t="s">
        <v>31</v>
      </c>
    </row>
    <row r="16" spans="1:7" s="26" customFormat="1" ht="75" x14ac:dyDescent="0.25">
      <c r="A16" s="29" t="s">
        <v>158</v>
      </c>
      <c r="B16" s="29" t="s">
        <v>159</v>
      </c>
      <c r="C16" s="29" t="s">
        <v>160</v>
      </c>
      <c r="D16" s="29" t="s">
        <v>42</v>
      </c>
      <c r="E16" s="29" t="s">
        <v>161</v>
      </c>
      <c r="F16" s="29" t="s">
        <v>162</v>
      </c>
      <c r="G16" s="29" t="s">
        <v>163</v>
      </c>
    </row>
    <row r="17" spans="1:7" s="26" customFormat="1" ht="75" x14ac:dyDescent="0.25">
      <c r="A17" s="29" t="s">
        <v>164</v>
      </c>
      <c r="B17" s="29" t="s">
        <v>165</v>
      </c>
      <c r="C17" s="29" t="s">
        <v>166</v>
      </c>
      <c r="D17" s="29" t="s">
        <v>42</v>
      </c>
      <c r="E17" s="29" t="s">
        <v>29</v>
      </c>
      <c r="F17" s="29" t="s">
        <v>167</v>
      </c>
      <c r="G17" s="29" t="s">
        <v>31</v>
      </c>
    </row>
    <row r="18" spans="1:7" s="26" customFormat="1" ht="75" x14ac:dyDescent="0.25">
      <c r="A18" s="29" t="s">
        <v>168</v>
      </c>
      <c r="B18" s="29" t="s">
        <v>165</v>
      </c>
      <c r="C18" s="29" t="s">
        <v>169</v>
      </c>
      <c r="D18" s="29" t="s">
        <v>42</v>
      </c>
      <c r="E18" s="29" t="s">
        <v>170</v>
      </c>
      <c r="F18" s="29" t="s">
        <v>169</v>
      </c>
      <c r="G18" s="29" t="s">
        <v>31</v>
      </c>
    </row>
    <row r="19" spans="1:7" s="26" customFormat="1" ht="75" x14ac:dyDescent="0.25">
      <c r="A19" s="29" t="s">
        <v>171</v>
      </c>
      <c r="B19" s="29" t="s">
        <v>159</v>
      </c>
      <c r="C19" s="29" t="s">
        <v>172</v>
      </c>
      <c r="D19" s="29" t="s">
        <v>42</v>
      </c>
      <c r="E19" s="29" t="s">
        <v>161</v>
      </c>
      <c r="F19" s="29" t="s">
        <v>173</v>
      </c>
      <c r="G19" s="29" t="s">
        <v>31</v>
      </c>
    </row>
    <row r="20" spans="1:7" s="26" customFormat="1" ht="75" x14ac:dyDescent="0.25">
      <c r="A20" s="29" t="s">
        <v>238</v>
      </c>
      <c r="B20" s="29" t="s">
        <v>239</v>
      </c>
      <c r="C20" s="29" t="s">
        <v>240</v>
      </c>
      <c r="D20" s="29" t="s">
        <v>42</v>
      </c>
      <c r="E20" s="29" t="s">
        <v>241</v>
      </c>
      <c r="F20" s="29" t="s">
        <v>242</v>
      </c>
      <c r="G20" s="29" t="s">
        <v>243</v>
      </c>
    </row>
    <row r="21" spans="1:7" s="26" customFormat="1" ht="75" x14ac:dyDescent="0.25">
      <c r="A21" s="29" t="s">
        <v>244</v>
      </c>
      <c r="B21" s="29" t="s">
        <v>245</v>
      </c>
      <c r="C21" s="29" t="s">
        <v>246</v>
      </c>
      <c r="D21" s="29" t="s">
        <v>42</v>
      </c>
      <c r="E21" s="29" t="s">
        <v>247</v>
      </c>
      <c r="F21" s="29" t="s">
        <v>248</v>
      </c>
      <c r="G21" s="29" t="s">
        <v>249</v>
      </c>
    </row>
    <row r="22" spans="1:7" s="26" customFormat="1" ht="75" x14ac:dyDescent="0.25">
      <c r="A22" s="29" t="s">
        <v>250</v>
      </c>
      <c r="B22" s="29" t="s">
        <v>245</v>
      </c>
      <c r="C22" s="29" t="s">
        <v>251</v>
      </c>
      <c r="D22" s="29" t="s">
        <v>42</v>
      </c>
      <c r="E22" s="29" t="s">
        <v>247</v>
      </c>
      <c r="F22" s="29" t="s">
        <v>62</v>
      </c>
      <c r="G22" s="29" t="s">
        <v>249</v>
      </c>
    </row>
    <row r="23" spans="1:7" s="26" customFormat="1" ht="75" x14ac:dyDescent="0.25">
      <c r="A23" s="29" t="s">
        <v>252</v>
      </c>
      <c r="B23" s="29" t="s">
        <v>253</v>
      </c>
      <c r="C23" s="29" t="s">
        <v>254</v>
      </c>
      <c r="D23" s="29" t="s">
        <v>42</v>
      </c>
      <c r="E23" s="29" t="s">
        <v>255</v>
      </c>
      <c r="F23" s="29" t="s">
        <v>256</v>
      </c>
      <c r="G23" s="29" t="s">
        <v>249</v>
      </c>
    </row>
    <row r="24" spans="1:7" s="26" customFormat="1" ht="75" x14ac:dyDescent="0.25">
      <c r="A24" s="29" t="s">
        <v>257</v>
      </c>
      <c r="B24" s="29" t="s">
        <v>258</v>
      </c>
      <c r="C24" s="29" t="s">
        <v>259</v>
      </c>
      <c r="D24" s="29" t="s">
        <v>42</v>
      </c>
      <c r="E24" s="29" t="s">
        <v>260</v>
      </c>
      <c r="F24" s="29" t="s">
        <v>261</v>
      </c>
      <c r="G24" s="29" t="s">
        <v>262</v>
      </c>
    </row>
    <row r="25" spans="1:7" s="26" customFormat="1" ht="75" x14ac:dyDescent="0.25">
      <c r="A25" s="29" t="s">
        <v>263</v>
      </c>
      <c r="B25" s="29" t="s">
        <v>264</v>
      </c>
      <c r="C25" s="29" t="s">
        <v>265</v>
      </c>
      <c r="D25" s="29" t="s">
        <v>42</v>
      </c>
      <c r="E25" s="29" t="s">
        <v>266</v>
      </c>
      <c r="F25" s="29" t="s">
        <v>256</v>
      </c>
      <c r="G25" s="29" t="s">
        <v>267</v>
      </c>
    </row>
    <row r="26" spans="1:7" s="26" customFormat="1" ht="75" x14ac:dyDescent="0.25">
      <c r="A26" s="29" t="s">
        <v>268</v>
      </c>
      <c r="B26" s="29" t="s">
        <v>269</v>
      </c>
      <c r="C26" s="29" t="s">
        <v>270</v>
      </c>
      <c r="D26" s="29" t="s">
        <v>42</v>
      </c>
      <c r="E26" s="29" t="s">
        <v>266</v>
      </c>
      <c r="F26" s="29" t="s">
        <v>256</v>
      </c>
      <c r="G26" s="29" t="s">
        <v>271</v>
      </c>
    </row>
    <row r="27" spans="1:7" s="26" customFormat="1" ht="30" x14ac:dyDescent="0.25">
      <c r="A27" s="29" t="s">
        <v>69</v>
      </c>
      <c r="B27" s="29" t="s">
        <v>70</v>
      </c>
      <c r="C27" s="29" t="s">
        <v>71</v>
      </c>
      <c r="D27" s="29" t="s">
        <v>31</v>
      </c>
      <c r="E27" s="29" t="s">
        <v>32</v>
      </c>
      <c r="F27" s="29" t="s">
        <v>72</v>
      </c>
      <c r="G27" s="29" t="s">
        <v>31</v>
      </c>
    </row>
    <row r="28" spans="1:7" s="26" customFormat="1" ht="30" x14ac:dyDescent="0.25">
      <c r="A28" s="29" t="s">
        <v>442</v>
      </c>
      <c r="B28" s="29" t="s">
        <v>443</v>
      </c>
      <c r="C28" s="29" t="s">
        <v>444</v>
      </c>
      <c r="D28" s="29" t="s">
        <v>31</v>
      </c>
      <c r="E28" s="29" t="s">
        <v>32</v>
      </c>
      <c r="F28" s="29" t="s">
        <v>72</v>
      </c>
      <c r="G28" s="29" t="s">
        <v>445</v>
      </c>
    </row>
    <row r="29" spans="1:7" s="26" customFormat="1" x14ac:dyDescent="0.25">
      <c r="A29" s="29" t="s">
        <v>73</v>
      </c>
      <c r="B29" s="29" t="s">
        <v>74</v>
      </c>
      <c r="C29" s="29" t="s">
        <v>75</v>
      </c>
      <c r="D29" s="29" t="s">
        <v>31</v>
      </c>
      <c r="E29" s="29" t="s">
        <v>32</v>
      </c>
      <c r="F29" s="29" t="s">
        <v>72</v>
      </c>
      <c r="G29" s="29" t="s">
        <v>31</v>
      </c>
    </row>
    <row r="30" spans="1:7" s="26" customFormat="1" ht="30" x14ac:dyDescent="0.25">
      <c r="A30" s="29" t="s">
        <v>446</v>
      </c>
      <c r="B30" s="29" t="s">
        <v>447</v>
      </c>
      <c r="C30" s="29" t="s">
        <v>448</v>
      </c>
      <c r="D30" s="29" t="s">
        <v>31</v>
      </c>
      <c r="E30" s="29" t="s">
        <v>31</v>
      </c>
      <c r="F30" s="29" t="s">
        <v>72</v>
      </c>
      <c r="G30" s="29" t="s">
        <v>31</v>
      </c>
    </row>
    <row r="31" spans="1:7" s="26" customFormat="1" ht="30" x14ac:dyDescent="0.25">
      <c r="A31" s="29" t="s">
        <v>84</v>
      </c>
      <c r="B31" s="29" t="s">
        <v>85</v>
      </c>
      <c r="C31" s="29" t="s">
        <v>86</v>
      </c>
      <c r="D31" s="29" t="s">
        <v>31</v>
      </c>
      <c r="E31" s="29" t="s">
        <v>32</v>
      </c>
      <c r="F31" s="29" t="s">
        <v>87</v>
      </c>
      <c r="G31" s="29" t="s">
        <v>31</v>
      </c>
    </row>
    <row r="32" spans="1:7" s="26" customFormat="1" ht="30" x14ac:dyDescent="0.25">
      <c r="A32" s="29" t="s">
        <v>449</v>
      </c>
      <c r="B32" s="29" t="s">
        <v>450</v>
      </c>
      <c r="C32" s="29" t="s">
        <v>448</v>
      </c>
      <c r="D32" s="29" t="s">
        <v>31</v>
      </c>
      <c r="E32" s="29" t="s">
        <v>32</v>
      </c>
      <c r="F32" s="29" t="s">
        <v>72</v>
      </c>
      <c r="G32" s="29" t="s">
        <v>31</v>
      </c>
    </row>
    <row r="33" spans="1:7" s="26" customFormat="1" ht="75" x14ac:dyDescent="0.25">
      <c r="A33" s="29" t="s">
        <v>39</v>
      </c>
      <c r="B33" s="29" t="s">
        <v>40</v>
      </c>
      <c r="C33" s="29" t="s">
        <v>41</v>
      </c>
      <c r="D33" s="29" t="s">
        <v>42</v>
      </c>
      <c r="E33" s="29" t="s">
        <v>43</v>
      </c>
      <c r="F33" s="29" t="s">
        <v>44</v>
      </c>
      <c r="G33" s="29" t="s">
        <v>45</v>
      </c>
    </row>
    <row r="34" spans="1:7" s="26" customFormat="1" ht="60" x14ac:dyDescent="0.25">
      <c r="A34" s="29" t="s">
        <v>1175</v>
      </c>
      <c r="B34" s="29" t="s">
        <v>46</v>
      </c>
      <c r="C34" s="29" t="s">
        <v>47</v>
      </c>
      <c r="D34" s="29" t="s">
        <v>31</v>
      </c>
      <c r="E34" s="29" t="s">
        <v>48</v>
      </c>
      <c r="F34" s="29" t="s">
        <v>49</v>
      </c>
      <c r="G34" s="29" t="s">
        <v>45</v>
      </c>
    </row>
    <row r="35" spans="1:7" s="26" customFormat="1" ht="30" x14ac:dyDescent="0.25">
      <c r="A35" s="29" t="s">
        <v>477</v>
      </c>
      <c r="B35" s="29" t="s">
        <v>478</v>
      </c>
      <c r="C35" s="29" t="s">
        <v>47</v>
      </c>
      <c r="D35" s="29" t="s">
        <v>31</v>
      </c>
      <c r="E35" s="29" t="s">
        <v>31</v>
      </c>
      <c r="F35" s="29" t="s">
        <v>479</v>
      </c>
      <c r="G35" s="29" t="s">
        <v>45</v>
      </c>
    </row>
    <row r="36" spans="1:7" s="26" customFormat="1" ht="75" x14ac:dyDescent="0.25">
      <c r="A36" s="29" t="s">
        <v>480</v>
      </c>
      <c r="B36" s="29" t="s">
        <v>481</v>
      </c>
      <c r="C36" s="29" t="s">
        <v>482</v>
      </c>
      <c r="D36" s="29" t="s">
        <v>42</v>
      </c>
      <c r="E36" s="29" t="s">
        <v>43</v>
      </c>
      <c r="F36" s="29" t="s">
        <v>483</v>
      </c>
      <c r="G36" s="29" t="s">
        <v>484</v>
      </c>
    </row>
    <row r="37" spans="1:7" s="26" customFormat="1" ht="75" x14ac:dyDescent="0.25">
      <c r="A37" s="29" t="s">
        <v>1167</v>
      </c>
      <c r="B37" s="29" t="s">
        <v>50</v>
      </c>
      <c r="C37" s="29" t="s">
        <v>51</v>
      </c>
      <c r="D37" s="29" t="s">
        <v>42</v>
      </c>
      <c r="E37" s="29" t="s">
        <v>52</v>
      </c>
      <c r="F37" s="29" t="s">
        <v>53</v>
      </c>
      <c r="G37" s="29" t="s">
        <v>54</v>
      </c>
    </row>
    <row r="38" spans="1:7" s="26" customFormat="1" ht="75" x14ac:dyDescent="0.25">
      <c r="A38" s="29" t="s">
        <v>560</v>
      </c>
      <c r="B38" s="29" t="s">
        <v>561</v>
      </c>
      <c r="C38" s="29" t="s">
        <v>562</v>
      </c>
      <c r="D38" s="29" t="s">
        <v>42</v>
      </c>
      <c r="E38" s="29" t="s">
        <v>563</v>
      </c>
      <c r="F38" s="29" t="s">
        <v>53</v>
      </c>
      <c r="G38" s="29" t="s">
        <v>564</v>
      </c>
    </row>
    <row r="39" spans="1:7" s="26" customFormat="1" ht="75" x14ac:dyDescent="0.25">
      <c r="A39" s="29" t="s">
        <v>565</v>
      </c>
      <c r="B39" s="29" t="s">
        <v>566</v>
      </c>
      <c r="C39" s="29" t="s">
        <v>567</v>
      </c>
      <c r="D39" s="29" t="s">
        <v>42</v>
      </c>
      <c r="E39" s="29" t="s">
        <v>568</v>
      </c>
      <c r="F39" s="29" t="s">
        <v>53</v>
      </c>
      <c r="G39" s="29" t="s">
        <v>569</v>
      </c>
    </row>
    <row r="40" spans="1:7" s="26" customFormat="1" ht="75" x14ac:dyDescent="0.25">
      <c r="A40" s="29" t="s">
        <v>570</v>
      </c>
      <c r="B40" s="29" t="s">
        <v>571</v>
      </c>
      <c r="C40" s="29" t="s">
        <v>572</v>
      </c>
      <c r="D40" s="29" t="s">
        <v>42</v>
      </c>
      <c r="E40" s="29" t="s">
        <v>573</v>
      </c>
      <c r="F40" s="29" t="s">
        <v>53</v>
      </c>
      <c r="G40" s="29" t="s">
        <v>574</v>
      </c>
    </row>
    <row r="41" spans="1:7" s="26" customFormat="1" ht="75" x14ac:dyDescent="0.25">
      <c r="A41" s="29" t="s">
        <v>575</v>
      </c>
      <c r="B41" s="29" t="s">
        <v>561</v>
      </c>
      <c r="C41" s="29" t="s">
        <v>576</v>
      </c>
      <c r="D41" s="29" t="s">
        <v>42</v>
      </c>
      <c r="E41" s="29" t="s">
        <v>577</v>
      </c>
      <c r="F41" s="29" t="s">
        <v>53</v>
      </c>
      <c r="G41" s="29" t="s">
        <v>31</v>
      </c>
    </row>
    <row r="42" spans="1:7" s="26" customFormat="1" ht="75" x14ac:dyDescent="0.25">
      <c r="A42" s="29" t="s">
        <v>578</v>
      </c>
      <c r="B42" s="29" t="s">
        <v>579</v>
      </c>
      <c r="C42" s="29" t="s">
        <v>580</v>
      </c>
      <c r="D42" s="29" t="s">
        <v>42</v>
      </c>
      <c r="E42" s="29" t="s">
        <v>31</v>
      </c>
      <c r="F42" s="29" t="s">
        <v>53</v>
      </c>
      <c r="G42" s="29" t="s">
        <v>581</v>
      </c>
    </row>
    <row r="43" spans="1:7" s="26" customFormat="1" ht="75" x14ac:dyDescent="0.25">
      <c r="A43" s="29" t="s">
        <v>582</v>
      </c>
      <c r="B43" s="29" t="s">
        <v>583</v>
      </c>
      <c r="C43" s="29" t="s">
        <v>584</v>
      </c>
      <c r="D43" s="29" t="s">
        <v>42</v>
      </c>
      <c r="E43" s="29" t="s">
        <v>31</v>
      </c>
      <c r="F43" s="29" t="s">
        <v>53</v>
      </c>
      <c r="G43" s="29" t="s">
        <v>585</v>
      </c>
    </row>
    <row r="44" spans="1:7" s="26" customFormat="1" ht="75" x14ac:dyDescent="0.25">
      <c r="A44" s="29" t="s">
        <v>586</v>
      </c>
      <c r="B44" s="29" t="s">
        <v>587</v>
      </c>
      <c r="C44" s="29" t="s">
        <v>588</v>
      </c>
      <c r="D44" s="29" t="s">
        <v>42</v>
      </c>
      <c r="E44" s="29" t="s">
        <v>31</v>
      </c>
      <c r="F44" s="29" t="s">
        <v>31</v>
      </c>
      <c r="G44" s="29" t="s">
        <v>31</v>
      </c>
    </row>
    <row r="45" spans="1:7" s="26" customFormat="1" ht="75" x14ac:dyDescent="0.25">
      <c r="A45" s="29" t="s">
        <v>589</v>
      </c>
      <c r="B45" s="29" t="s">
        <v>590</v>
      </c>
      <c r="C45" s="29" t="s">
        <v>588</v>
      </c>
      <c r="D45" s="29" t="s">
        <v>42</v>
      </c>
      <c r="E45" s="29" t="s">
        <v>31</v>
      </c>
      <c r="F45" s="29" t="s">
        <v>53</v>
      </c>
      <c r="G45" s="29" t="s">
        <v>585</v>
      </c>
    </row>
    <row r="46" spans="1:7" s="26" customFormat="1" ht="45" x14ac:dyDescent="0.25">
      <c r="A46" s="29" t="s">
        <v>591</v>
      </c>
      <c r="B46" s="29" t="s">
        <v>592</v>
      </c>
      <c r="C46" s="29" t="s">
        <v>593</v>
      </c>
      <c r="D46" s="29" t="s">
        <v>31</v>
      </c>
      <c r="E46" s="29" t="s">
        <v>31</v>
      </c>
      <c r="F46" s="29" t="s">
        <v>594</v>
      </c>
      <c r="G46" s="29" t="s">
        <v>595</v>
      </c>
    </row>
    <row r="47" spans="1:7" s="26" customFormat="1" ht="45" x14ac:dyDescent="0.25">
      <c r="A47" s="29" t="s">
        <v>596</v>
      </c>
      <c r="B47" s="29" t="s">
        <v>597</v>
      </c>
      <c r="C47" s="29" t="s">
        <v>1181</v>
      </c>
      <c r="D47" s="29" t="s">
        <v>31</v>
      </c>
      <c r="E47" s="29" t="s">
        <v>31</v>
      </c>
      <c r="F47" s="29" t="s">
        <v>598</v>
      </c>
      <c r="G47" s="29" t="s">
        <v>595</v>
      </c>
    </row>
    <row r="48" spans="1:7" s="26" customFormat="1" ht="75" x14ac:dyDescent="0.25">
      <c r="A48" s="40" t="s">
        <v>1168</v>
      </c>
      <c r="B48" s="40" t="s">
        <v>1182</v>
      </c>
      <c r="C48" s="40" t="s">
        <v>1183</v>
      </c>
      <c r="D48" s="40" t="s">
        <v>42</v>
      </c>
      <c r="E48" s="40" t="s">
        <v>602</v>
      </c>
      <c r="F48" s="40" t="s">
        <v>1169</v>
      </c>
      <c r="G48" s="40" t="s">
        <v>1184</v>
      </c>
    </row>
    <row r="49" spans="1:9" s="26" customFormat="1" ht="75" x14ac:dyDescent="0.25">
      <c r="A49" s="29" t="s">
        <v>599</v>
      </c>
      <c r="B49" s="29" t="s">
        <v>600</v>
      </c>
      <c r="C49" s="29" t="s">
        <v>601</v>
      </c>
      <c r="D49" s="29" t="s">
        <v>42</v>
      </c>
      <c r="E49" s="29" t="s">
        <v>602</v>
      </c>
      <c r="F49" s="29" t="s">
        <v>603</v>
      </c>
      <c r="G49" s="29" t="s">
        <v>1185</v>
      </c>
    </row>
    <row r="50" spans="1:9" s="26" customFormat="1" ht="75" x14ac:dyDescent="0.25">
      <c r="A50" s="29" t="s">
        <v>604</v>
      </c>
      <c r="B50" s="29" t="s">
        <v>605</v>
      </c>
      <c r="C50" s="29" t="s">
        <v>606</v>
      </c>
      <c r="D50" s="29" t="s">
        <v>42</v>
      </c>
      <c r="E50" s="29" t="s">
        <v>602</v>
      </c>
      <c r="F50" s="29" t="s">
        <v>607</v>
      </c>
      <c r="G50" s="29" t="s">
        <v>1186</v>
      </c>
    </row>
    <row r="51" spans="1:9" s="26" customFormat="1" ht="75" x14ac:dyDescent="0.25">
      <c r="A51" s="29" t="s">
        <v>55</v>
      </c>
      <c r="B51" s="29" t="s">
        <v>56</v>
      </c>
      <c r="C51" s="29" t="s">
        <v>57</v>
      </c>
      <c r="D51" s="29" t="s">
        <v>42</v>
      </c>
      <c r="E51" s="29" t="s">
        <v>1187</v>
      </c>
      <c r="F51" s="29" t="s">
        <v>58</v>
      </c>
      <c r="G51" s="29" t="s">
        <v>31</v>
      </c>
    </row>
    <row r="52" spans="1:9" s="26" customFormat="1" ht="75" x14ac:dyDescent="0.25">
      <c r="A52" s="29" t="s">
        <v>314</v>
      </c>
      <c r="B52" s="29" t="s">
        <v>608</v>
      </c>
      <c r="C52" s="29" t="s">
        <v>609</v>
      </c>
      <c r="D52" s="29" t="s">
        <v>42</v>
      </c>
      <c r="E52" s="29" t="s">
        <v>610</v>
      </c>
      <c r="F52" s="29" t="s">
        <v>53</v>
      </c>
      <c r="G52" s="29" t="s">
        <v>1188</v>
      </c>
    </row>
    <row r="53" spans="1:9" s="26" customFormat="1" ht="45" x14ac:dyDescent="0.25">
      <c r="A53" s="29" t="s">
        <v>611</v>
      </c>
      <c r="B53" s="29" t="s">
        <v>612</v>
      </c>
      <c r="C53" s="29" t="s">
        <v>613</v>
      </c>
      <c r="D53" s="29" t="s">
        <v>31</v>
      </c>
      <c r="E53" s="29" t="s">
        <v>31</v>
      </c>
      <c r="F53" s="29" t="s">
        <v>53</v>
      </c>
      <c r="G53" s="29" t="s">
        <v>31</v>
      </c>
    </row>
    <row r="54" spans="1:9" s="26" customFormat="1" ht="75" x14ac:dyDescent="0.25">
      <c r="A54" s="29" t="s">
        <v>614</v>
      </c>
      <c r="B54" s="29" t="s">
        <v>615</v>
      </c>
      <c r="C54" s="29" t="s">
        <v>616</v>
      </c>
      <c r="D54" s="29" t="s">
        <v>42</v>
      </c>
      <c r="E54" s="29" t="s">
        <v>617</v>
      </c>
      <c r="F54" s="29" t="s">
        <v>62</v>
      </c>
      <c r="G54" s="29" t="s">
        <v>618</v>
      </c>
    </row>
    <row r="55" spans="1:9" s="26" customFormat="1" ht="75" x14ac:dyDescent="0.25">
      <c r="A55" s="29" t="s">
        <v>82</v>
      </c>
      <c r="B55" s="29" t="s">
        <v>34</v>
      </c>
      <c r="C55" s="29" t="s">
        <v>83</v>
      </c>
      <c r="D55" s="29" t="s">
        <v>42</v>
      </c>
      <c r="E55" s="29" t="s">
        <v>61</v>
      </c>
      <c r="F55" s="29" t="s">
        <v>62</v>
      </c>
      <c r="G55" s="29" t="s">
        <v>63</v>
      </c>
    </row>
    <row r="56" spans="1:9" s="26" customFormat="1" ht="75" x14ac:dyDescent="0.25">
      <c r="A56" s="29" t="s">
        <v>619</v>
      </c>
      <c r="B56" s="29" t="s">
        <v>34</v>
      </c>
      <c r="C56" s="29" t="s">
        <v>83</v>
      </c>
      <c r="D56" s="29" t="s">
        <v>42</v>
      </c>
      <c r="E56" s="29" t="s">
        <v>61</v>
      </c>
      <c r="F56" s="29" t="s">
        <v>62</v>
      </c>
      <c r="G56" s="29" t="s">
        <v>63</v>
      </c>
    </row>
    <row r="57" spans="1:9" s="26" customFormat="1" ht="75" x14ac:dyDescent="0.25">
      <c r="A57" s="29" t="s">
        <v>620</v>
      </c>
      <c r="B57" s="29" t="s">
        <v>34</v>
      </c>
      <c r="C57" s="29" t="s">
        <v>83</v>
      </c>
      <c r="D57" s="29" t="s">
        <v>42</v>
      </c>
      <c r="E57" s="29" t="s">
        <v>61</v>
      </c>
      <c r="F57" s="29" t="s">
        <v>62</v>
      </c>
      <c r="G57" s="29" t="s">
        <v>63</v>
      </c>
    </row>
    <row r="58" spans="1:9" s="26" customFormat="1" ht="75" x14ac:dyDescent="0.25">
      <c r="A58" s="29" t="s">
        <v>621</v>
      </c>
      <c r="B58" s="29" t="s">
        <v>60</v>
      </c>
      <c r="C58" s="29" t="s">
        <v>33</v>
      </c>
      <c r="D58" s="29" t="s">
        <v>42</v>
      </c>
      <c r="E58" s="29" t="s">
        <v>61</v>
      </c>
      <c r="F58" s="29" t="s">
        <v>62</v>
      </c>
      <c r="G58" s="29" t="s">
        <v>63</v>
      </c>
    </row>
    <row r="59" spans="1:9" s="26" customFormat="1" ht="75" x14ac:dyDescent="0.25">
      <c r="A59" s="29" t="s">
        <v>622</v>
      </c>
      <c r="B59" s="29" t="s">
        <v>60</v>
      </c>
      <c r="C59" s="29" t="s">
        <v>33</v>
      </c>
      <c r="D59" s="29" t="s">
        <v>42</v>
      </c>
      <c r="E59" s="29" t="s">
        <v>61</v>
      </c>
      <c r="F59" s="29" t="s">
        <v>62</v>
      </c>
      <c r="G59" s="29" t="s">
        <v>63</v>
      </c>
    </row>
    <row r="60" spans="1:9" s="26" customFormat="1" ht="75" x14ac:dyDescent="0.25">
      <c r="A60" s="29" t="s">
        <v>623</v>
      </c>
      <c r="B60" s="29" t="s">
        <v>34</v>
      </c>
      <c r="C60" s="29" t="s">
        <v>83</v>
      </c>
      <c r="D60" s="29" t="s">
        <v>42</v>
      </c>
      <c r="E60" s="29" t="s">
        <v>61</v>
      </c>
      <c r="F60" s="29" t="s">
        <v>62</v>
      </c>
      <c r="G60" s="29" t="s">
        <v>63</v>
      </c>
    </row>
    <row r="61" spans="1:9" s="26" customFormat="1" ht="75" x14ac:dyDescent="0.25">
      <c r="A61" s="29" t="s">
        <v>59</v>
      </c>
      <c r="B61" s="29" t="s">
        <v>60</v>
      </c>
      <c r="C61" s="29" t="s">
        <v>33</v>
      </c>
      <c r="D61" s="29" t="s">
        <v>42</v>
      </c>
      <c r="E61" s="29" t="s">
        <v>61</v>
      </c>
      <c r="F61" s="29" t="s">
        <v>62</v>
      </c>
      <c r="G61" s="29" t="s">
        <v>63</v>
      </c>
    </row>
    <row r="62" spans="1:9" s="26" customFormat="1" ht="75" x14ac:dyDescent="0.25">
      <c r="A62" s="29" t="s">
        <v>624</v>
      </c>
      <c r="B62" s="29" t="s">
        <v>60</v>
      </c>
      <c r="C62" s="29" t="s">
        <v>33</v>
      </c>
      <c r="D62" s="29" t="s">
        <v>42</v>
      </c>
      <c r="E62" s="29" t="s">
        <v>61</v>
      </c>
      <c r="F62" s="29" t="s">
        <v>62</v>
      </c>
      <c r="G62" s="29" t="s">
        <v>63</v>
      </c>
    </row>
    <row r="63" spans="1:9" s="26" customFormat="1" ht="75" x14ac:dyDescent="0.25">
      <c r="A63" s="29" t="s">
        <v>625</v>
      </c>
      <c r="B63" s="29" t="s">
        <v>60</v>
      </c>
      <c r="C63" s="29" t="s">
        <v>33</v>
      </c>
      <c r="D63" s="29" t="s">
        <v>42</v>
      </c>
      <c r="E63" s="29" t="s">
        <v>61</v>
      </c>
      <c r="F63" s="29" t="s">
        <v>62</v>
      </c>
      <c r="G63" s="29" t="s">
        <v>63</v>
      </c>
    </row>
    <row r="64" spans="1:9" x14ac:dyDescent="0.25">
      <c r="A64" s="28" t="s">
        <v>1189</v>
      </c>
      <c r="B64" s="28" t="s">
        <v>119</v>
      </c>
      <c r="C64" s="28" t="s">
        <v>1190</v>
      </c>
      <c r="D64" s="28" t="s">
        <v>31</v>
      </c>
      <c r="E64" s="28" t="s">
        <v>31</v>
      </c>
      <c r="F64" s="28" t="s">
        <v>31</v>
      </c>
      <c r="G64" s="28" t="s">
        <v>31</v>
      </c>
      <c r="I64" s="26"/>
    </row>
    <row r="65" spans="1:7" x14ac:dyDescent="0.25">
      <c r="A65" s="28" t="s">
        <v>76</v>
      </c>
      <c r="B65" s="28" t="s">
        <v>77</v>
      </c>
      <c r="C65" s="28" t="s">
        <v>78</v>
      </c>
      <c r="D65" s="28" t="s">
        <v>79</v>
      </c>
      <c r="E65" s="28" t="s">
        <v>80</v>
      </c>
      <c r="F65" s="28" t="s">
        <v>81</v>
      </c>
      <c r="G65" s="28" t="s">
        <v>1191</v>
      </c>
    </row>
    <row r="66" spans="1:7" x14ac:dyDescent="0.25">
      <c r="A66" s="28" t="s">
        <v>1192</v>
      </c>
      <c r="B66" s="28" t="s">
        <v>123</v>
      </c>
      <c r="C66" s="28" t="s">
        <v>124</v>
      </c>
      <c r="D66" s="28" t="s">
        <v>125</v>
      </c>
      <c r="E66" s="28" t="s">
        <v>125</v>
      </c>
      <c r="F66" s="28" t="s">
        <v>124</v>
      </c>
      <c r="G66" s="28" t="s">
        <v>125</v>
      </c>
    </row>
    <row r="67" spans="1:7" x14ac:dyDescent="0.25">
      <c r="A67" s="28" t="s">
        <v>1193</v>
      </c>
      <c r="B67" s="28" t="s">
        <v>123</v>
      </c>
      <c r="C67" s="28" t="s">
        <v>126</v>
      </c>
      <c r="D67" s="28" t="s">
        <v>125</v>
      </c>
      <c r="E67" s="28" t="s">
        <v>125</v>
      </c>
      <c r="F67" s="28" t="s">
        <v>126</v>
      </c>
      <c r="G67" s="28" t="s">
        <v>125</v>
      </c>
    </row>
    <row r="68" spans="1:7" x14ac:dyDescent="0.25">
      <c r="A68" s="28" t="s">
        <v>1194</v>
      </c>
      <c r="B68" s="28" t="s">
        <v>123</v>
      </c>
      <c r="C68" s="28" t="s">
        <v>127</v>
      </c>
      <c r="D68" s="28" t="s">
        <v>125</v>
      </c>
      <c r="E68" s="28" t="s">
        <v>125</v>
      </c>
      <c r="F68" s="28" t="s">
        <v>127</v>
      </c>
      <c r="G68" s="28" t="s">
        <v>125</v>
      </c>
    </row>
    <row r="69" spans="1:7" x14ac:dyDescent="0.25">
      <c r="A69" s="28" t="s">
        <v>1195</v>
      </c>
      <c r="B69" s="28" t="s">
        <v>123</v>
      </c>
      <c r="C69" s="28" t="s">
        <v>128</v>
      </c>
      <c r="D69" s="28" t="s">
        <v>125</v>
      </c>
      <c r="E69" s="28" t="s">
        <v>125</v>
      </c>
      <c r="F69" s="28" t="s">
        <v>128</v>
      </c>
      <c r="G69" s="28" t="s">
        <v>125</v>
      </c>
    </row>
    <row r="70" spans="1:7" ht="45" x14ac:dyDescent="0.25">
      <c r="A70" s="28" t="s">
        <v>1196</v>
      </c>
      <c r="B70" s="28" t="s">
        <v>123</v>
      </c>
      <c r="C70" s="28" t="s">
        <v>129</v>
      </c>
      <c r="D70" s="28" t="s">
        <v>125</v>
      </c>
      <c r="E70" s="28" t="s">
        <v>125</v>
      </c>
      <c r="F70" s="28" t="s">
        <v>129</v>
      </c>
      <c r="G70" s="28" t="s">
        <v>125</v>
      </c>
    </row>
    <row r="71" spans="1:7" x14ac:dyDescent="0.25">
      <c r="A71" s="28" t="s">
        <v>1197</v>
      </c>
      <c r="B71" s="28" t="s">
        <v>123</v>
      </c>
      <c r="C71" s="28" t="s">
        <v>130</v>
      </c>
      <c r="D71" s="28" t="s">
        <v>125</v>
      </c>
      <c r="E71" s="28" t="s">
        <v>125</v>
      </c>
      <c r="F71" s="28" t="s">
        <v>130</v>
      </c>
      <c r="G71" s="28" t="s">
        <v>125</v>
      </c>
    </row>
    <row r="72" spans="1:7" x14ac:dyDescent="0.25">
      <c r="A72" s="28" t="s">
        <v>1198</v>
      </c>
      <c r="B72" s="28" t="s">
        <v>123</v>
      </c>
      <c r="C72" s="28" t="s">
        <v>131</v>
      </c>
      <c r="D72" s="28" t="s">
        <v>125</v>
      </c>
      <c r="E72" s="28" t="s">
        <v>125</v>
      </c>
      <c r="F72" s="28" t="s">
        <v>131</v>
      </c>
      <c r="G72" s="28" t="s">
        <v>125</v>
      </c>
    </row>
    <row r="73" spans="1:7" x14ac:dyDescent="0.25">
      <c r="A73" s="28" t="s">
        <v>1199</v>
      </c>
      <c r="B73" s="28" t="s">
        <v>123</v>
      </c>
      <c r="C73" s="28" t="s">
        <v>132</v>
      </c>
      <c r="D73" s="28" t="s">
        <v>125</v>
      </c>
      <c r="E73" s="28" t="s">
        <v>125</v>
      </c>
      <c r="F73" s="28" t="s">
        <v>132</v>
      </c>
      <c r="G73" s="28" t="s">
        <v>125</v>
      </c>
    </row>
    <row r="74" spans="1:7" ht="30" x14ac:dyDescent="0.25">
      <c r="A74" s="28" t="s">
        <v>1200</v>
      </c>
      <c r="B74" s="28" t="s">
        <v>123</v>
      </c>
      <c r="C74" s="28" t="s">
        <v>133</v>
      </c>
      <c r="D74" s="28" t="s">
        <v>125</v>
      </c>
      <c r="E74" s="28" t="s">
        <v>125</v>
      </c>
      <c r="F74" s="28" t="s">
        <v>133</v>
      </c>
      <c r="G74" s="28" t="s">
        <v>125</v>
      </c>
    </row>
    <row r="75" spans="1:7" ht="30" x14ac:dyDescent="0.25">
      <c r="A75" s="28" t="s">
        <v>1201</v>
      </c>
      <c r="B75" s="28" t="s">
        <v>123</v>
      </c>
      <c r="C75" s="28" t="s">
        <v>134</v>
      </c>
      <c r="D75" s="28" t="s">
        <v>125</v>
      </c>
      <c r="E75" s="28" t="s">
        <v>125</v>
      </c>
      <c r="F75" s="28" t="s">
        <v>134</v>
      </c>
      <c r="G75" s="28" t="s">
        <v>125</v>
      </c>
    </row>
    <row r="76" spans="1:7" x14ac:dyDescent="0.25">
      <c r="A76" s="28" t="s">
        <v>626</v>
      </c>
      <c r="B76" s="28" t="s">
        <v>123</v>
      </c>
      <c r="C76" s="28" t="s">
        <v>135</v>
      </c>
      <c r="D76" s="28" t="s">
        <v>125</v>
      </c>
      <c r="E76" s="28" t="s">
        <v>125</v>
      </c>
      <c r="F76" s="28" t="s">
        <v>135</v>
      </c>
      <c r="G76" s="28" t="s">
        <v>125</v>
      </c>
    </row>
    <row r="77" spans="1:7" x14ac:dyDescent="0.25">
      <c r="A77" s="28" t="s">
        <v>627</v>
      </c>
      <c r="B77" s="28" t="s">
        <v>123</v>
      </c>
      <c r="C77" s="28" t="s">
        <v>136</v>
      </c>
      <c r="D77" s="28" t="s">
        <v>125</v>
      </c>
      <c r="E77" s="28" t="s">
        <v>125</v>
      </c>
      <c r="F77" s="28" t="s">
        <v>136</v>
      </c>
      <c r="G77" s="28" t="s">
        <v>125</v>
      </c>
    </row>
    <row r="78" spans="1:7" ht="30" x14ac:dyDescent="0.25">
      <c r="A78" s="28" t="s">
        <v>628</v>
      </c>
      <c r="B78" s="28" t="s">
        <v>123</v>
      </c>
      <c r="C78" s="28" t="s">
        <v>137</v>
      </c>
      <c r="D78" s="28" t="s">
        <v>125</v>
      </c>
      <c r="E78" s="28" t="s">
        <v>125</v>
      </c>
      <c r="F78" s="28" t="s">
        <v>137</v>
      </c>
      <c r="G78" s="28" t="s">
        <v>125</v>
      </c>
    </row>
    <row r="79" spans="1:7" ht="120" x14ac:dyDescent="0.25">
      <c r="A79" s="28" t="s">
        <v>629</v>
      </c>
      <c r="B79" s="28" t="s">
        <v>123</v>
      </c>
      <c r="C79" s="28" t="s">
        <v>138</v>
      </c>
      <c r="D79" s="28" t="s">
        <v>125</v>
      </c>
      <c r="E79" s="28" t="s">
        <v>125</v>
      </c>
      <c r="F79" s="28" t="s">
        <v>138</v>
      </c>
      <c r="G79" s="28" t="s">
        <v>125</v>
      </c>
    </row>
    <row r="80" spans="1:7" ht="45" x14ac:dyDescent="0.25">
      <c r="A80" s="28" t="s">
        <v>630</v>
      </c>
      <c r="B80" s="28" t="s">
        <v>123</v>
      </c>
      <c r="C80" s="28" t="s">
        <v>139</v>
      </c>
      <c r="D80" s="28" t="s">
        <v>125</v>
      </c>
      <c r="E80" s="28" t="s">
        <v>125</v>
      </c>
      <c r="F80" s="28" t="s">
        <v>139</v>
      </c>
      <c r="G80" s="28" t="s">
        <v>125</v>
      </c>
    </row>
    <row r="81" spans="1:7" x14ac:dyDescent="0.25">
      <c r="A81" s="28" t="s">
        <v>631</v>
      </c>
      <c r="B81" s="28" t="s">
        <v>140</v>
      </c>
      <c r="C81" s="28" t="s">
        <v>141</v>
      </c>
      <c r="D81" s="28" t="s">
        <v>125</v>
      </c>
      <c r="E81" s="28" t="s">
        <v>125</v>
      </c>
      <c r="F81" s="28" t="s">
        <v>141</v>
      </c>
      <c r="G81" s="28" t="s">
        <v>125</v>
      </c>
    </row>
    <row r="82" spans="1:7" ht="60" x14ac:dyDescent="0.25">
      <c r="A82" s="28" t="s">
        <v>632</v>
      </c>
      <c r="B82" s="28" t="s">
        <v>140</v>
      </c>
      <c r="C82" s="28" t="s">
        <v>142</v>
      </c>
      <c r="D82" s="28" t="s">
        <v>125</v>
      </c>
      <c r="E82" s="28" t="s">
        <v>125</v>
      </c>
      <c r="F82" s="28" t="s">
        <v>142</v>
      </c>
      <c r="G82" s="28" t="s">
        <v>125</v>
      </c>
    </row>
    <row r="83" spans="1:7" x14ac:dyDescent="0.25">
      <c r="A83" s="28" t="s">
        <v>633</v>
      </c>
      <c r="B83" s="28" t="s">
        <v>140</v>
      </c>
      <c r="C83" s="28" t="s">
        <v>143</v>
      </c>
      <c r="D83" s="28" t="s">
        <v>125</v>
      </c>
      <c r="E83" s="28" t="s">
        <v>125</v>
      </c>
      <c r="F83" s="28" t="s">
        <v>143</v>
      </c>
      <c r="G83" s="28" t="s">
        <v>125</v>
      </c>
    </row>
    <row r="84" spans="1:7" x14ac:dyDescent="0.25">
      <c r="A84" s="28" t="s">
        <v>634</v>
      </c>
      <c r="B84" s="28" t="s">
        <v>140</v>
      </c>
      <c r="C84" s="28" t="s">
        <v>144</v>
      </c>
      <c r="D84" s="28" t="s">
        <v>125</v>
      </c>
      <c r="E84" s="28" t="s">
        <v>125</v>
      </c>
      <c r="F84" s="28" t="s">
        <v>144</v>
      </c>
      <c r="G84" s="28" t="s">
        <v>125</v>
      </c>
    </row>
    <row r="85" spans="1:7" ht="30" x14ac:dyDescent="0.25">
      <c r="A85" s="28" t="s">
        <v>635</v>
      </c>
      <c r="B85" s="28" t="s">
        <v>158</v>
      </c>
      <c r="C85" s="28" t="s">
        <v>174</v>
      </c>
      <c r="D85" s="28" t="s">
        <v>125</v>
      </c>
      <c r="E85" s="28" t="s">
        <v>125</v>
      </c>
      <c r="F85" s="28" t="s">
        <v>174</v>
      </c>
      <c r="G85" s="28" t="s">
        <v>125</v>
      </c>
    </row>
    <row r="86" spans="1:7" ht="75" x14ac:dyDescent="0.25">
      <c r="A86" s="28" t="s">
        <v>636</v>
      </c>
      <c r="B86" s="28" t="s">
        <v>158</v>
      </c>
      <c r="C86" s="28" t="s">
        <v>175</v>
      </c>
      <c r="D86" s="28" t="s">
        <v>125</v>
      </c>
      <c r="E86" s="28" t="s">
        <v>125</v>
      </c>
      <c r="F86" s="28" t="s">
        <v>175</v>
      </c>
      <c r="G86" s="28" t="s">
        <v>125</v>
      </c>
    </row>
    <row r="87" spans="1:7" ht="30" x14ac:dyDescent="0.25">
      <c r="A87" s="28" t="s">
        <v>637</v>
      </c>
      <c r="B87" s="28" t="s">
        <v>158</v>
      </c>
      <c r="C87" s="28" t="s">
        <v>176</v>
      </c>
      <c r="D87" s="28" t="s">
        <v>125</v>
      </c>
      <c r="E87" s="28" t="s">
        <v>125</v>
      </c>
      <c r="F87" s="28" t="s">
        <v>176</v>
      </c>
      <c r="G87" s="28" t="s">
        <v>125</v>
      </c>
    </row>
    <row r="88" spans="1:7" x14ac:dyDescent="0.25">
      <c r="A88" s="28" t="s">
        <v>638</v>
      </c>
      <c r="B88" s="28" t="s">
        <v>171</v>
      </c>
      <c r="C88" s="28" t="s">
        <v>177</v>
      </c>
      <c r="D88" s="28" t="s">
        <v>125</v>
      </c>
      <c r="E88" s="28" t="s">
        <v>177</v>
      </c>
      <c r="F88" s="28" t="s">
        <v>177</v>
      </c>
      <c r="G88" s="28" t="s">
        <v>125</v>
      </c>
    </row>
    <row r="89" spans="1:7" x14ac:dyDescent="0.25">
      <c r="A89" s="28" t="s">
        <v>639</v>
      </c>
      <c r="B89" s="28" t="s">
        <v>171</v>
      </c>
      <c r="C89" s="28" t="s">
        <v>178</v>
      </c>
      <c r="D89" s="28" t="s">
        <v>125</v>
      </c>
      <c r="E89" s="28" t="s">
        <v>178</v>
      </c>
      <c r="F89" s="28" t="s">
        <v>178</v>
      </c>
      <c r="G89" s="28" t="s">
        <v>125</v>
      </c>
    </row>
    <row r="90" spans="1:7" ht="45" x14ac:dyDescent="0.25">
      <c r="A90" s="28" t="s">
        <v>640</v>
      </c>
      <c r="B90" s="28" t="s">
        <v>171</v>
      </c>
      <c r="C90" s="28" t="s">
        <v>179</v>
      </c>
      <c r="D90" s="28" t="s">
        <v>125</v>
      </c>
      <c r="E90" s="28" t="s">
        <v>179</v>
      </c>
      <c r="F90" s="28" t="s">
        <v>179</v>
      </c>
      <c r="G90" s="28" t="s">
        <v>125</v>
      </c>
    </row>
    <row r="91" spans="1:7" x14ac:dyDescent="0.25">
      <c r="A91" s="28" t="s">
        <v>641</v>
      </c>
      <c r="B91" s="28" t="s">
        <v>171</v>
      </c>
      <c r="C91" s="28" t="s">
        <v>180</v>
      </c>
      <c r="D91" s="28" t="s">
        <v>125</v>
      </c>
      <c r="E91" s="28" t="s">
        <v>180</v>
      </c>
      <c r="F91" s="28" t="s">
        <v>180</v>
      </c>
      <c r="G91" s="28" t="s">
        <v>125</v>
      </c>
    </row>
    <row r="92" spans="1:7" ht="30" x14ac:dyDescent="0.25">
      <c r="A92" s="28" t="s">
        <v>642</v>
      </c>
      <c r="B92" s="28" t="s">
        <v>171</v>
      </c>
      <c r="C92" s="28" t="s">
        <v>181</v>
      </c>
      <c r="D92" s="28" t="s">
        <v>125</v>
      </c>
      <c r="E92" s="28" t="s">
        <v>181</v>
      </c>
      <c r="F92" s="28" t="s">
        <v>181</v>
      </c>
      <c r="G92" s="28" t="s">
        <v>125</v>
      </c>
    </row>
    <row r="93" spans="1:7" ht="135" x14ac:dyDescent="0.25">
      <c r="A93" s="28" t="s">
        <v>643</v>
      </c>
      <c r="B93" s="28" t="s">
        <v>171</v>
      </c>
      <c r="C93" s="28" t="s">
        <v>182</v>
      </c>
      <c r="D93" s="28" t="s">
        <v>125</v>
      </c>
      <c r="E93" s="28" t="s">
        <v>182</v>
      </c>
      <c r="F93" s="28" t="s">
        <v>182</v>
      </c>
      <c r="G93" s="28" t="s">
        <v>125</v>
      </c>
    </row>
    <row r="94" spans="1:7" ht="45" x14ac:dyDescent="0.25">
      <c r="A94" s="28" t="s">
        <v>644</v>
      </c>
      <c r="B94" s="28" t="s">
        <v>171</v>
      </c>
      <c r="C94" s="28" t="s">
        <v>183</v>
      </c>
      <c r="D94" s="28" t="s">
        <v>125</v>
      </c>
      <c r="E94" s="28" t="s">
        <v>183</v>
      </c>
      <c r="F94" s="28" t="s">
        <v>183</v>
      </c>
      <c r="G94" s="28" t="s">
        <v>125</v>
      </c>
    </row>
    <row r="95" spans="1:7" ht="30" x14ac:dyDescent="0.25">
      <c r="A95" s="28" t="s">
        <v>645</v>
      </c>
      <c r="B95" s="28" t="s">
        <v>171</v>
      </c>
      <c r="C95" s="28" t="s">
        <v>184</v>
      </c>
      <c r="D95" s="28" t="s">
        <v>125</v>
      </c>
      <c r="E95" s="28" t="s">
        <v>184</v>
      </c>
      <c r="F95" s="28" t="s">
        <v>184</v>
      </c>
      <c r="G95" s="28" t="s">
        <v>125</v>
      </c>
    </row>
    <row r="96" spans="1:7" x14ac:dyDescent="0.25">
      <c r="A96" s="28" t="s">
        <v>646</v>
      </c>
      <c r="B96" s="28" t="s">
        <v>171</v>
      </c>
      <c r="C96" s="28" t="s">
        <v>185</v>
      </c>
      <c r="D96" s="28" t="s">
        <v>125</v>
      </c>
      <c r="E96" s="28" t="s">
        <v>185</v>
      </c>
      <c r="F96" s="28" t="s">
        <v>185</v>
      </c>
      <c r="G96" s="28" t="s">
        <v>125</v>
      </c>
    </row>
    <row r="97" spans="1:7" x14ac:dyDescent="0.25">
      <c r="A97" s="28" t="s">
        <v>647</v>
      </c>
      <c r="B97" s="28" t="s">
        <v>171</v>
      </c>
      <c r="C97" s="28" t="s">
        <v>186</v>
      </c>
      <c r="D97" s="28" t="s">
        <v>125</v>
      </c>
      <c r="E97" s="28" t="s">
        <v>186</v>
      </c>
      <c r="F97" s="28" t="s">
        <v>186</v>
      </c>
      <c r="G97" s="28" t="s">
        <v>125</v>
      </c>
    </row>
    <row r="98" spans="1:7" ht="60" x14ac:dyDescent="0.25">
      <c r="A98" s="28" t="s">
        <v>648</v>
      </c>
      <c r="B98" s="28" t="s">
        <v>171</v>
      </c>
      <c r="C98" s="28" t="s">
        <v>187</v>
      </c>
      <c r="D98" s="28" t="s">
        <v>125</v>
      </c>
      <c r="E98" s="28" t="s">
        <v>187</v>
      </c>
      <c r="F98" s="28" t="s">
        <v>187</v>
      </c>
      <c r="G98" s="28" t="s">
        <v>125</v>
      </c>
    </row>
    <row r="99" spans="1:7" x14ac:dyDescent="0.25">
      <c r="A99" s="28" t="s">
        <v>649</v>
      </c>
      <c r="B99" s="28" t="s">
        <v>188</v>
      </c>
      <c r="C99" s="28" t="s">
        <v>189</v>
      </c>
      <c r="D99" s="28" t="s">
        <v>125</v>
      </c>
      <c r="E99" s="28" t="s">
        <v>125</v>
      </c>
      <c r="F99" s="28" t="s">
        <v>189</v>
      </c>
      <c r="G99" s="28" t="s">
        <v>125</v>
      </c>
    </row>
    <row r="100" spans="1:7" ht="30" x14ac:dyDescent="0.25">
      <c r="A100" s="28" t="s">
        <v>650</v>
      </c>
      <c r="B100" s="28" t="s">
        <v>188</v>
      </c>
      <c r="C100" s="28" t="s">
        <v>190</v>
      </c>
      <c r="D100" s="28" t="s">
        <v>125</v>
      </c>
      <c r="E100" s="28" t="s">
        <v>125</v>
      </c>
      <c r="F100" s="28" t="s">
        <v>190</v>
      </c>
      <c r="G100" s="28" t="s">
        <v>125</v>
      </c>
    </row>
    <row r="101" spans="1:7" x14ac:dyDescent="0.25">
      <c r="A101" s="28" t="s">
        <v>651</v>
      </c>
      <c r="B101" s="28" t="s">
        <v>188</v>
      </c>
      <c r="C101" s="28" t="s">
        <v>191</v>
      </c>
      <c r="D101" s="28" t="s">
        <v>125</v>
      </c>
      <c r="E101" s="28" t="s">
        <v>125</v>
      </c>
      <c r="F101" s="28" t="s">
        <v>191</v>
      </c>
      <c r="G101" s="28" t="s">
        <v>125</v>
      </c>
    </row>
    <row r="102" spans="1:7" x14ac:dyDescent="0.25">
      <c r="A102" s="28" t="s">
        <v>652</v>
      </c>
      <c r="B102" s="28" t="s">
        <v>188</v>
      </c>
      <c r="C102" s="28" t="s">
        <v>192</v>
      </c>
      <c r="D102" s="28" t="s">
        <v>125</v>
      </c>
      <c r="E102" s="28" t="s">
        <v>125</v>
      </c>
      <c r="F102" s="28" t="s">
        <v>192</v>
      </c>
      <c r="G102" s="28" t="s">
        <v>125</v>
      </c>
    </row>
    <row r="103" spans="1:7" x14ac:dyDescent="0.25">
      <c r="A103" s="28" t="s">
        <v>653</v>
      </c>
      <c r="B103" s="28" t="s">
        <v>188</v>
      </c>
      <c r="C103" s="28" t="s">
        <v>193</v>
      </c>
      <c r="D103" s="28" t="s">
        <v>125</v>
      </c>
      <c r="E103" s="28" t="s">
        <v>125</v>
      </c>
      <c r="F103" s="28" t="s">
        <v>193</v>
      </c>
      <c r="G103" s="28" t="s">
        <v>125</v>
      </c>
    </row>
    <row r="104" spans="1:7" ht="30" x14ac:dyDescent="0.25">
      <c r="A104" s="28" t="s">
        <v>654</v>
      </c>
      <c r="B104" s="28" t="s">
        <v>188</v>
      </c>
      <c r="C104" s="28" t="s">
        <v>194</v>
      </c>
      <c r="D104" s="28" t="s">
        <v>125</v>
      </c>
      <c r="E104" s="28" t="s">
        <v>125</v>
      </c>
      <c r="F104" s="28" t="s">
        <v>194</v>
      </c>
      <c r="G104" s="28" t="s">
        <v>125</v>
      </c>
    </row>
    <row r="105" spans="1:7" x14ac:dyDescent="0.25">
      <c r="A105" s="28" t="s">
        <v>655</v>
      </c>
      <c r="B105" s="28" t="s">
        <v>188</v>
      </c>
      <c r="C105" s="28" t="s">
        <v>195</v>
      </c>
      <c r="D105" s="28" t="s">
        <v>125</v>
      </c>
      <c r="E105" s="28" t="s">
        <v>125</v>
      </c>
      <c r="F105" s="28" t="s">
        <v>195</v>
      </c>
      <c r="G105" s="28" t="s">
        <v>125</v>
      </c>
    </row>
    <row r="106" spans="1:7" x14ac:dyDescent="0.25">
      <c r="A106" s="28" t="s">
        <v>656</v>
      </c>
      <c r="B106" s="28" t="s">
        <v>188</v>
      </c>
      <c r="C106" s="28" t="s">
        <v>196</v>
      </c>
      <c r="D106" s="28" t="s">
        <v>125</v>
      </c>
      <c r="E106" s="28" t="s">
        <v>125</v>
      </c>
      <c r="F106" s="28" t="s">
        <v>196</v>
      </c>
      <c r="G106" s="28" t="s">
        <v>125</v>
      </c>
    </row>
    <row r="107" spans="1:7" ht="30" x14ac:dyDescent="0.25">
      <c r="A107" s="28" t="s">
        <v>657</v>
      </c>
      <c r="B107" s="28" t="s">
        <v>188</v>
      </c>
      <c r="C107" s="28" t="s">
        <v>197</v>
      </c>
      <c r="D107" s="28" t="s">
        <v>125</v>
      </c>
      <c r="E107" s="28" t="s">
        <v>125</v>
      </c>
      <c r="F107" s="28" t="s">
        <v>197</v>
      </c>
      <c r="G107" s="28" t="s">
        <v>125</v>
      </c>
    </row>
    <row r="108" spans="1:7" ht="30" x14ac:dyDescent="0.25">
      <c r="A108" s="28" t="s">
        <v>658</v>
      </c>
      <c r="B108" s="28" t="s">
        <v>188</v>
      </c>
      <c r="C108" s="28" t="s">
        <v>198</v>
      </c>
      <c r="D108" s="28" t="s">
        <v>125</v>
      </c>
      <c r="E108" s="28" t="s">
        <v>125</v>
      </c>
      <c r="F108" s="28" t="s">
        <v>198</v>
      </c>
      <c r="G108" s="28" t="s">
        <v>125</v>
      </c>
    </row>
    <row r="109" spans="1:7" ht="30" x14ac:dyDescent="0.25">
      <c r="A109" s="28" t="s">
        <v>659</v>
      </c>
      <c r="B109" s="28" t="s">
        <v>199</v>
      </c>
      <c r="C109" s="28" t="s">
        <v>200</v>
      </c>
      <c r="D109" s="28" t="s">
        <v>125</v>
      </c>
      <c r="E109" s="28" t="s">
        <v>125</v>
      </c>
      <c r="F109" s="28" t="s">
        <v>200</v>
      </c>
      <c r="G109" s="28" t="s">
        <v>125</v>
      </c>
    </row>
    <row r="110" spans="1:7" ht="30" x14ac:dyDescent="0.25">
      <c r="A110" s="28" t="s">
        <v>660</v>
      </c>
      <c r="B110" s="28" t="s">
        <v>199</v>
      </c>
      <c r="C110" s="28" t="s">
        <v>201</v>
      </c>
      <c r="D110" s="28" t="s">
        <v>125</v>
      </c>
      <c r="E110" s="28" t="s">
        <v>125</v>
      </c>
      <c r="F110" s="28" t="s">
        <v>201</v>
      </c>
      <c r="G110" s="28" t="s">
        <v>125</v>
      </c>
    </row>
    <row r="111" spans="1:7" ht="45" x14ac:dyDescent="0.25">
      <c r="A111" s="28" t="s">
        <v>661</v>
      </c>
      <c r="B111" s="28" t="s">
        <v>199</v>
      </c>
      <c r="C111" s="28" t="s">
        <v>202</v>
      </c>
      <c r="D111" s="28" t="s">
        <v>125</v>
      </c>
      <c r="E111" s="28" t="s">
        <v>125</v>
      </c>
      <c r="F111" s="28" t="s">
        <v>202</v>
      </c>
      <c r="G111" s="28" t="s">
        <v>125</v>
      </c>
    </row>
    <row r="112" spans="1:7" x14ac:dyDescent="0.25">
      <c r="A112" s="28" t="s">
        <v>662</v>
      </c>
      <c r="B112" s="28" t="s">
        <v>199</v>
      </c>
      <c r="C112" s="28" t="s">
        <v>203</v>
      </c>
      <c r="D112" s="28" t="s">
        <v>125</v>
      </c>
      <c r="E112" s="28" t="s">
        <v>125</v>
      </c>
      <c r="F112" s="28" t="s">
        <v>203</v>
      </c>
      <c r="G112" s="28" t="s">
        <v>125</v>
      </c>
    </row>
    <row r="113" spans="1:7" x14ac:dyDescent="0.25">
      <c r="A113" s="28" t="s">
        <v>663</v>
      </c>
      <c r="B113" s="28" t="s">
        <v>199</v>
      </c>
      <c r="C113" s="28" t="s">
        <v>204</v>
      </c>
      <c r="D113" s="28" t="s">
        <v>125</v>
      </c>
      <c r="E113" s="28" t="s">
        <v>125</v>
      </c>
      <c r="F113" s="28" t="s">
        <v>204</v>
      </c>
      <c r="G113" s="28" t="s">
        <v>125</v>
      </c>
    </row>
    <row r="114" spans="1:7" x14ac:dyDescent="0.25">
      <c r="A114" s="28" t="s">
        <v>664</v>
      </c>
      <c r="B114" s="28" t="s">
        <v>199</v>
      </c>
      <c r="C114" s="28" t="s">
        <v>205</v>
      </c>
      <c r="D114" s="28" t="s">
        <v>125</v>
      </c>
      <c r="E114" s="28" t="s">
        <v>125</v>
      </c>
      <c r="F114" s="28" t="s">
        <v>205</v>
      </c>
      <c r="G114" s="28" t="s">
        <v>125</v>
      </c>
    </row>
    <row r="115" spans="1:7" ht="30" x14ac:dyDescent="0.25">
      <c r="A115" s="28" t="s">
        <v>665</v>
      </c>
      <c r="B115" s="28" t="s">
        <v>199</v>
      </c>
      <c r="C115" s="28" t="s">
        <v>206</v>
      </c>
      <c r="D115" s="28" t="s">
        <v>125</v>
      </c>
      <c r="E115" s="28" t="s">
        <v>125</v>
      </c>
      <c r="F115" s="28" t="s">
        <v>206</v>
      </c>
      <c r="G115" s="28" t="s">
        <v>125</v>
      </c>
    </row>
    <row r="116" spans="1:7" ht="30" x14ac:dyDescent="0.25">
      <c r="A116" s="28" t="s">
        <v>666</v>
      </c>
      <c r="B116" s="28" t="s">
        <v>199</v>
      </c>
      <c r="C116" s="28" t="s">
        <v>207</v>
      </c>
      <c r="D116" s="28" t="s">
        <v>125</v>
      </c>
      <c r="E116" s="28" t="s">
        <v>125</v>
      </c>
      <c r="F116" s="28" t="s">
        <v>207</v>
      </c>
      <c r="G116" s="28" t="s">
        <v>125</v>
      </c>
    </row>
    <row r="117" spans="1:7" x14ac:dyDescent="0.25">
      <c r="A117" s="28" t="s">
        <v>667</v>
      </c>
      <c r="B117" s="28" t="s">
        <v>199</v>
      </c>
      <c r="C117" s="28" t="s">
        <v>208</v>
      </c>
      <c r="D117" s="28" t="s">
        <v>125</v>
      </c>
      <c r="E117" s="28" t="s">
        <v>125</v>
      </c>
      <c r="F117" s="28" t="s">
        <v>208</v>
      </c>
      <c r="G117" s="28" t="s">
        <v>125</v>
      </c>
    </row>
    <row r="118" spans="1:7" ht="45" x14ac:dyDescent="0.25">
      <c r="A118" s="28" t="s">
        <v>668</v>
      </c>
      <c r="B118" s="28" t="s">
        <v>199</v>
      </c>
      <c r="C118" s="28" t="s">
        <v>209</v>
      </c>
      <c r="D118" s="28" t="s">
        <v>125</v>
      </c>
      <c r="E118" s="28" t="s">
        <v>125</v>
      </c>
      <c r="F118" s="28" t="s">
        <v>209</v>
      </c>
      <c r="G118" s="28" t="s">
        <v>125</v>
      </c>
    </row>
    <row r="119" spans="1:7" ht="30" x14ac:dyDescent="0.25">
      <c r="A119" s="28" t="s">
        <v>669</v>
      </c>
      <c r="B119" s="28" t="s">
        <v>199</v>
      </c>
      <c r="C119" s="28" t="s">
        <v>210</v>
      </c>
      <c r="D119" s="28" t="s">
        <v>125</v>
      </c>
      <c r="E119" s="28" t="s">
        <v>125</v>
      </c>
      <c r="F119" s="28" t="s">
        <v>210</v>
      </c>
      <c r="G119" s="28" t="s">
        <v>125</v>
      </c>
    </row>
    <row r="120" spans="1:7" x14ac:dyDescent="0.25">
      <c r="A120" s="28" t="s">
        <v>670</v>
      </c>
      <c r="B120" s="28" t="s">
        <v>199</v>
      </c>
      <c r="C120" s="28" t="s">
        <v>211</v>
      </c>
      <c r="D120" s="28" t="s">
        <v>125</v>
      </c>
      <c r="E120" s="28" t="s">
        <v>125</v>
      </c>
      <c r="F120" s="28" t="s">
        <v>211</v>
      </c>
      <c r="G120" s="28" t="s">
        <v>125</v>
      </c>
    </row>
    <row r="121" spans="1:7" x14ac:dyDescent="0.25">
      <c r="A121" s="28" t="s">
        <v>671</v>
      </c>
      <c r="B121" s="28" t="s">
        <v>199</v>
      </c>
      <c r="C121" s="28" t="s">
        <v>212</v>
      </c>
      <c r="D121" s="28" t="s">
        <v>125</v>
      </c>
      <c r="E121" s="28" t="s">
        <v>125</v>
      </c>
      <c r="F121" s="28" t="s">
        <v>212</v>
      </c>
      <c r="G121" s="28" t="s">
        <v>125</v>
      </c>
    </row>
    <row r="122" spans="1:7" ht="30" x14ac:dyDescent="0.25">
      <c r="A122" s="28" t="s">
        <v>672</v>
      </c>
      <c r="B122" s="28" t="s">
        <v>199</v>
      </c>
      <c r="C122" s="28" t="s">
        <v>213</v>
      </c>
      <c r="D122" s="28" t="s">
        <v>125</v>
      </c>
      <c r="E122" s="28" t="s">
        <v>125</v>
      </c>
      <c r="F122" s="28" t="s">
        <v>213</v>
      </c>
      <c r="G122" s="28" t="s">
        <v>125</v>
      </c>
    </row>
    <row r="123" spans="1:7" x14ac:dyDescent="0.25">
      <c r="A123" s="28" t="s">
        <v>673</v>
      </c>
      <c r="B123" s="28" t="s">
        <v>199</v>
      </c>
      <c r="C123" s="28" t="s">
        <v>214</v>
      </c>
      <c r="D123" s="28" t="s">
        <v>125</v>
      </c>
      <c r="E123" s="28" t="s">
        <v>125</v>
      </c>
      <c r="F123" s="28" t="s">
        <v>214</v>
      </c>
      <c r="G123" s="28" t="s">
        <v>125</v>
      </c>
    </row>
    <row r="124" spans="1:7" x14ac:dyDescent="0.25">
      <c r="A124" s="28" t="s">
        <v>674</v>
      </c>
      <c r="B124" s="28" t="s">
        <v>199</v>
      </c>
      <c r="C124" s="28" t="s">
        <v>215</v>
      </c>
      <c r="D124" s="28" t="s">
        <v>125</v>
      </c>
      <c r="E124" s="28" t="s">
        <v>125</v>
      </c>
      <c r="F124" s="28" t="s">
        <v>215</v>
      </c>
      <c r="G124" s="28" t="s">
        <v>125</v>
      </c>
    </row>
    <row r="125" spans="1:7" ht="90" x14ac:dyDescent="0.25">
      <c r="A125" s="28" t="s">
        <v>675</v>
      </c>
      <c r="B125" s="28" t="s">
        <v>199</v>
      </c>
      <c r="C125" s="28" t="s">
        <v>216</v>
      </c>
      <c r="D125" s="28" t="s">
        <v>125</v>
      </c>
      <c r="E125" s="28" t="s">
        <v>125</v>
      </c>
      <c r="F125" s="28" t="s">
        <v>216</v>
      </c>
      <c r="G125" s="28" t="s">
        <v>125</v>
      </c>
    </row>
    <row r="126" spans="1:7" ht="60" x14ac:dyDescent="0.25">
      <c r="A126" s="28" t="s">
        <v>676</v>
      </c>
      <c r="B126" s="28" t="s">
        <v>199</v>
      </c>
      <c r="C126" s="28" t="s">
        <v>217</v>
      </c>
      <c r="D126" s="28" t="s">
        <v>125</v>
      </c>
      <c r="E126" s="28" t="s">
        <v>125</v>
      </c>
      <c r="F126" s="28" t="s">
        <v>217</v>
      </c>
      <c r="G126" s="28" t="s">
        <v>125</v>
      </c>
    </row>
    <row r="127" spans="1:7" x14ac:dyDescent="0.25">
      <c r="A127" s="28" t="s">
        <v>677</v>
      </c>
      <c r="B127" s="28" t="s">
        <v>218</v>
      </c>
      <c r="C127" s="28" t="s">
        <v>212</v>
      </c>
      <c r="D127" s="28" t="s">
        <v>125</v>
      </c>
      <c r="E127" s="28" t="s">
        <v>125</v>
      </c>
      <c r="F127" s="28" t="s">
        <v>212</v>
      </c>
      <c r="G127" s="28" t="s">
        <v>125</v>
      </c>
    </row>
    <row r="128" spans="1:7" x14ac:dyDescent="0.25">
      <c r="A128" s="28" t="s">
        <v>678</v>
      </c>
      <c r="B128" s="28" t="s">
        <v>218</v>
      </c>
      <c r="C128" s="28" t="s">
        <v>219</v>
      </c>
      <c r="D128" s="28" t="s">
        <v>125</v>
      </c>
      <c r="E128" s="28" t="s">
        <v>125</v>
      </c>
      <c r="F128" s="28" t="s">
        <v>219</v>
      </c>
      <c r="G128" s="28" t="s">
        <v>125</v>
      </c>
    </row>
    <row r="129" spans="1:7" x14ac:dyDescent="0.25">
      <c r="A129" s="28" t="s">
        <v>679</v>
      </c>
      <c r="B129" s="28" t="s">
        <v>218</v>
      </c>
      <c r="C129" s="28" t="s">
        <v>220</v>
      </c>
      <c r="D129" s="28" t="s">
        <v>125</v>
      </c>
      <c r="E129" s="28" t="s">
        <v>125</v>
      </c>
      <c r="F129" s="28" t="s">
        <v>220</v>
      </c>
      <c r="G129" s="28" t="s">
        <v>125</v>
      </c>
    </row>
    <row r="130" spans="1:7" x14ac:dyDescent="0.25">
      <c r="A130" s="28" t="s">
        <v>680</v>
      </c>
      <c r="B130" s="28" t="s">
        <v>218</v>
      </c>
      <c r="C130" s="28" t="s">
        <v>221</v>
      </c>
      <c r="D130" s="28" t="s">
        <v>125</v>
      </c>
      <c r="E130" s="28" t="s">
        <v>125</v>
      </c>
      <c r="F130" s="28" t="s">
        <v>221</v>
      </c>
      <c r="G130" s="28" t="s">
        <v>125</v>
      </c>
    </row>
    <row r="131" spans="1:7" ht="45" x14ac:dyDescent="0.25">
      <c r="A131" s="28" t="s">
        <v>681</v>
      </c>
      <c r="B131" s="28" t="s">
        <v>218</v>
      </c>
      <c r="C131" s="28" t="s">
        <v>222</v>
      </c>
      <c r="D131" s="28" t="s">
        <v>125</v>
      </c>
      <c r="E131" s="28" t="s">
        <v>125</v>
      </c>
      <c r="F131" s="28" t="s">
        <v>222</v>
      </c>
      <c r="G131" s="28" t="s">
        <v>125</v>
      </c>
    </row>
    <row r="132" spans="1:7" x14ac:dyDescent="0.25">
      <c r="A132" s="28" t="s">
        <v>682</v>
      </c>
      <c r="B132" s="28" t="s">
        <v>218</v>
      </c>
      <c r="C132" s="28" t="s">
        <v>223</v>
      </c>
      <c r="D132" s="28" t="s">
        <v>125</v>
      </c>
      <c r="E132" s="28" t="s">
        <v>125</v>
      </c>
      <c r="F132" s="28" t="s">
        <v>223</v>
      </c>
      <c r="G132" s="28" t="s">
        <v>125</v>
      </c>
    </row>
    <row r="133" spans="1:7" x14ac:dyDescent="0.25">
      <c r="A133" s="28" t="s">
        <v>683</v>
      </c>
      <c r="B133" s="28" t="s">
        <v>218</v>
      </c>
      <c r="C133" s="28" t="s">
        <v>224</v>
      </c>
      <c r="D133" s="28" t="s">
        <v>125</v>
      </c>
      <c r="E133" s="28" t="s">
        <v>125</v>
      </c>
      <c r="F133" s="28" t="s">
        <v>224</v>
      </c>
      <c r="G133" s="28" t="s">
        <v>125</v>
      </c>
    </row>
    <row r="134" spans="1:7" ht="45" x14ac:dyDescent="0.25">
      <c r="A134" s="28" t="s">
        <v>684</v>
      </c>
      <c r="B134" s="28" t="s">
        <v>218</v>
      </c>
      <c r="C134" s="28" t="s">
        <v>225</v>
      </c>
      <c r="D134" s="28" t="s">
        <v>125</v>
      </c>
      <c r="E134" s="28" t="s">
        <v>125</v>
      </c>
      <c r="F134" s="28" t="s">
        <v>225</v>
      </c>
      <c r="G134" s="28" t="s">
        <v>125</v>
      </c>
    </row>
    <row r="135" spans="1:7" ht="45" x14ac:dyDescent="0.25">
      <c r="A135" s="28" t="s">
        <v>685</v>
      </c>
      <c r="B135" s="28" t="s">
        <v>218</v>
      </c>
      <c r="C135" s="28" t="s">
        <v>226</v>
      </c>
      <c r="D135" s="28" t="s">
        <v>125</v>
      </c>
      <c r="E135" s="28" t="s">
        <v>125</v>
      </c>
      <c r="F135" s="28" t="s">
        <v>226</v>
      </c>
      <c r="G135" s="28" t="s">
        <v>125</v>
      </c>
    </row>
    <row r="136" spans="1:7" x14ac:dyDescent="0.25">
      <c r="A136" s="28" t="s">
        <v>686</v>
      </c>
      <c r="B136" s="28" t="s">
        <v>218</v>
      </c>
      <c r="C136" s="28" t="s">
        <v>227</v>
      </c>
      <c r="D136" s="28" t="s">
        <v>125</v>
      </c>
      <c r="E136" s="28" t="s">
        <v>125</v>
      </c>
      <c r="F136" s="28" t="s">
        <v>227</v>
      </c>
      <c r="G136" s="28" t="s">
        <v>125</v>
      </c>
    </row>
    <row r="137" spans="1:7" x14ac:dyDescent="0.25">
      <c r="A137" s="28" t="s">
        <v>687</v>
      </c>
      <c r="B137" s="28" t="s">
        <v>228</v>
      </c>
      <c r="C137" s="28" t="s">
        <v>229</v>
      </c>
      <c r="D137" s="28" t="s">
        <v>125</v>
      </c>
      <c r="E137" s="28" t="s">
        <v>125</v>
      </c>
      <c r="F137" s="28" t="s">
        <v>229</v>
      </c>
      <c r="G137" s="28" t="s">
        <v>125</v>
      </c>
    </row>
    <row r="138" spans="1:7" x14ac:dyDescent="0.25">
      <c r="A138" s="28" t="s">
        <v>688</v>
      </c>
      <c r="B138" s="28" t="s">
        <v>228</v>
      </c>
      <c r="C138" s="28" t="s">
        <v>230</v>
      </c>
      <c r="D138" s="28" t="s">
        <v>125</v>
      </c>
      <c r="E138" s="28" t="s">
        <v>125</v>
      </c>
      <c r="F138" s="28" t="s">
        <v>230</v>
      </c>
      <c r="G138" s="28" t="s">
        <v>125</v>
      </c>
    </row>
    <row r="139" spans="1:7" x14ac:dyDescent="0.25">
      <c r="A139" s="28" t="s">
        <v>689</v>
      </c>
      <c r="B139" s="28" t="s">
        <v>228</v>
      </c>
      <c r="C139" s="28" t="s">
        <v>231</v>
      </c>
      <c r="D139" s="28" t="s">
        <v>125</v>
      </c>
      <c r="E139" s="28" t="s">
        <v>125</v>
      </c>
      <c r="F139" s="28" t="s">
        <v>231</v>
      </c>
      <c r="G139" s="28" t="s">
        <v>125</v>
      </c>
    </row>
    <row r="140" spans="1:7" x14ac:dyDescent="0.25">
      <c r="A140" s="28" t="s">
        <v>690</v>
      </c>
      <c r="B140" s="28" t="s">
        <v>228</v>
      </c>
      <c r="C140" s="28" t="s">
        <v>232</v>
      </c>
      <c r="D140" s="28" t="s">
        <v>125</v>
      </c>
      <c r="E140" s="28" t="s">
        <v>125</v>
      </c>
      <c r="F140" s="28" t="s">
        <v>232</v>
      </c>
      <c r="G140" s="28" t="s">
        <v>125</v>
      </c>
    </row>
    <row r="141" spans="1:7" ht="30" x14ac:dyDescent="0.25">
      <c r="A141" s="28" t="s">
        <v>691</v>
      </c>
      <c r="B141" s="28" t="s">
        <v>228</v>
      </c>
      <c r="C141" s="28" t="s">
        <v>233</v>
      </c>
      <c r="D141" s="28" t="s">
        <v>125</v>
      </c>
      <c r="E141" s="28" t="s">
        <v>125</v>
      </c>
      <c r="F141" s="28" t="s">
        <v>233</v>
      </c>
      <c r="G141" s="28" t="s">
        <v>125</v>
      </c>
    </row>
    <row r="142" spans="1:7" x14ac:dyDescent="0.25">
      <c r="A142" s="28" t="s">
        <v>692</v>
      </c>
      <c r="B142" s="28" t="s">
        <v>228</v>
      </c>
      <c r="C142" s="28" t="s">
        <v>234</v>
      </c>
      <c r="D142" s="28" t="s">
        <v>125</v>
      </c>
      <c r="E142" s="28" t="s">
        <v>125</v>
      </c>
      <c r="F142" s="28" t="s">
        <v>234</v>
      </c>
      <c r="G142" s="28" t="s">
        <v>125</v>
      </c>
    </row>
    <row r="143" spans="1:7" ht="30" x14ac:dyDescent="0.25">
      <c r="A143" s="28" t="s">
        <v>693</v>
      </c>
      <c r="B143" s="28" t="s">
        <v>228</v>
      </c>
      <c r="C143" s="28" t="s">
        <v>235</v>
      </c>
      <c r="D143" s="28" t="s">
        <v>125</v>
      </c>
      <c r="E143" s="28" t="s">
        <v>125</v>
      </c>
      <c r="F143" s="28" t="s">
        <v>235</v>
      </c>
      <c r="G143" s="28" t="s">
        <v>125</v>
      </c>
    </row>
    <row r="144" spans="1:7" x14ac:dyDescent="0.25">
      <c r="A144" s="28" t="s">
        <v>694</v>
      </c>
      <c r="B144" s="28" t="s">
        <v>228</v>
      </c>
      <c r="C144" s="28" t="s">
        <v>236</v>
      </c>
      <c r="D144" s="28" t="s">
        <v>125</v>
      </c>
      <c r="E144" s="28" t="s">
        <v>125</v>
      </c>
      <c r="F144" s="28" t="s">
        <v>236</v>
      </c>
      <c r="G144" s="28" t="s">
        <v>125</v>
      </c>
    </row>
    <row r="145" spans="1:7" ht="30" x14ac:dyDescent="0.25">
      <c r="A145" s="28" t="s">
        <v>695</v>
      </c>
      <c r="B145" s="28" t="s">
        <v>228</v>
      </c>
      <c r="C145" s="28" t="s">
        <v>237</v>
      </c>
      <c r="D145" s="28" t="s">
        <v>125</v>
      </c>
      <c r="E145" s="28" t="s">
        <v>125</v>
      </c>
      <c r="F145" s="28" t="s">
        <v>237</v>
      </c>
      <c r="G145" s="28" t="s">
        <v>125</v>
      </c>
    </row>
    <row r="146" spans="1:7" x14ac:dyDescent="0.25">
      <c r="A146" s="28" t="s">
        <v>696</v>
      </c>
      <c r="B146" s="28" t="s">
        <v>272</v>
      </c>
      <c r="C146" s="28" t="s">
        <v>273</v>
      </c>
      <c r="D146" s="28" t="s">
        <v>125</v>
      </c>
      <c r="E146" s="28" t="s">
        <v>125</v>
      </c>
      <c r="F146" s="28" t="s">
        <v>273</v>
      </c>
      <c r="G146" s="28" t="s">
        <v>125</v>
      </c>
    </row>
    <row r="147" spans="1:7" ht="30" x14ac:dyDescent="0.25">
      <c r="A147" s="28" t="s">
        <v>697</v>
      </c>
      <c r="B147" s="28" t="s">
        <v>272</v>
      </c>
      <c r="C147" s="28" t="s">
        <v>274</v>
      </c>
      <c r="D147" s="28" t="s">
        <v>125</v>
      </c>
      <c r="E147" s="28" t="s">
        <v>125</v>
      </c>
      <c r="F147" s="28" t="s">
        <v>274</v>
      </c>
      <c r="G147" s="28" t="s">
        <v>125</v>
      </c>
    </row>
    <row r="148" spans="1:7" x14ac:dyDescent="0.25">
      <c r="A148" s="28" t="s">
        <v>698</v>
      </c>
      <c r="B148" s="28" t="s">
        <v>272</v>
      </c>
      <c r="C148" s="28" t="s">
        <v>221</v>
      </c>
      <c r="D148" s="28" t="s">
        <v>125</v>
      </c>
      <c r="E148" s="28" t="s">
        <v>125</v>
      </c>
      <c r="F148" s="28" t="s">
        <v>221</v>
      </c>
      <c r="G148" s="28" t="s">
        <v>125</v>
      </c>
    </row>
    <row r="149" spans="1:7" ht="30" x14ac:dyDescent="0.25">
      <c r="A149" s="28" t="s">
        <v>699</v>
      </c>
      <c r="B149" s="28" t="s">
        <v>272</v>
      </c>
      <c r="C149" s="28" t="s">
        <v>275</v>
      </c>
      <c r="D149" s="28" t="s">
        <v>125</v>
      </c>
      <c r="E149" s="28" t="s">
        <v>125</v>
      </c>
      <c r="F149" s="28" t="s">
        <v>275</v>
      </c>
      <c r="G149" s="28" t="s">
        <v>125</v>
      </c>
    </row>
    <row r="150" spans="1:7" x14ac:dyDescent="0.25">
      <c r="A150" s="28" t="s">
        <v>700</v>
      </c>
      <c r="B150" s="28" t="s">
        <v>272</v>
      </c>
      <c r="C150" s="28" t="s">
        <v>276</v>
      </c>
      <c r="D150" s="28" t="s">
        <v>125</v>
      </c>
      <c r="E150" s="28" t="s">
        <v>125</v>
      </c>
      <c r="F150" s="28" t="s">
        <v>276</v>
      </c>
      <c r="G150" s="28" t="s">
        <v>125</v>
      </c>
    </row>
    <row r="151" spans="1:7" x14ac:dyDescent="0.25">
      <c r="A151" s="28" t="s">
        <v>701</v>
      </c>
      <c r="B151" s="28" t="s">
        <v>272</v>
      </c>
      <c r="C151" s="28" t="s">
        <v>277</v>
      </c>
      <c r="D151" s="28" t="s">
        <v>125</v>
      </c>
      <c r="E151" s="28" t="s">
        <v>125</v>
      </c>
      <c r="F151" s="28" t="s">
        <v>277</v>
      </c>
      <c r="G151" s="28" t="s">
        <v>125</v>
      </c>
    </row>
    <row r="152" spans="1:7" x14ac:dyDescent="0.25">
      <c r="A152" s="28" t="s">
        <v>702</v>
      </c>
      <c r="B152" s="28" t="s">
        <v>272</v>
      </c>
      <c r="C152" s="28" t="s">
        <v>278</v>
      </c>
      <c r="D152" s="28" t="s">
        <v>125</v>
      </c>
      <c r="E152" s="28" t="s">
        <v>125</v>
      </c>
      <c r="F152" s="28" t="s">
        <v>278</v>
      </c>
      <c r="G152" s="28" t="s">
        <v>125</v>
      </c>
    </row>
    <row r="153" spans="1:7" x14ac:dyDescent="0.25">
      <c r="A153" s="28" t="s">
        <v>703</v>
      </c>
      <c r="B153" s="28" t="s">
        <v>272</v>
      </c>
      <c r="C153" s="28" t="s">
        <v>279</v>
      </c>
      <c r="D153" s="28" t="s">
        <v>125</v>
      </c>
      <c r="E153" s="28" t="s">
        <v>125</v>
      </c>
      <c r="F153" s="28" t="s">
        <v>279</v>
      </c>
      <c r="G153" s="28" t="s">
        <v>125</v>
      </c>
    </row>
    <row r="154" spans="1:7" x14ac:dyDescent="0.25">
      <c r="A154" s="28" t="s">
        <v>704</v>
      </c>
      <c r="B154" s="28" t="s">
        <v>272</v>
      </c>
      <c r="C154" s="28" t="s">
        <v>280</v>
      </c>
      <c r="D154" s="28" t="s">
        <v>125</v>
      </c>
      <c r="E154" s="28" t="s">
        <v>125</v>
      </c>
      <c r="F154" s="28" t="s">
        <v>280</v>
      </c>
      <c r="G154" s="28" t="s">
        <v>125</v>
      </c>
    </row>
    <row r="155" spans="1:7" ht="30" x14ac:dyDescent="0.25">
      <c r="A155" s="28" t="s">
        <v>705</v>
      </c>
      <c r="B155" s="28" t="s">
        <v>272</v>
      </c>
      <c r="C155" s="28" t="s">
        <v>281</v>
      </c>
      <c r="D155" s="28" t="s">
        <v>125</v>
      </c>
      <c r="E155" s="28" t="s">
        <v>125</v>
      </c>
      <c r="F155" s="28" t="s">
        <v>281</v>
      </c>
      <c r="G155" s="28" t="s">
        <v>125</v>
      </c>
    </row>
    <row r="156" spans="1:7" ht="45" x14ac:dyDescent="0.25">
      <c r="A156" s="28" t="s">
        <v>706</v>
      </c>
      <c r="B156" s="28" t="s">
        <v>272</v>
      </c>
      <c r="C156" s="28" t="s">
        <v>282</v>
      </c>
      <c r="D156" s="28" t="s">
        <v>125</v>
      </c>
      <c r="E156" s="28" t="s">
        <v>125</v>
      </c>
      <c r="F156" s="28" t="s">
        <v>282</v>
      </c>
      <c r="G156" s="28" t="s">
        <v>125</v>
      </c>
    </row>
    <row r="157" spans="1:7" x14ac:dyDescent="0.25">
      <c r="A157" s="28" t="s">
        <v>707</v>
      </c>
      <c r="B157" s="28" t="s">
        <v>272</v>
      </c>
      <c r="C157" s="28" t="s">
        <v>283</v>
      </c>
      <c r="D157" s="28" t="s">
        <v>125</v>
      </c>
      <c r="E157" s="28" t="s">
        <v>125</v>
      </c>
      <c r="F157" s="28" t="s">
        <v>283</v>
      </c>
      <c r="G157" s="28" t="s">
        <v>125</v>
      </c>
    </row>
    <row r="158" spans="1:7" x14ac:dyDescent="0.25">
      <c r="A158" s="28" t="s">
        <v>708</v>
      </c>
      <c r="B158" s="28" t="s">
        <v>272</v>
      </c>
      <c r="C158" s="28" t="s">
        <v>284</v>
      </c>
      <c r="D158" s="28" t="s">
        <v>125</v>
      </c>
      <c r="E158" s="28" t="s">
        <v>125</v>
      </c>
      <c r="F158" s="28" t="s">
        <v>284</v>
      </c>
      <c r="G158" s="28" t="s">
        <v>125</v>
      </c>
    </row>
    <row r="159" spans="1:7" ht="30" x14ac:dyDescent="0.25">
      <c r="A159" s="28" t="s">
        <v>709</v>
      </c>
      <c r="B159" s="28" t="s">
        <v>272</v>
      </c>
      <c r="C159" s="28" t="s">
        <v>285</v>
      </c>
      <c r="D159" s="28" t="s">
        <v>125</v>
      </c>
      <c r="E159" s="28" t="s">
        <v>125</v>
      </c>
      <c r="F159" s="28" t="s">
        <v>285</v>
      </c>
      <c r="G159" s="28" t="s">
        <v>125</v>
      </c>
    </row>
    <row r="160" spans="1:7" ht="30" x14ac:dyDescent="0.25">
      <c r="A160" s="28" t="s">
        <v>710</v>
      </c>
      <c r="B160" s="28" t="s">
        <v>272</v>
      </c>
      <c r="C160" s="28" t="s">
        <v>286</v>
      </c>
      <c r="D160" s="28" t="s">
        <v>125</v>
      </c>
      <c r="E160" s="28" t="s">
        <v>125</v>
      </c>
      <c r="F160" s="28" t="s">
        <v>286</v>
      </c>
      <c r="G160" s="28" t="s">
        <v>125</v>
      </c>
    </row>
    <row r="161" spans="1:7" ht="30" x14ac:dyDescent="0.25">
      <c r="A161" s="28" t="s">
        <v>711</v>
      </c>
      <c r="B161" s="28" t="s">
        <v>272</v>
      </c>
      <c r="C161" s="28" t="s">
        <v>287</v>
      </c>
      <c r="D161" s="28" t="s">
        <v>125</v>
      </c>
      <c r="E161" s="28" t="s">
        <v>125</v>
      </c>
      <c r="F161" s="28" t="s">
        <v>287</v>
      </c>
      <c r="G161" s="28" t="s">
        <v>125</v>
      </c>
    </row>
    <row r="162" spans="1:7" ht="30" x14ac:dyDescent="0.25">
      <c r="A162" s="28" t="s">
        <v>712</v>
      </c>
      <c r="B162" s="28" t="s">
        <v>272</v>
      </c>
      <c r="C162" s="28" t="s">
        <v>288</v>
      </c>
      <c r="D162" s="28" t="s">
        <v>125</v>
      </c>
      <c r="E162" s="28" t="s">
        <v>125</v>
      </c>
      <c r="F162" s="28" t="s">
        <v>288</v>
      </c>
      <c r="G162" s="28" t="s">
        <v>125</v>
      </c>
    </row>
    <row r="163" spans="1:7" x14ac:dyDescent="0.25">
      <c r="A163" s="28" t="s">
        <v>713</v>
      </c>
      <c r="B163" s="28" t="s">
        <v>272</v>
      </c>
      <c r="C163" s="28" t="s">
        <v>289</v>
      </c>
      <c r="D163" s="28" t="s">
        <v>125</v>
      </c>
      <c r="E163" s="28" t="s">
        <v>125</v>
      </c>
      <c r="F163" s="28" t="s">
        <v>289</v>
      </c>
      <c r="G163" s="28" t="s">
        <v>125</v>
      </c>
    </row>
    <row r="164" spans="1:7" ht="30" x14ac:dyDescent="0.25">
      <c r="A164" s="28" t="s">
        <v>714</v>
      </c>
      <c r="B164" s="28" t="s">
        <v>272</v>
      </c>
      <c r="C164" s="28" t="s">
        <v>290</v>
      </c>
      <c r="D164" s="28" t="s">
        <v>125</v>
      </c>
      <c r="E164" s="28" t="s">
        <v>125</v>
      </c>
      <c r="F164" s="28" t="s">
        <v>290</v>
      </c>
      <c r="G164" s="28" t="s">
        <v>125</v>
      </c>
    </row>
    <row r="165" spans="1:7" x14ac:dyDescent="0.25">
      <c r="A165" s="28" t="s">
        <v>715</v>
      </c>
      <c r="B165" s="28" t="s">
        <v>272</v>
      </c>
      <c r="C165" s="28" t="s">
        <v>291</v>
      </c>
      <c r="D165" s="28" t="s">
        <v>125</v>
      </c>
      <c r="E165" s="28" t="s">
        <v>125</v>
      </c>
      <c r="F165" s="28" t="s">
        <v>291</v>
      </c>
      <c r="G165" s="28" t="s">
        <v>125</v>
      </c>
    </row>
    <row r="166" spans="1:7" x14ac:dyDescent="0.25">
      <c r="A166" s="28" t="s">
        <v>716</v>
      </c>
      <c r="B166" s="28" t="s">
        <v>272</v>
      </c>
      <c r="C166" s="28" t="s">
        <v>292</v>
      </c>
      <c r="D166" s="28" t="s">
        <v>125</v>
      </c>
      <c r="E166" s="28" t="s">
        <v>125</v>
      </c>
      <c r="F166" s="28" t="s">
        <v>292</v>
      </c>
      <c r="G166" s="28" t="s">
        <v>125</v>
      </c>
    </row>
    <row r="167" spans="1:7" ht="30" x14ac:dyDescent="0.25">
      <c r="A167" s="28" t="s">
        <v>717</v>
      </c>
      <c r="B167" s="28" t="s">
        <v>272</v>
      </c>
      <c r="C167" s="28" t="s">
        <v>293</v>
      </c>
      <c r="D167" s="28" t="s">
        <v>125</v>
      </c>
      <c r="E167" s="28" t="s">
        <v>125</v>
      </c>
      <c r="F167" s="28" t="s">
        <v>293</v>
      </c>
      <c r="G167" s="28" t="s">
        <v>125</v>
      </c>
    </row>
    <row r="168" spans="1:7" x14ac:dyDescent="0.25">
      <c r="A168" s="28" t="s">
        <v>718</v>
      </c>
      <c r="B168" s="28" t="s">
        <v>272</v>
      </c>
      <c r="C168" s="28" t="s">
        <v>294</v>
      </c>
      <c r="D168" s="28" t="s">
        <v>125</v>
      </c>
      <c r="E168" s="28" t="s">
        <v>125</v>
      </c>
      <c r="F168" s="28" t="s">
        <v>294</v>
      </c>
      <c r="G168" s="28" t="s">
        <v>125</v>
      </c>
    </row>
    <row r="169" spans="1:7" x14ac:dyDescent="0.25">
      <c r="A169" s="28" t="s">
        <v>719</v>
      </c>
      <c r="B169" s="28" t="s">
        <v>295</v>
      </c>
      <c r="C169" s="28" t="s">
        <v>296</v>
      </c>
      <c r="D169" s="28" t="s">
        <v>125</v>
      </c>
      <c r="E169" s="28" t="s">
        <v>125</v>
      </c>
      <c r="F169" s="28" t="s">
        <v>296</v>
      </c>
      <c r="G169" s="28" t="s">
        <v>125</v>
      </c>
    </row>
    <row r="170" spans="1:7" x14ac:dyDescent="0.25">
      <c r="A170" s="28" t="s">
        <v>720</v>
      </c>
      <c r="B170" s="28" t="s">
        <v>295</v>
      </c>
      <c r="C170" s="28" t="s">
        <v>297</v>
      </c>
      <c r="D170" s="28" t="s">
        <v>125</v>
      </c>
      <c r="E170" s="28" t="s">
        <v>125</v>
      </c>
      <c r="F170" s="28" t="s">
        <v>297</v>
      </c>
      <c r="G170" s="28" t="s">
        <v>125</v>
      </c>
    </row>
    <row r="171" spans="1:7" ht="30" x14ac:dyDescent="0.25">
      <c r="A171" s="28" t="s">
        <v>721</v>
      </c>
      <c r="B171" s="28" t="s">
        <v>295</v>
      </c>
      <c r="C171" s="28" t="s">
        <v>201</v>
      </c>
      <c r="D171" s="28" t="s">
        <v>125</v>
      </c>
      <c r="E171" s="28" t="s">
        <v>125</v>
      </c>
      <c r="F171" s="28" t="s">
        <v>201</v>
      </c>
      <c r="G171" s="28" t="s">
        <v>125</v>
      </c>
    </row>
    <row r="172" spans="1:7" x14ac:dyDescent="0.25">
      <c r="A172" s="28" t="s">
        <v>722</v>
      </c>
      <c r="B172" s="28" t="s">
        <v>295</v>
      </c>
      <c r="C172" s="28" t="s">
        <v>298</v>
      </c>
      <c r="D172" s="28" t="s">
        <v>125</v>
      </c>
      <c r="E172" s="28" t="s">
        <v>125</v>
      </c>
      <c r="F172" s="28" t="s">
        <v>298</v>
      </c>
      <c r="G172" s="28" t="s">
        <v>125</v>
      </c>
    </row>
    <row r="173" spans="1:7" x14ac:dyDescent="0.25">
      <c r="A173" s="28" t="s">
        <v>723</v>
      </c>
      <c r="B173" s="28" t="s">
        <v>295</v>
      </c>
      <c r="C173" s="28" t="s">
        <v>299</v>
      </c>
      <c r="D173" s="28" t="s">
        <v>125</v>
      </c>
      <c r="E173" s="28" t="s">
        <v>125</v>
      </c>
      <c r="F173" s="28" t="s">
        <v>299</v>
      </c>
      <c r="G173" s="28" t="s">
        <v>125</v>
      </c>
    </row>
    <row r="174" spans="1:7" x14ac:dyDescent="0.25">
      <c r="A174" s="28" t="s">
        <v>724</v>
      </c>
      <c r="B174" s="28" t="s">
        <v>295</v>
      </c>
      <c r="C174" s="28" t="s">
        <v>300</v>
      </c>
      <c r="D174" s="28" t="s">
        <v>125</v>
      </c>
      <c r="E174" s="28" t="s">
        <v>125</v>
      </c>
      <c r="F174" s="28" t="s">
        <v>300</v>
      </c>
      <c r="G174" s="28" t="s">
        <v>125</v>
      </c>
    </row>
    <row r="175" spans="1:7" x14ac:dyDescent="0.25">
      <c r="A175" s="28" t="s">
        <v>725</v>
      </c>
      <c r="B175" s="28" t="s">
        <v>295</v>
      </c>
      <c r="C175" s="28" t="s">
        <v>301</v>
      </c>
      <c r="D175" s="28" t="s">
        <v>125</v>
      </c>
      <c r="E175" s="28" t="s">
        <v>125</v>
      </c>
      <c r="F175" s="28" t="s">
        <v>301</v>
      </c>
      <c r="G175" s="28" t="s">
        <v>125</v>
      </c>
    </row>
    <row r="176" spans="1:7" x14ac:dyDescent="0.25">
      <c r="A176" s="28" t="s">
        <v>726</v>
      </c>
      <c r="B176" s="28" t="s">
        <v>295</v>
      </c>
      <c r="C176" s="28" t="s">
        <v>302</v>
      </c>
      <c r="D176" s="28" t="s">
        <v>125</v>
      </c>
      <c r="E176" s="28" t="s">
        <v>125</v>
      </c>
      <c r="F176" s="28" t="s">
        <v>302</v>
      </c>
      <c r="G176" s="28" t="s">
        <v>125</v>
      </c>
    </row>
    <row r="177" spans="1:7" x14ac:dyDescent="0.25">
      <c r="A177" s="28" t="s">
        <v>727</v>
      </c>
      <c r="B177" s="28" t="s">
        <v>295</v>
      </c>
      <c r="C177" s="28" t="s">
        <v>303</v>
      </c>
      <c r="D177" s="28" t="s">
        <v>125</v>
      </c>
      <c r="E177" s="28" t="s">
        <v>125</v>
      </c>
      <c r="F177" s="28" t="s">
        <v>303</v>
      </c>
      <c r="G177" s="28" t="s">
        <v>125</v>
      </c>
    </row>
    <row r="178" spans="1:7" x14ac:dyDescent="0.25">
      <c r="A178" s="28" t="s">
        <v>728</v>
      </c>
      <c r="B178" s="28" t="s">
        <v>304</v>
      </c>
      <c r="C178" s="28" t="s">
        <v>204</v>
      </c>
      <c r="D178" s="28" t="s">
        <v>125</v>
      </c>
      <c r="E178" s="28" t="s">
        <v>125</v>
      </c>
      <c r="F178" s="28" t="s">
        <v>204</v>
      </c>
      <c r="G178" s="28" t="s">
        <v>125</v>
      </c>
    </row>
    <row r="179" spans="1:7" x14ac:dyDescent="0.25">
      <c r="A179" s="28" t="s">
        <v>729</v>
      </c>
      <c r="B179" s="28" t="s">
        <v>304</v>
      </c>
      <c r="C179" s="28" t="s">
        <v>305</v>
      </c>
      <c r="D179" s="28" t="s">
        <v>125</v>
      </c>
      <c r="E179" s="28" t="s">
        <v>125</v>
      </c>
      <c r="F179" s="28" t="s">
        <v>305</v>
      </c>
      <c r="G179" s="28" t="s">
        <v>125</v>
      </c>
    </row>
    <row r="180" spans="1:7" x14ac:dyDescent="0.25">
      <c r="A180" s="28" t="s">
        <v>730</v>
      </c>
      <c r="B180" s="28" t="s">
        <v>304</v>
      </c>
      <c r="C180" s="28" t="s">
        <v>306</v>
      </c>
      <c r="D180" s="28" t="s">
        <v>125</v>
      </c>
      <c r="E180" s="28" t="s">
        <v>125</v>
      </c>
      <c r="F180" s="28" t="s">
        <v>306</v>
      </c>
      <c r="G180" s="28" t="s">
        <v>125</v>
      </c>
    </row>
    <row r="181" spans="1:7" x14ac:dyDescent="0.25">
      <c r="A181" s="28" t="s">
        <v>731</v>
      </c>
      <c r="B181" s="28" t="s">
        <v>304</v>
      </c>
      <c r="C181" s="28" t="s">
        <v>307</v>
      </c>
      <c r="D181" s="28" t="s">
        <v>125</v>
      </c>
      <c r="E181" s="28" t="s">
        <v>125</v>
      </c>
      <c r="F181" s="28" t="s">
        <v>307</v>
      </c>
      <c r="G181" s="28" t="s">
        <v>125</v>
      </c>
    </row>
    <row r="182" spans="1:7" ht="30" x14ac:dyDescent="0.25">
      <c r="A182" s="28" t="s">
        <v>732</v>
      </c>
      <c r="B182" s="28" t="s">
        <v>304</v>
      </c>
      <c r="C182" s="28" t="s">
        <v>308</v>
      </c>
      <c r="D182" s="28" t="s">
        <v>125</v>
      </c>
      <c r="E182" s="28" t="s">
        <v>125</v>
      </c>
      <c r="F182" s="28" t="s">
        <v>308</v>
      </c>
      <c r="G182" s="28" t="s">
        <v>125</v>
      </c>
    </row>
    <row r="183" spans="1:7" x14ac:dyDescent="0.25">
      <c r="A183" s="28" t="s">
        <v>733</v>
      </c>
      <c r="B183" s="28" t="s">
        <v>304</v>
      </c>
      <c r="C183" s="28" t="s">
        <v>309</v>
      </c>
      <c r="D183" s="28" t="s">
        <v>125</v>
      </c>
      <c r="E183" s="28" t="s">
        <v>125</v>
      </c>
      <c r="F183" s="28" t="s">
        <v>309</v>
      </c>
      <c r="G183" s="28" t="s">
        <v>125</v>
      </c>
    </row>
    <row r="184" spans="1:7" ht="90" x14ac:dyDescent="0.25">
      <c r="A184" s="28" t="s">
        <v>734</v>
      </c>
      <c r="B184" s="28" t="s">
        <v>304</v>
      </c>
      <c r="C184" s="28" t="s">
        <v>310</v>
      </c>
      <c r="D184" s="28" t="s">
        <v>125</v>
      </c>
      <c r="E184" s="28" t="s">
        <v>125</v>
      </c>
      <c r="F184" s="28" t="s">
        <v>310</v>
      </c>
      <c r="G184" s="28" t="s">
        <v>125</v>
      </c>
    </row>
    <row r="185" spans="1:7" ht="60" x14ac:dyDescent="0.25">
      <c r="A185" s="28" t="s">
        <v>735</v>
      </c>
      <c r="B185" s="28" t="s">
        <v>304</v>
      </c>
      <c r="C185" s="28" t="s">
        <v>311</v>
      </c>
      <c r="D185" s="28" t="s">
        <v>125</v>
      </c>
      <c r="E185" s="28" t="s">
        <v>125</v>
      </c>
      <c r="F185" s="28" t="s">
        <v>311</v>
      </c>
      <c r="G185" s="28" t="s">
        <v>125</v>
      </c>
    </row>
    <row r="186" spans="1:7" ht="45" x14ac:dyDescent="0.25">
      <c r="A186" s="28" t="s">
        <v>736</v>
      </c>
      <c r="B186" s="28" t="s">
        <v>304</v>
      </c>
      <c r="C186" s="28" t="s">
        <v>312</v>
      </c>
      <c r="D186" s="28" t="s">
        <v>125</v>
      </c>
      <c r="E186" s="28" t="s">
        <v>125</v>
      </c>
      <c r="F186" s="28" t="s">
        <v>312</v>
      </c>
      <c r="G186" s="28" t="s">
        <v>125</v>
      </c>
    </row>
    <row r="187" spans="1:7" x14ac:dyDescent="0.25">
      <c r="A187" s="28" t="s">
        <v>737</v>
      </c>
      <c r="B187" s="28" t="s">
        <v>304</v>
      </c>
      <c r="C187" s="28" t="s">
        <v>313</v>
      </c>
      <c r="D187" s="28" t="s">
        <v>125</v>
      </c>
      <c r="E187" s="28" t="s">
        <v>125</v>
      </c>
      <c r="F187" s="28" t="s">
        <v>313</v>
      </c>
      <c r="G187" s="28" t="s">
        <v>125</v>
      </c>
    </row>
    <row r="188" spans="1:7" x14ac:dyDescent="0.25">
      <c r="A188" s="28" t="s">
        <v>738</v>
      </c>
      <c r="B188" s="28" t="s">
        <v>304</v>
      </c>
      <c r="C188" s="28" t="s">
        <v>314</v>
      </c>
      <c r="D188" s="28" t="s">
        <v>125</v>
      </c>
      <c r="E188" s="28" t="s">
        <v>125</v>
      </c>
      <c r="F188" s="28" t="s">
        <v>314</v>
      </c>
      <c r="G188" s="28" t="s">
        <v>125</v>
      </c>
    </row>
    <row r="189" spans="1:7" x14ac:dyDescent="0.25">
      <c r="A189" s="28" t="s">
        <v>739</v>
      </c>
      <c r="B189" s="28" t="s">
        <v>304</v>
      </c>
      <c r="C189" s="28" t="s">
        <v>315</v>
      </c>
      <c r="D189" s="28" t="s">
        <v>125</v>
      </c>
      <c r="E189" s="28" t="s">
        <v>125</v>
      </c>
      <c r="F189" s="28" t="s">
        <v>315</v>
      </c>
      <c r="G189" s="28" t="s">
        <v>125</v>
      </c>
    </row>
    <row r="190" spans="1:7" x14ac:dyDescent="0.25">
      <c r="A190" s="28" t="s">
        <v>740</v>
      </c>
      <c r="B190" s="28" t="s">
        <v>304</v>
      </c>
      <c r="C190" s="28" t="s">
        <v>316</v>
      </c>
      <c r="D190" s="28" t="s">
        <v>125</v>
      </c>
      <c r="E190" s="28" t="s">
        <v>125</v>
      </c>
      <c r="F190" s="28" t="s">
        <v>316</v>
      </c>
      <c r="G190" s="28" t="s">
        <v>125</v>
      </c>
    </row>
    <row r="191" spans="1:7" ht="45" x14ac:dyDescent="0.25">
      <c r="A191" s="28" t="s">
        <v>741</v>
      </c>
      <c r="B191" s="28" t="s">
        <v>304</v>
      </c>
      <c r="C191" s="28" t="s">
        <v>317</v>
      </c>
      <c r="D191" s="28" t="s">
        <v>125</v>
      </c>
      <c r="E191" s="28" t="s">
        <v>125</v>
      </c>
      <c r="F191" s="28" t="s">
        <v>317</v>
      </c>
      <c r="G191" s="28" t="s">
        <v>125</v>
      </c>
    </row>
    <row r="192" spans="1:7" ht="45" x14ac:dyDescent="0.25">
      <c r="A192" s="28" t="s">
        <v>742</v>
      </c>
      <c r="B192" s="28" t="s">
        <v>318</v>
      </c>
      <c r="C192" s="28" t="s">
        <v>319</v>
      </c>
      <c r="D192" s="28" t="s">
        <v>125</v>
      </c>
      <c r="E192" s="28" t="s">
        <v>125</v>
      </c>
      <c r="F192" s="28" t="s">
        <v>319</v>
      </c>
      <c r="G192" s="28" t="s">
        <v>125</v>
      </c>
    </row>
    <row r="193" spans="1:7" x14ac:dyDescent="0.25">
      <c r="A193" s="28" t="s">
        <v>743</v>
      </c>
      <c r="B193" s="28" t="s">
        <v>318</v>
      </c>
      <c r="C193" s="28" t="s">
        <v>212</v>
      </c>
      <c r="D193" s="28" t="s">
        <v>125</v>
      </c>
      <c r="E193" s="28" t="s">
        <v>125</v>
      </c>
      <c r="F193" s="28" t="s">
        <v>212</v>
      </c>
      <c r="G193" s="28" t="s">
        <v>125</v>
      </c>
    </row>
    <row r="194" spans="1:7" x14ac:dyDescent="0.25">
      <c r="A194" s="28" t="s">
        <v>744</v>
      </c>
      <c r="B194" s="28" t="s">
        <v>318</v>
      </c>
      <c r="C194" s="28" t="s">
        <v>320</v>
      </c>
      <c r="D194" s="28" t="s">
        <v>125</v>
      </c>
      <c r="E194" s="28" t="s">
        <v>125</v>
      </c>
      <c r="F194" s="28" t="s">
        <v>320</v>
      </c>
      <c r="G194" s="28" t="s">
        <v>125</v>
      </c>
    </row>
    <row r="195" spans="1:7" x14ac:dyDescent="0.25">
      <c r="A195" s="28" t="s">
        <v>745</v>
      </c>
      <c r="B195" s="28" t="s">
        <v>318</v>
      </c>
      <c r="C195" s="28" t="s">
        <v>321</v>
      </c>
      <c r="D195" s="28" t="s">
        <v>125</v>
      </c>
      <c r="E195" s="28" t="s">
        <v>125</v>
      </c>
      <c r="F195" s="28" t="s">
        <v>321</v>
      </c>
      <c r="G195" s="28" t="s">
        <v>125</v>
      </c>
    </row>
    <row r="196" spans="1:7" x14ac:dyDescent="0.25">
      <c r="A196" s="28" t="s">
        <v>746</v>
      </c>
      <c r="B196" s="28" t="s">
        <v>318</v>
      </c>
      <c r="C196" s="28" t="s">
        <v>322</v>
      </c>
      <c r="D196" s="28" t="s">
        <v>125</v>
      </c>
      <c r="E196" s="28" t="s">
        <v>125</v>
      </c>
      <c r="F196" s="28" t="s">
        <v>322</v>
      </c>
      <c r="G196" s="28" t="s">
        <v>125</v>
      </c>
    </row>
    <row r="197" spans="1:7" x14ac:dyDescent="0.25">
      <c r="A197" s="28" t="s">
        <v>747</v>
      </c>
      <c r="B197" s="28" t="s">
        <v>318</v>
      </c>
      <c r="C197" s="28" t="s">
        <v>323</v>
      </c>
      <c r="D197" s="28" t="s">
        <v>125</v>
      </c>
      <c r="E197" s="28" t="s">
        <v>125</v>
      </c>
      <c r="F197" s="28" t="s">
        <v>323</v>
      </c>
      <c r="G197" s="28" t="s">
        <v>125</v>
      </c>
    </row>
    <row r="198" spans="1:7" x14ac:dyDescent="0.25">
      <c r="A198" s="28" t="s">
        <v>748</v>
      </c>
      <c r="B198" s="28" t="s">
        <v>318</v>
      </c>
      <c r="C198" s="28" t="s">
        <v>315</v>
      </c>
      <c r="D198" s="28" t="s">
        <v>125</v>
      </c>
      <c r="E198" s="28" t="s">
        <v>125</v>
      </c>
      <c r="F198" s="28" t="s">
        <v>315</v>
      </c>
      <c r="G198" s="28" t="s">
        <v>125</v>
      </c>
    </row>
    <row r="199" spans="1:7" x14ac:dyDescent="0.25">
      <c r="A199" s="28" t="s">
        <v>749</v>
      </c>
      <c r="B199" s="28" t="s">
        <v>318</v>
      </c>
      <c r="C199" s="28" t="s">
        <v>316</v>
      </c>
      <c r="D199" s="28" t="s">
        <v>125</v>
      </c>
      <c r="E199" s="28" t="s">
        <v>125</v>
      </c>
      <c r="F199" s="28" t="s">
        <v>316</v>
      </c>
      <c r="G199" s="28" t="s">
        <v>125</v>
      </c>
    </row>
    <row r="200" spans="1:7" x14ac:dyDescent="0.25">
      <c r="A200" s="28" t="s">
        <v>750</v>
      </c>
      <c r="B200" s="28" t="s">
        <v>324</v>
      </c>
      <c r="C200" s="28" t="s">
        <v>325</v>
      </c>
      <c r="D200" s="28" t="s">
        <v>125</v>
      </c>
      <c r="E200" s="28" t="s">
        <v>125</v>
      </c>
      <c r="F200" s="28" t="s">
        <v>325</v>
      </c>
      <c r="G200" s="28" t="s">
        <v>125</v>
      </c>
    </row>
    <row r="201" spans="1:7" x14ac:dyDescent="0.25">
      <c r="A201" s="28" t="s">
        <v>751</v>
      </c>
      <c r="B201" s="28" t="s">
        <v>324</v>
      </c>
      <c r="C201" s="28" t="s">
        <v>326</v>
      </c>
      <c r="D201" s="28" t="s">
        <v>125</v>
      </c>
      <c r="E201" s="28" t="s">
        <v>125</v>
      </c>
      <c r="F201" s="28" t="s">
        <v>326</v>
      </c>
      <c r="G201" s="28" t="s">
        <v>125</v>
      </c>
    </row>
    <row r="202" spans="1:7" x14ac:dyDescent="0.25">
      <c r="A202" s="28" t="s">
        <v>752</v>
      </c>
      <c r="B202" s="28" t="s">
        <v>324</v>
      </c>
      <c r="C202" s="28" t="s">
        <v>327</v>
      </c>
      <c r="D202" s="28" t="s">
        <v>125</v>
      </c>
      <c r="E202" s="28" t="s">
        <v>125</v>
      </c>
      <c r="F202" s="28" t="s">
        <v>327</v>
      </c>
      <c r="G202" s="28" t="s">
        <v>125</v>
      </c>
    </row>
    <row r="203" spans="1:7" x14ac:dyDescent="0.25">
      <c r="A203" s="28" t="s">
        <v>753</v>
      </c>
      <c r="B203" s="28" t="s">
        <v>324</v>
      </c>
      <c r="C203" s="28" t="s">
        <v>328</v>
      </c>
      <c r="D203" s="28" t="s">
        <v>125</v>
      </c>
      <c r="E203" s="28" t="s">
        <v>125</v>
      </c>
      <c r="F203" s="28" t="s">
        <v>328</v>
      </c>
      <c r="G203" s="28" t="s">
        <v>125</v>
      </c>
    </row>
    <row r="204" spans="1:7" x14ac:dyDescent="0.25">
      <c r="A204" s="28" t="s">
        <v>754</v>
      </c>
      <c r="B204" s="28" t="s">
        <v>324</v>
      </c>
      <c r="C204" s="28" t="s">
        <v>329</v>
      </c>
      <c r="D204" s="28" t="s">
        <v>125</v>
      </c>
      <c r="E204" s="28" t="s">
        <v>125</v>
      </c>
      <c r="F204" s="28" t="s">
        <v>329</v>
      </c>
      <c r="G204" s="28" t="s">
        <v>125</v>
      </c>
    </row>
    <row r="205" spans="1:7" x14ac:dyDescent="0.25">
      <c r="A205" s="28" t="s">
        <v>755</v>
      </c>
      <c r="B205" s="28" t="s">
        <v>324</v>
      </c>
      <c r="C205" s="28" t="s">
        <v>330</v>
      </c>
      <c r="D205" s="28" t="s">
        <v>125</v>
      </c>
      <c r="E205" s="28" t="s">
        <v>125</v>
      </c>
      <c r="F205" s="28" t="s">
        <v>330</v>
      </c>
      <c r="G205" s="28" t="s">
        <v>125</v>
      </c>
    </row>
    <row r="206" spans="1:7" x14ac:dyDescent="0.25">
      <c r="A206" s="28" t="s">
        <v>756</v>
      </c>
      <c r="B206" s="28" t="s">
        <v>324</v>
      </c>
      <c r="C206" s="28" t="s">
        <v>331</v>
      </c>
      <c r="D206" s="28" t="s">
        <v>125</v>
      </c>
      <c r="E206" s="28" t="s">
        <v>125</v>
      </c>
      <c r="F206" s="28" t="s">
        <v>331</v>
      </c>
      <c r="G206" s="28" t="s">
        <v>125</v>
      </c>
    </row>
    <row r="207" spans="1:7" ht="30" x14ac:dyDescent="0.25">
      <c r="A207" s="28" t="s">
        <v>757</v>
      </c>
      <c r="B207" s="28" t="s">
        <v>324</v>
      </c>
      <c r="C207" s="28" t="s">
        <v>332</v>
      </c>
      <c r="D207" s="28" t="s">
        <v>125</v>
      </c>
      <c r="E207" s="28" t="s">
        <v>125</v>
      </c>
      <c r="F207" s="28" t="s">
        <v>332</v>
      </c>
      <c r="G207" s="28" t="s">
        <v>125</v>
      </c>
    </row>
    <row r="208" spans="1:7" ht="45" x14ac:dyDescent="0.25">
      <c r="A208" s="28" t="s">
        <v>758</v>
      </c>
      <c r="B208" s="28" t="s">
        <v>324</v>
      </c>
      <c r="C208" s="28" t="s">
        <v>333</v>
      </c>
      <c r="D208" s="28" t="s">
        <v>125</v>
      </c>
      <c r="E208" s="28" t="s">
        <v>125</v>
      </c>
      <c r="F208" s="28" t="s">
        <v>333</v>
      </c>
      <c r="G208" s="28" t="s">
        <v>125</v>
      </c>
    </row>
    <row r="209" spans="1:7" x14ac:dyDescent="0.25">
      <c r="A209" s="28" t="s">
        <v>759</v>
      </c>
      <c r="B209" s="28" t="s">
        <v>324</v>
      </c>
      <c r="C209" s="28" t="s">
        <v>283</v>
      </c>
      <c r="D209" s="28" t="s">
        <v>125</v>
      </c>
      <c r="E209" s="28" t="s">
        <v>125</v>
      </c>
      <c r="F209" s="28" t="s">
        <v>283</v>
      </c>
      <c r="G209" s="28" t="s">
        <v>125</v>
      </c>
    </row>
    <row r="210" spans="1:7" x14ac:dyDescent="0.25">
      <c r="A210" s="28" t="s">
        <v>760</v>
      </c>
      <c r="B210" s="28" t="s">
        <v>324</v>
      </c>
      <c r="C210" s="28" t="s">
        <v>315</v>
      </c>
      <c r="D210" s="28" t="s">
        <v>125</v>
      </c>
      <c r="E210" s="28" t="s">
        <v>125</v>
      </c>
      <c r="F210" s="28" t="s">
        <v>315</v>
      </c>
      <c r="G210" s="28" t="s">
        <v>125</v>
      </c>
    </row>
    <row r="211" spans="1:7" x14ac:dyDescent="0.25">
      <c r="A211" s="28" t="s">
        <v>761</v>
      </c>
      <c r="B211" s="28" t="s">
        <v>324</v>
      </c>
      <c r="C211" s="28" t="s">
        <v>334</v>
      </c>
      <c r="D211" s="28" t="s">
        <v>125</v>
      </c>
      <c r="E211" s="28" t="s">
        <v>125</v>
      </c>
      <c r="F211" s="28" t="s">
        <v>334</v>
      </c>
      <c r="G211" s="28" t="s">
        <v>125</v>
      </c>
    </row>
    <row r="212" spans="1:7" ht="30" x14ac:dyDescent="0.25">
      <c r="A212" s="28" t="s">
        <v>762</v>
      </c>
      <c r="B212" s="28" t="s">
        <v>335</v>
      </c>
      <c r="C212" s="28" t="s">
        <v>201</v>
      </c>
      <c r="D212" s="28" t="s">
        <v>125</v>
      </c>
      <c r="E212" s="28" t="s">
        <v>125</v>
      </c>
      <c r="F212" s="28" t="s">
        <v>201</v>
      </c>
      <c r="G212" s="28" t="s">
        <v>125</v>
      </c>
    </row>
    <row r="213" spans="1:7" x14ac:dyDescent="0.25">
      <c r="A213" s="28" t="s">
        <v>763</v>
      </c>
      <c r="B213" s="28" t="s">
        <v>335</v>
      </c>
      <c r="C213" s="28" t="s">
        <v>336</v>
      </c>
      <c r="D213" s="28" t="s">
        <v>125</v>
      </c>
      <c r="E213" s="28" t="s">
        <v>125</v>
      </c>
      <c r="F213" s="28" t="s">
        <v>336</v>
      </c>
      <c r="G213" s="28" t="s">
        <v>125</v>
      </c>
    </row>
    <row r="214" spans="1:7" ht="45" x14ac:dyDescent="0.25">
      <c r="A214" s="28" t="s">
        <v>764</v>
      </c>
      <c r="B214" s="28" t="s">
        <v>335</v>
      </c>
      <c r="C214" s="28" t="s">
        <v>337</v>
      </c>
      <c r="D214" s="28" t="s">
        <v>125</v>
      </c>
      <c r="E214" s="28" t="s">
        <v>125</v>
      </c>
      <c r="F214" s="28" t="s">
        <v>337</v>
      </c>
      <c r="G214" s="28" t="s">
        <v>125</v>
      </c>
    </row>
    <row r="215" spans="1:7" x14ac:dyDescent="0.25">
      <c r="A215" s="28" t="s">
        <v>765</v>
      </c>
      <c r="B215" s="28" t="s">
        <v>335</v>
      </c>
      <c r="C215" s="28" t="s">
        <v>338</v>
      </c>
      <c r="D215" s="28" t="s">
        <v>125</v>
      </c>
      <c r="E215" s="28" t="s">
        <v>125</v>
      </c>
      <c r="F215" s="28" t="s">
        <v>338</v>
      </c>
      <c r="G215" s="28" t="s">
        <v>125</v>
      </c>
    </row>
    <row r="216" spans="1:7" ht="30" x14ac:dyDescent="0.25">
      <c r="A216" s="28" t="s">
        <v>766</v>
      </c>
      <c r="B216" s="28" t="s">
        <v>335</v>
      </c>
      <c r="C216" s="28" t="s">
        <v>332</v>
      </c>
      <c r="D216" s="28" t="s">
        <v>125</v>
      </c>
      <c r="E216" s="28" t="s">
        <v>125</v>
      </c>
      <c r="F216" s="28" t="s">
        <v>332</v>
      </c>
      <c r="G216" s="28" t="s">
        <v>125</v>
      </c>
    </row>
    <row r="217" spans="1:7" x14ac:dyDescent="0.25">
      <c r="A217" s="28" t="s">
        <v>767</v>
      </c>
      <c r="B217" s="28" t="s">
        <v>335</v>
      </c>
      <c r="C217" s="28" t="s">
        <v>339</v>
      </c>
      <c r="D217" s="28" t="s">
        <v>125</v>
      </c>
      <c r="E217" s="28" t="s">
        <v>125</v>
      </c>
      <c r="F217" s="28" t="s">
        <v>339</v>
      </c>
      <c r="G217" s="28" t="s">
        <v>125</v>
      </c>
    </row>
    <row r="218" spans="1:7" x14ac:dyDescent="0.25">
      <c r="A218" s="28" t="s">
        <v>768</v>
      </c>
      <c r="B218" s="28" t="s">
        <v>335</v>
      </c>
      <c r="C218" s="28" t="s">
        <v>340</v>
      </c>
      <c r="D218" s="28" t="s">
        <v>125</v>
      </c>
      <c r="E218" s="28" t="s">
        <v>125</v>
      </c>
      <c r="F218" s="28" t="s">
        <v>340</v>
      </c>
      <c r="G218" s="28" t="s">
        <v>125</v>
      </c>
    </row>
    <row r="219" spans="1:7" ht="30" x14ac:dyDescent="0.25">
      <c r="A219" s="28" t="s">
        <v>769</v>
      </c>
      <c r="B219" s="28" t="s">
        <v>335</v>
      </c>
      <c r="C219" s="28" t="s">
        <v>341</v>
      </c>
      <c r="D219" s="28" t="s">
        <v>125</v>
      </c>
      <c r="E219" s="28" t="s">
        <v>125</v>
      </c>
      <c r="F219" s="28" t="s">
        <v>341</v>
      </c>
      <c r="G219" s="28" t="s">
        <v>125</v>
      </c>
    </row>
    <row r="220" spans="1:7" x14ac:dyDescent="0.25">
      <c r="A220" s="28" t="s">
        <v>770</v>
      </c>
      <c r="B220" s="28" t="s">
        <v>335</v>
      </c>
      <c r="C220" s="28" t="s">
        <v>342</v>
      </c>
      <c r="D220" s="28" t="s">
        <v>125</v>
      </c>
      <c r="E220" s="28" t="s">
        <v>125</v>
      </c>
      <c r="F220" s="28" t="s">
        <v>342</v>
      </c>
      <c r="G220" s="28" t="s">
        <v>125</v>
      </c>
    </row>
    <row r="221" spans="1:7" ht="45" x14ac:dyDescent="0.25">
      <c r="A221" s="28" t="s">
        <v>771</v>
      </c>
      <c r="B221" s="28" t="s">
        <v>335</v>
      </c>
      <c r="C221" s="28" t="s">
        <v>343</v>
      </c>
      <c r="D221" s="28" t="s">
        <v>125</v>
      </c>
      <c r="E221" s="28" t="s">
        <v>125</v>
      </c>
      <c r="F221" s="28" t="s">
        <v>343</v>
      </c>
      <c r="G221" s="28" t="s">
        <v>125</v>
      </c>
    </row>
    <row r="222" spans="1:7" x14ac:dyDescent="0.25">
      <c r="A222" s="28" t="s">
        <v>772</v>
      </c>
      <c r="B222" s="28" t="s">
        <v>335</v>
      </c>
      <c r="C222" s="28" t="s">
        <v>344</v>
      </c>
      <c r="D222" s="28" t="s">
        <v>125</v>
      </c>
      <c r="E222" s="28" t="s">
        <v>125</v>
      </c>
      <c r="F222" s="28" t="s">
        <v>344</v>
      </c>
      <c r="G222" s="28" t="s">
        <v>125</v>
      </c>
    </row>
    <row r="223" spans="1:7" x14ac:dyDescent="0.25">
      <c r="A223" s="28" t="s">
        <v>773</v>
      </c>
      <c r="B223" s="28" t="s">
        <v>335</v>
      </c>
      <c r="C223" s="28" t="s">
        <v>316</v>
      </c>
      <c r="D223" s="28" t="s">
        <v>125</v>
      </c>
      <c r="E223" s="28" t="s">
        <v>125</v>
      </c>
      <c r="F223" s="28" t="s">
        <v>316</v>
      </c>
      <c r="G223" s="28" t="s">
        <v>125</v>
      </c>
    </row>
    <row r="224" spans="1:7" x14ac:dyDescent="0.25">
      <c r="A224" s="28" t="s">
        <v>774</v>
      </c>
      <c r="B224" s="28" t="s">
        <v>335</v>
      </c>
      <c r="C224" s="28" t="s">
        <v>345</v>
      </c>
      <c r="D224" s="28" t="s">
        <v>125</v>
      </c>
      <c r="E224" s="28" t="s">
        <v>125</v>
      </c>
      <c r="F224" s="28" t="s">
        <v>345</v>
      </c>
      <c r="G224" s="28" t="s">
        <v>125</v>
      </c>
    </row>
    <row r="225" spans="1:7" x14ac:dyDescent="0.25">
      <c r="A225" s="28" t="s">
        <v>775</v>
      </c>
      <c r="B225" s="28" t="s">
        <v>346</v>
      </c>
      <c r="C225" s="28" t="s">
        <v>141</v>
      </c>
      <c r="D225" s="28" t="s">
        <v>125</v>
      </c>
      <c r="E225" s="28" t="s">
        <v>125</v>
      </c>
      <c r="F225" s="28" t="s">
        <v>141</v>
      </c>
      <c r="G225" s="28" t="s">
        <v>125</v>
      </c>
    </row>
    <row r="226" spans="1:7" x14ac:dyDescent="0.25">
      <c r="A226" s="28" t="s">
        <v>776</v>
      </c>
      <c r="B226" s="28" t="s">
        <v>346</v>
      </c>
      <c r="C226" s="28" t="s">
        <v>143</v>
      </c>
      <c r="D226" s="28" t="s">
        <v>125</v>
      </c>
      <c r="E226" s="28" t="s">
        <v>125</v>
      </c>
      <c r="F226" s="28" t="s">
        <v>143</v>
      </c>
      <c r="G226" s="28" t="s">
        <v>125</v>
      </c>
    </row>
    <row r="227" spans="1:7" x14ac:dyDescent="0.25">
      <c r="A227" s="28" t="s">
        <v>777</v>
      </c>
      <c r="B227" s="28" t="s">
        <v>346</v>
      </c>
      <c r="C227" s="28" t="s">
        <v>347</v>
      </c>
      <c r="D227" s="28" t="s">
        <v>125</v>
      </c>
      <c r="E227" s="28" t="s">
        <v>125</v>
      </c>
      <c r="F227" s="28" t="s">
        <v>347</v>
      </c>
      <c r="G227" s="28" t="s">
        <v>125</v>
      </c>
    </row>
    <row r="228" spans="1:7" x14ac:dyDescent="0.25">
      <c r="A228" s="28" t="s">
        <v>778</v>
      </c>
      <c r="B228" s="28" t="s">
        <v>348</v>
      </c>
      <c r="C228" s="28" t="s">
        <v>349</v>
      </c>
      <c r="D228" s="28" t="s">
        <v>125</v>
      </c>
      <c r="E228" s="28" t="s">
        <v>125</v>
      </c>
      <c r="F228" s="28" t="s">
        <v>349</v>
      </c>
      <c r="G228" s="28" t="s">
        <v>125</v>
      </c>
    </row>
    <row r="229" spans="1:7" x14ac:dyDescent="0.25">
      <c r="A229" s="28" t="s">
        <v>779</v>
      </c>
      <c r="B229" s="28" t="s">
        <v>348</v>
      </c>
      <c r="C229" s="28" t="s">
        <v>350</v>
      </c>
      <c r="D229" s="28" t="s">
        <v>125</v>
      </c>
      <c r="E229" s="28" t="s">
        <v>125</v>
      </c>
      <c r="F229" s="28" t="s">
        <v>350</v>
      </c>
      <c r="G229" s="28" t="s">
        <v>125</v>
      </c>
    </row>
    <row r="230" spans="1:7" x14ac:dyDescent="0.25">
      <c r="A230" s="28" t="s">
        <v>780</v>
      </c>
      <c r="B230" s="28" t="s">
        <v>348</v>
      </c>
      <c r="C230" s="28" t="s">
        <v>322</v>
      </c>
      <c r="D230" s="28" t="s">
        <v>125</v>
      </c>
      <c r="E230" s="28" t="s">
        <v>125</v>
      </c>
      <c r="F230" s="28" t="s">
        <v>322</v>
      </c>
      <c r="G230" s="28" t="s">
        <v>125</v>
      </c>
    </row>
    <row r="231" spans="1:7" ht="30" x14ac:dyDescent="0.25">
      <c r="A231" s="28" t="s">
        <v>781</v>
      </c>
      <c r="B231" s="28" t="s">
        <v>348</v>
      </c>
      <c r="C231" s="28" t="s">
        <v>332</v>
      </c>
      <c r="D231" s="28" t="s">
        <v>125</v>
      </c>
      <c r="E231" s="28" t="s">
        <v>125</v>
      </c>
      <c r="F231" s="28" t="s">
        <v>332</v>
      </c>
      <c r="G231" s="28" t="s">
        <v>125</v>
      </c>
    </row>
    <row r="232" spans="1:7" ht="45" x14ac:dyDescent="0.25">
      <c r="A232" s="28" t="s">
        <v>782</v>
      </c>
      <c r="B232" s="28" t="s">
        <v>348</v>
      </c>
      <c r="C232" s="28" t="s">
        <v>351</v>
      </c>
      <c r="D232" s="28" t="s">
        <v>125</v>
      </c>
      <c r="E232" s="28" t="s">
        <v>125</v>
      </c>
      <c r="F232" s="28" t="s">
        <v>351</v>
      </c>
      <c r="G232" s="28" t="s">
        <v>125</v>
      </c>
    </row>
    <row r="233" spans="1:7" x14ac:dyDescent="0.25">
      <c r="A233" s="28" t="s">
        <v>783</v>
      </c>
      <c r="B233" s="28" t="s">
        <v>348</v>
      </c>
      <c r="C233" s="28" t="s">
        <v>316</v>
      </c>
      <c r="D233" s="28" t="s">
        <v>125</v>
      </c>
      <c r="E233" s="28" t="s">
        <v>125</v>
      </c>
      <c r="F233" s="28" t="s">
        <v>316</v>
      </c>
      <c r="G233" s="28" t="s">
        <v>125</v>
      </c>
    </row>
    <row r="234" spans="1:7" x14ac:dyDescent="0.25">
      <c r="A234" s="28" t="s">
        <v>784</v>
      </c>
      <c r="B234" s="28" t="s">
        <v>352</v>
      </c>
      <c r="C234" s="28" t="s">
        <v>353</v>
      </c>
      <c r="D234" s="28" t="s">
        <v>125</v>
      </c>
      <c r="E234" s="28" t="s">
        <v>125</v>
      </c>
      <c r="F234" s="28" t="s">
        <v>353</v>
      </c>
      <c r="G234" s="28" t="s">
        <v>125</v>
      </c>
    </row>
    <row r="235" spans="1:7" x14ac:dyDescent="0.25">
      <c r="A235" s="28" t="s">
        <v>785</v>
      </c>
      <c r="B235" s="28" t="s">
        <v>352</v>
      </c>
      <c r="C235" s="28" t="s">
        <v>141</v>
      </c>
      <c r="D235" s="28" t="s">
        <v>125</v>
      </c>
      <c r="E235" s="28" t="s">
        <v>125</v>
      </c>
      <c r="F235" s="28" t="s">
        <v>141</v>
      </c>
      <c r="G235" s="28" t="s">
        <v>125</v>
      </c>
    </row>
    <row r="236" spans="1:7" x14ac:dyDescent="0.25">
      <c r="A236" s="28" t="s">
        <v>786</v>
      </c>
      <c r="B236" s="28" t="s">
        <v>352</v>
      </c>
      <c r="C236" s="28" t="s">
        <v>349</v>
      </c>
      <c r="D236" s="28" t="s">
        <v>125</v>
      </c>
      <c r="E236" s="28" t="s">
        <v>125</v>
      </c>
      <c r="F236" s="28" t="s">
        <v>349</v>
      </c>
      <c r="G236" s="28" t="s">
        <v>125</v>
      </c>
    </row>
    <row r="237" spans="1:7" x14ac:dyDescent="0.25">
      <c r="A237" s="28" t="s">
        <v>787</v>
      </c>
      <c r="B237" s="28" t="s">
        <v>352</v>
      </c>
      <c r="C237" s="28" t="s">
        <v>354</v>
      </c>
      <c r="D237" s="28" t="s">
        <v>125</v>
      </c>
      <c r="E237" s="28" t="s">
        <v>125</v>
      </c>
      <c r="F237" s="28" t="s">
        <v>354</v>
      </c>
      <c r="G237" s="28" t="s">
        <v>125</v>
      </c>
    </row>
    <row r="238" spans="1:7" x14ac:dyDescent="0.25">
      <c r="A238" s="28" t="s">
        <v>788</v>
      </c>
      <c r="B238" s="28" t="s">
        <v>352</v>
      </c>
      <c r="C238" s="28" t="s">
        <v>143</v>
      </c>
      <c r="D238" s="28" t="s">
        <v>125</v>
      </c>
      <c r="E238" s="28" t="s">
        <v>125</v>
      </c>
      <c r="F238" s="28" t="s">
        <v>143</v>
      </c>
      <c r="G238" s="28" t="s">
        <v>125</v>
      </c>
    </row>
    <row r="239" spans="1:7" x14ac:dyDescent="0.25">
      <c r="A239" s="28" t="s">
        <v>789</v>
      </c>
      <c r="B239" s="28" t="s">
        <v>352</v>
      </c>
      <c r="C239" s="28" t="s">
        <v>355</v>
      </c>
      <c r="D239" s="28" t="s">
        <v>125</v>
      </c>
      <c r="E239" s="28" t="s">
        <v>125</v>
      </c>
      <c r="F239" s="28" t="s">
        <v>355</v>
      </c>
      <c r="G239" s="28" t="s">
        <v>125</v>
      </c>
    </row>
    <row r="240" spans="1:7" x14ac:dyDescent="0.25">
      <c r="A240" s="28" t="s">
        <v>790</v>
      </c>
      <c r="B240" s="28" t="s">
        <v>352</v>
      </c>
      <c r="C240" s="28" t="s">
        <v>356</v>
      </c>
      <c r="D240" s="28" t="s">
        <v>125</v>
      </c>
      <c r="E240" s="28" t="s">
        <v>125</v>
      </c>
      <c r="F240" s="28" t="s">
        <v>356</v>
      </c>
      <c r="G240" s="28" t="s">
        <v>125</v>
      </c>
    </row>
    <row r="241" spans="1:7" x14ac:dyDescent="0.25">
      <c r="A241" s="28" t="s">
        <v>791</v>
      </c>
      <c r="B241" s="28" t="s">
        <v>352</v>
      </c>
      <c r="C241" s="28" t="s">
        <v>357</v>
      </c>
      <c r="D241" s="28" t="s">
        <v>125</v>
      </c>
      <c r="E241" s="28" t="s">
        <v>125</v>
      </c>
      <c r="F241" s="28" t="s">
        <v>357</v>
      </c>
      <c r="G241" s="28" t="s">
        <v>125</v>
      </c>
    </row>
    <row r="242" spans="1:7" x14ac:dyDescent="0.25">
      <c r="A242" s="28" t="s">
        <v>792</v>
      </c>
      <c r="B242" s="28" t="s">
        <v>352</v>
      </c>
      <c r="C242" s="28" t="s">
        <v>358</v>
      </c>
      <c r="D242" s="28" t="s">
        <v>125</v>
      </c>
      <c r="E242" s="28" t="s">
        <v>125</v>
      </c>
      <c r="F242" s="28" t="s">
        <v>358</v>
      </c>
      <c r="G242" s="28" t="s">
        <v>125</v>
      </c>
    </row>
    <row r="243" spans="1:7" x14ac:dyDescent="0.25">
      <c r="A243" s="28" t="s">
        <v>793</v>
      </c>
      <c r="B243" s="28" t="s">
        <v>359</v>
      </c>
      <c r="C243" s="28" t="s">
        <v>360</v>
      </c>
      <c r="D243" s="28" t="s">
        <v>125</v>
      </c>
      <c r="E243" s="28" t="s">
        <v>125</v>
      </c>
      <c r="F243" s="28" t="s">
        <v>360</v>
      </c>
      <c r="G243" s="28" t="s">
        <v>125</v>
      </c>
    </row>
    <row r="244" spans="1:7" x14ac:dyDescent="0.25">
      <c r="A244" s="28" t="s">
        <v>794</v>
      </c>
      <c r="B244" s="28" t="s">
        <v>359</v>
      </c>
      <c r="C244" s="28" t="s">
        <v>356</v>
      </c>
      <c r="D244" s="28" t="s">
        <v>125</v>
      </c>
      <c r="E244" s="28" t="s">
        <v>125</v>
      </c>
      <c r="F244" s="28" t="s">
        <v>356</v>
      </c>
      <c r="G244" s="28" t="s">
        <v>125</v>
      </c>
    </row>
    <row r="245" spans="1:7" x14ac:dyDescent="0.25">
      <c r="A245" s="28" t="s">
        <v>795</v>
      </c>
      <c r="B245" s="28" t="s">
        <v>359</v>
      </c>
      <c r="C245" s="28" t="s">
        <v>361</v>
      </c>
      <c r="D245" s="28" t="s">
        <v>125</v>
      </c>
      <c r="E245" s="28" t="s">
        <v>125</v>
      </c>
      <c r="F245" s="28" t="s">
        <v>361</v>
      </c>
      <c r="G245" s="28" t="s">
        <v>125</v>
      </c>
    </row>
    <row r="246" spans="1:7" x14ac:dyDescent="0.25">
      <c r="A246" s="28" t="s">
        <v>796</v>
      </c>
      <c r="B246" s="28" t="s">
        <v>359</v>
      </c>
      <c r="C246" s="28" t="s">
        <v>185</v>
      </c>
      <c r="D246" s="28" t="s">
        <v>125</v>
      </c>
      <c r="E246" s="28" t="s">
        <v>125</v>
      </c>
      <c r="F246" s="28" t="s">
        <v>185</v>
      </c>
      <c r="G246" s="28" t="s">
        <v>125</v>
      </c>
    </row>
    <row r="247" spans="1:7" x14ac:dyDescent="0.25">
      <c r="A247" s="28" t="s">
        <v>797</v>
      </c>
      <c r="B247" s="28" t="s">
        <v>359</v>
      </c>
      <c r="C247" s="28" t="s">
        <v>362</v>
      </c>
      <c r="D247" s="28" t="s">
        <v>125</v>
      </c>
      <c r="E247" s="28" t="s">
        <v>125</v>
      </c>
      <c r="F247" s="28" t="s">
        <v>362</v>
      </c>
      <c r="G247" s="28" t="s">
        <v>125</v>
      </c>
    </row>
    <row r="248" spans="1:7" x14ac:dyDescent="0.25">
      <c r="A248" s="28" t="s">
        <v>798</v>
      </c>
      <c r="B248" s="28" t="s">
        <v>363</v>
      </c>
      <c r="C248" s="28" t="s">
        <v>364</v>
      </c>
      <c r="D248" s="28" t="s">
        <v>125</v>
      </c>
      <c r="E248" s="28" t="s">
        <v>125</v>
      </c>
      <c r="F248" s="28" t="s">
        <v>364</v>
      </c>
      <c r="G248" s="28" t="s">
        <v>125</v>
      </c>
    </row>
    <row r="249" spans="1:7" x14ac:dyDescent="0.25">
      <c r="A249" s="28" t="s">
        <v>799</v>
      </c>
      <c r="B249" s="28" t="s">
        <v>363</v>
      </c>
      <c r="C249" s="28" t="s">
        <v>353</v>
      </c>
      <c r="D249" s="28" t="s">
        <v>125</v>
      </c>
      <c r="E249" s="28" t="s">
        <v>125</v>
      </c>
      <c r="F249" s="28" t="s">
        <v>353</v>
      </c>
      <c r="G249" s="28" t="s">
        <v>125</v>
      </c>
    </row>
    <row r="250" spans="1:7" x14ac:dyDescent="0.25">
      <c r="A250" s="28" t="s">
        <v>800</v>
      </c>
      <c r="B250" s="28" t="s">
        <v>363</v>
      </c>
      <c r="C250" s="28" t="s">
        <v>365</v>
      </c>
      <c r="D250" s="28" t="s">
        <v>125</v>
      </c>
      <c r="E250" s="28" t="s">
        <v>125</v>
      </c>
      <c r="F250" s="28" t="s">
        <v>365</v>
      </c>
      <c r="G250" s="28" t="s">
        <v>125</v>
      </c>
    </row>
    <row r="251" spans="1:7" x14ac:dyDescent="0.25">
      <c r="A251" s="28" t="s">
        <v>801</v>
      </c>
      <c r="B251" s="28" t="s">
        <v>363</v>
      </c>
      <c r="C251" s="28" t="s">
        <v>366</v>
      </c>
      <c r="D251" s="28" t="s">
        <v>125</v>
      </c>
      <c r="E251" s="28" t="s">
        <v>125</v>
      </c>
      <c r="F251" s="28" t="s">
        <v>366</v>
      </c>
      <c r="G251" s="28" t="s">
        <v>125</v>
      </c>
    </row>
    <row r="252" spans="1:7" x14ac:dyDescent="0.25">
      <c r="A252" s="28" t="s">
        <v>802</v>
      </c>
      <c r="B252" s="28" t="s">
        <v>363</v>
      </c>
      <c r="C252" s="28" t="s">
        <v>367</v>
      </c>
      <c r="D252" s="28" t="s">
        <v>125</v>
      </c>
      <c r="E252" s="28" t="s">
        <v>125</v>
      </c>
      <c r="F252" s="28" t="s">
        <v>367</v>
      </c>
      <c r="G252" s="28" t="s">
        <v>125</v>
      </c>
    </row>
    <row r="253" spans="1:7" x14ac:dyDescent="0.25">
      <c r="A253" s="28" t="s">
        <v>803</v>
      </c>
      <c r="B253" s="28" t="s">
        <v>363</v>
      </c>
      <c r="C253" s="28" t="s">
        <v>368</v>
      </c>
      <c r="D253" s="28" t="s">
        <v>125</v>
      </c>
      <c r="E253" s="28" t="s">
        <v>125</v>
      </c>
      <c r="F253" s="28" t="s">
        <v>368</v>
      </c>
      <c r="G253" s="28" t="s">
        <v>125</v>
      </c>
    </row>
    <row r="254" spans="1:7" x14ac:dyDescent="0.25">
      <c r="A254" s="28" t="s">
        <v>804</v>
      </c>
      <c r="B254" s="28" t="s">
        <v>363</v>
      </c>
      <c r="C254" s="28" t="s">
        <v>369</v>
      </c>
      <c r="D254" s="28" t="s">
        <v>125</v>
      </c>
      <c r="E254" s="28" t="s">
        <v>125</v>
      </c>
      <c r="F254" s="28" t="s">
        <v>369</v>
      </c>
      <c r="G254" s="28" t="s">
        <v>125</v>
      </c>
    </row>
    <row r="255" spans="1:7" x14ac:dyDescent="0.25">
      <c r="A255" s="28" t="s">
        <v>805</v>
      </c>
      <c r="B255" s="28" t="s">
        <v>363</v>
      </c>
      <c r="C255" s="28" t="s">
        <v>370</v>
      </c>
      <c r="D255" s="28" t="s">
        <v>125</v>
      </c>
      <c r="E255" s="28" t="s">
        <v>125</v>
      </c>
      <c r="F255" s="28" t="s">
        <v>370</v>
      </c>
      <c r="G255" s="28" t="s">
        <v>125</v>
      </c>
    </row>
    <row r="256" spans="1:7" x14ac:dyDescent="0.25">
      <c r="A256" s="28" t="s">
        <v>806</v>
      </c>
      <c r="B256" s="28" t="s">
        <v>363</v>
      </c>
      <c r="C256" s="28" t="s">
        <v>371</v>
      </c>
      <c r="D256" s="28" t="s">
        <v>125</v>
      </c>
      <c r="E256" s="28" t="s">
        <v>125</v>
      </c>
      <c r="F256" s="28" t="s">
        <v>371</v>
      </c>
      <c r="G256" s="28" t="s">
        <v>125</v>
      </c>
    </row>
    <row r="257" spans="1:7" x14ac:dyDescent="0.25">
      <c r="A257" s="28" t="s">
        <v>807</v>
      </c>
      <c r="B257" s="28" t="s">
        <v>363</v>
      </c>
      <c r="C257" s="28" t="s">
        <v>372</v>
      </c>
      <c r="D257" s="28" t="s">
        <v>125</v>
      </c>
      <c r="E257" s="28" t="s">
        <v>125</v>
      </c>
      <c r="F257" s="28" t="s">
        <v>372</v>
      </c>
      <c r="G257" s="28" t="s">
        <v>125</v>
      </c>
    </row>
    <row r="258" spans="1:7" ht="30" x14ac:dyDescent="0.25">
      <c r="A258" s="28" t="s">
        <v>808</v>
      </c>
      <c r="B258" s="28" t="s">
        <v>363</v>
      </c>
      <c r="C258" s="28" t="s">
        <v>373</v>
      </c>
      <c r="D258" s="28" t="s">
        <v>125</v>
      </c>
      <c r="E258" s="28" t="s">
        <v>125</v>
      </c>
      <c r="F258" s="28" t="s">
        <v>373</v>
      </c>
      <c r="G258" s="28" t="s">
        <v>125</v>
      </c>
    </row>
    <row r="259" spans="1:7" x14ac:dyDescent="0.25">
      <c r="A259" s="28" t="s">
        <v>809</v>
      </c>
      <c r="B259" s="28" t="s">
        <v>363</v>
      </c>
      <c r="C259" s="28" t="s">
        <v>374</v>
      </c>
      <c r="D259" s="28" t="s">
        <v>125</v>
      </c>
      <c r="E259" s="28" t="s">
        <v>125</v>
      </c>
      <c r="F259" s="28" t="s">
        <v>374</v>
      </c>
      <c r="G259" s="28" t="s">
        <v>125</v>
      </c>
    </row>
    <row r="260" spans="1:7" ht="30" x14ac:dyDescent="0.25">
      <c r="A260" s="28" t="s">
        <v>810</v>
      </c>
      <c r="B260" s="28" t="s">
        <v>363</v>
      </c>
      <c r="C260" s="28" t="s">
        <v>375</v>
      </c>
      <c r="D260" s="28" t="s">
        <v>125</v>
      </c>
      <c r="E260" s="28" t="s">
        <v>125</v>
      </c>
      <c r="F260" s="28" t="s">
        <v>375</v>
      </c>
      <c r="G260" s="28" t="s">
        <v>125</v>
      </c>
    </row>
    <row r="261" spans="1:7" x14ac:dyDescent="0.25">
      <c r="A261" s="28" t="s">
        <v>811</v>
      </c>
      <c r="B261" s="28" t="s">
        <v>363</v>
      </c>
      <c r="C261" s="28" t="s">
        <v>376</v>
      </c>
      <c r="D261" s="28" t="s">
        <v>125</v>
      </c>
      <c r="E261" s="28" t="s">
        <v>125</v>
      </c>
      <c r="F261" s="28" t="s">
        <v>376</v>
      </c>
      <c r="G261" s="28" t="s">
        <v>125</v>
      </c>
    </row>
    <row r="262" spans="1:7" x14ac:dyDescent="0.25">
      <c r="A262" s="28" t="s">
        <v>812</v>
      </c>
      <c r="B262" s="28" t="s">
        <v>363</v>
      </c>
      <c r="C262" s="28" t="s">
        <v>212</v>
      </c>
      <c r="D262" s="28" t="s">
        <v>125</v>
      </c>
      <c r="E262" s="28" t="s">
        <v>125</v>
      </c>
      <c r="F262" s="28" t="s">
        <v>212</v>
      </c>
      <c r="G262" s="28" t="s">
        <v>125</v>
      </c>
    </row>
    <row r="263" spans="1:7" x14ac:dyDescent="0.25">
      <c r="A263" s="28" t="s">
        <v>813</v>
      </c>
      <c r="B263" s="28" t="s">
        <v>363</v>
      </c>
      <c r="C263" s="28" t="s">
        <v>377</v>
      </c>
      <c r="D263" s="28" t="s">
        <v>125</v>
      </c>
      <c r="E263" s="28" t="s">
        <v>125</v>
      </c>
      <c r="F263" s="28" t="s">
        <v>377</v>
      </c>
      <c r="G263" s="28" t="s">
        <v>125</v>
      </c>
    </row>
    <row r="264" spans="1:7" x14ac:dyDescent="0.25">
      <c r="A264" s="28" t="s">
        <v>814</v>
      </c>
      <c r="B264" s="28" t="s">
        <v>363</v>
      </c>
      <c r="C264" s="28" t="s">
        <v>378</v>
      </c>
      <c r="D264" s="28" t="s">
        <v>125</v>
      </c>
      <c r="E264" s="28" t="s">
        <v>125</v>
      </c>
      <c r="F264" s="28" t="s">
        <v>378</v>
      </c>
      <c r="G264" s="28" t="s">
        <v>125</v>
      </c>
    </row>
    <row r="265" spans="1:7" x14ac:dyDescent="0.25">
      <c r="A265" s="28" t="s">
        <v>815</v>
      </c>
      <c r="B265" s="28" t="s">
        <v>363</v>
      </c>
      <c r="C265" s="28" t="s">
        <v>379</v>
      </c>
      <c r="D265" s="28" t="s">
        <v>125</v>
      </c>
      <c r="E265" s="28" t="s">
        <v>125</v>
      </c>
      <c r="F265" s="28" t="s">
        <v>379</v>
      </c>
      <c r="G265" s="28" t="s">
        <v>125</v>
      </c>
    </row>
    <row r="266" spans="1:7" x14ac:dyDescent="0.25">
      <c r="A266" s="28" t="s">
        <v>816</v>
      </c>
      <c r="B266" s="28" t="s">
        <v>363</v>
      </c>
      <c r="C266" s="28" t="s">
        <v>191</v>
      </c>
      <c r="D266" s="28" t="s">
        <v>125</v>
      </c>
      <c r="E266" s="28" t="s">
        <v>125</v>
      </c>
      <c r="F266" s="28" t="s">
        <v>191</v>
      </c>
      <c r="G266" s="28" t="s">
        <v>125</v>
      </c>
    </row>
    <row r="267" spans="1:7" x14ac:dyDescent="0.25">
      <c r="A267" s="28" t="s">
        <v>817</v>
      </c>
      <c r="B267" s="28" t="s">
        <v>363</v>
      </c>
      <c r="C267" s="28" t="s">
        <v>313</v>
      </c>
      <c r="D267" s="28" t="s">
        <v>125</v>
      </c>
      <c r="E267" s="28" t="s">
        <v>125</v>
      </c>
      <c r="F267" s="28" t="s">
        <v>313</v>
      </c>
      <c r="G267" s="28" t="s">
        <v>125</v>
      </c>
    </row>
    <row r="268" spans="1:7" x14ac:dyDescent="0.25">
      <c r="A268" s="28" t="s">
        <v>818</v>
      </c>
      <c r="B268" s="28" t="s">
        <v>363</v>
      </c>
      <c r="C268" s="28" t="s">
        <v>380</v>
      </c>
      <c r="D268" s="28" t="s">
        <v>125</v>
      </c>
      <c r="E268" s="28" t="s">
        <v>125</v>
      </c>
      <c r="F268" s="28" t="s">
        <v>380</v>
      </c>
      <c r="G268" s="28" t="s">
        <v>125</v>
      </c>
    </row>
    <row r="269" spans="1:7" x14ac:dyDescent="0.25">
      <c r="A269" s="28" t="s">
        <v>819</v>
      </c>
      <c r="B269" s="28" t="s">
        <v>363</v>
      </c>
      <c r="C269" s="28" t="s">
        <v>279</v>
      </c>
      <c r="D269" s="28" t="s">
        <v>125</v>
      </c>
      <c r="E269" s="28" t="s">
        <v>125</v>
      </c>
      <c r="F269" s="28" t="s">
        <v>279</v>
      </c>
      <c r="G269" s="28" t="s">
        <v>125</v>
      </c>
    </row>
    <row r="270" spans="1:7" x14ac:dyDescent="0.25">
      <c r="A270" s="28" t="s">
        <v>820</v>
      </c>
      <c r="B270" s="28" t="s">
        <v>363</v>
      </c>
      <c r="C270" s="28" t="s">
        <v>177</v>
      </c>
      <c r="D270" s="28" t="s">
        <v>125</v>
      </c>
      <c r="E270" s="28" t="s">
        <v>125</v>
      </c>
      <c r="F270" s="28" t="s">
        <v>177</v>
      </c>
      <c r="G270" s="28" t="s">
        <v>125</v>
      </c>
    </row>
    <row r="271" spans="1:7" x14ac:dyDescent="0.25">
      <c r="A271" s="28" t="s">
        <v>821</v>
      </c>
      <c r="B271" s="28" t="s">
        <v>363</v>
      </c>
      <c r="C271" s="28" t="s">
        <v>381</v>
      </c>
      <c r="D271" s="28" t="s">
        <v>125</v>
      </c>
      <c r="E271" s="28" t="s">
        <v>125</v>
      </c>
      <c r="F271" s="28" t="s">
        <v>381</v>
      </c>
      <c r="G271" s="28" t="s">
        <v>125</v>
      </c>
    </row>
    <row r="272" spans="1:7" ht="30" x14ac:dyDescent="0.25">
      <c r="A272" s="28" t="s">
        <v>822</v>
      </c>
      <c r="B272" s="28" t="s">
        <v>363</v>
      </c>
      <c r="C272" s="28" t="s">
        <v>382</v>
      </c>
      <c r="D272" s="28" t="s">
        <v>125</v>
      </c>
      <c r="E272" s="28" t="s">
        <v>125</v>
      </c>
      <c r="F272" s="28" t="s">
        <v>382</v>
      </c>
      <c r="G272" s="28" t="s">
        <v>125</v>
      </c>
    </row>
    <row r="273" spans="1:7" ht="45" x14ac:dyDescent="0.25">
      <c r="A273" s="28" t="s">
        <v>823</v>
      </c>
      <c r="B273" s="28" t="s">
        <v>363</v>
      </c>
      <c r="C273" s="28" t="s">
        <v>383</v>
      </c>
      <c r="D273" s="28" t="s">
        <v>125</v>
      </c>
      <c r="E273" s="28" t="s">
        <v>125</v>
      </c>
      <c r="F273" s="28" t="s">
        <v>383</v>
      </c>
      <c r="G273" s="28" t="s">
        <v>125</v>
      </c>
    </row>
    <row r="274" spans="1:7" ht="45" x14ac:dyDescent="0.25">
      <c r="A274" s="28" t="s">
        <v>824</v>
      </c>
      <c r="B274" s="28" t="s">
        <v>363</v>
      </c>
      <c r="C274" s="28" t="s">
        <v>384</v>
      </c>
      <c r="D274" s="28" t="s">
        <v>125</v>
      </c>
      <c r="E274" s="28" t="s">
        <v>125</v>
      </c>
      <c r="F274" s="28" t="s">
        <v>384</v>
      </c>
      <c r="G274" s="28" t="s">
        <v>125</v>
      </c>
    </row>
    <row r="275" spans="1:7" x14ac:dyDescent="0.25">
      <c r="A275" s="28" t="s">
        <v>825</v>
      </c>
      <c r="B275" s="28" t="s">
        <v>363</v>
      </c>
      <c r="C275" s="28" t="s">
        <v>385</v>
      </c>
      <c r="D275" s="28" t="s">
        <v>125</v>
      </c>
      <c r="E275" s="28" t="s">
        <v>125</v>
      </c>
      <c r="F275" s="28" t="s">
        <v>385</v>
      </c>
      <c r="G275" s="28" t="s">
        <v>125</v>
      </c>
    </row>
    <row r="276" spans="1:7" x14ac:dyDescent="0.25">
      <c r="A276" s="28" t="s">
        <v>826</v>
      </c>
      <c r="B276" s="28" t="s">
        <v>363</v>
      </c>
      <c r="C276" s="28" t="s">
        <v>386</v>
      </c>
      <c r="D276" s="28" t="s">
        <v>125</v>
      </c>
      <c r="E276" s="28" t="s">
        <v>125</v>
      </c>
      <c r="F276" s="28" t="s">
        <v>386</v>
      </c>
      <c r="G276" s="28" t="s">
        <v>125</v>
      </c>
    </row>
    <row r="277" spans="1:7" x14ac:dyDescent="0.25">
      <c r="A277" s="28" t="s">
        <v>827</v>
      </c>
      <c r="B277" s="28" t="s">
        <v>363</v>
      </c>
      <c r="C277" s="28" t="s">
        <v>355</v>
      </c>
      <c r="D277" s="28" t="s">
        <v>125</v>
      </c>
      <c r="E277" s="28" t="s">
        <v>125</v>
      </c>
      <c r="F277" s="28" t="s">
        <v>355</v>
      </c>
      <c r="G277" s="28" t="s">
        <v>125</v>
      </c>
    </row>
    <row r="278" spans="1:7" x14ac:dyDescent="0.25">
      <c r="A278" s="28" t="s">
        <v>828</v>
      </c>
      <c r="B278" s="28" t="s">
        <v>363</v>
      </c>
      <c r="C278" s="28" t="s">
        <v>387</v>
      </c>
      <c r="D278" s="28" t="s">
        <v>125</v>
      </c>
      <c r="E278" s="28" t="s">
        <v>125</v>
      </c>
      <c r="F278" s="28" t="s">
        <v>387</v>
      </c>
      <c r="G278" s="28" t="s">
        <v>125</v>
      </c>
    </row>
    <row r="279" spans="1:7" x14ac:dyDescent="0.25">
      <c r="A279" s="28" t="s">
        <v>829</v>
      </c>
      <c r="B279" s="28" t="s">
        <v>363</v>
      </c>
      <c r="C279" s="28" t="s">
        <v>388</v>
      </c>
      <c r="D279" s="28" t="s">
        <v>125</v>
      </c>
      <c r="E279" s="28" t="s">
        <v>125</v>
      </c>
      <c r="F279" s="28" t="s">
        <v>388</v>
      </c>
      <c r="G279" s="28" t="s">
        <v>125</v>
      </c>
    </row>
    <row r="280" spans="1:7" x14ac:dyDescent="0.25">
      <c r="A280" s="28" t="s">
        <v>830</v>
      </c>
      <c r="B280" s="28" t="s">
        <v>363</v>
      </c>
      <c r="C280" s="28" t="s">
        <v>389</v>
      </c>
      <c r="D280" s="28" t="s">
        <v>125</v>
      </c>
      <c r="E280" s="28" t="s">
        <v>125</v>
      </c>
      <c r="F280" s="28" t="s">
        <v>389</v>
      </c>
      <c r="G280" s="28" t="s">
        <v>125</v>
      </c>
    </row>
    <row r="281" spans="1:7" x14ac:dyDescent="0.25">
      <c r="A281" s="28" t="s">
        <v>831</v>
      </c>
      <c r="B281" s="28" t="s">
        <v>363</v>
      </c>
      <c r="C281" s="28" t="s">
        <v>390</v>
      </c>
      <c r="D281" s="28" t="s">
        <v>125</v>
      </c>
      <c r="E281" s="28" t="s">
        <v>125</v>
      </c>
      <c r="F281" s="28" t="s">
        <v>390</v>
      </c>
      <c r="G281" s="28" t="s">
        <v>125</v>
      </c>
    </row>
    <row r="282" spans="1:7" x14ac:dyDescent="0.25">
      <c r="A282" s="28" t="s">
        <v>832</v>
      </c>
      <c r="B282" s="28" t="s">
        <v>363</v>
      </c>
      <c r="C282" s="28" t="s">
        <v>391</v>
      </c>
      <c r="D282" s="28" t="s">
        <v>125</v>
      </c>
      <c r="E282" s="28" t="s">
        <v>125</v>
      </c>
      <c r="F282" s="28" t="s">
        <v>391</v>
      </c>
      <c r="G282" s="28" t="s">
        <v>125</v>
      </c>
    </row>
    <row r="283" spans="1:7" x14ac:dyDescent="0.25">
      <c r="A283" s="28" t="s">
        <v>833</v>
      </c>
      <c r="B283" s="28" t="s">
        <v>363</v>
      </c>
      <c r="C283" s="28" t="s">
        <v>392</v>
      </c>
      <c r="D283" s="28" t="s">
        <v>125</v>
      </c>
      <c r="E283" s="28" t="s">
        <v>125</v>
      </c>
      <c r="F283" s="28" t="s">
        <v>353</v>
      </c>
      <c r="G283" s="28" t="s">
        <v>125</v>
      </c>
    </row>
    <row r="284" spans="1:7" x14ac:dyDescent="0.25">
      <c r="A284" s="28" t="s">
        <v>834</v>
      </c>
      <c r="B284" s="28" t="s">
        <v>363</v>
      </c>
      <c r="C284" s="28" t="s">
        <v>393</v>
      </c>
      <c r="D284" s="28" t="s">
        <v>125</v>
      </c>
      <c r="E284" s="28" t="s">
        <v>125</v>
      </c>
      <c r="F284" s="28" t="s">
        <v>392</v>
      </c>
      <c r="G284" s="28" t="s">
        <v>125</v>
      </c>
    </row>
    <row r="285" spans="1:7" x14ac:dyDescent="0.25">
      <c r="A285" s="28" t="s">
        <v>835</v>
      </c>
      <c r="B285" s="28" t="s">
        <v>363</v>
      </c>
      <c r="C285" s="28" t="s">
        <v>394</v>
      </c>
      <c r="D285" s="28" t="s">
        <v>125</v>
      </c>
      <c r="E285" s="28" t="s">
        <v>125</v>
      </c>
      <c r="F285" s="28" t="s">
        <v>393</v>
      </c>
      <c r="G285" s="28" t="s">
        <v>125</v>
      </c>
    </row>
    <row r="286" spans="1:7" x14ac:dyDescent="0.25">
      <c r="A286" s="28" t="s">
        <v>836</v>
      </c>
      <c r="B286" s="28" t="s">
        <v>395</v>
      </c>
      <c r="C286" s="28" t="s">
        <v>212</v>
      </c>
      <c r="D286" s="28" t="s">
        <v>125</v>
      </c>
      <c r="E286" s="28" t="s">
        <v>125</v>
      </c>
      <c r="F286" s="28" t="s">
        <v>212</v>
      </c>
      <c r="G286" s="28" t="s">
        <v>125</v>
      </c>
    </row>
    <row r="287" spans="1:7" x14ac:dyDescent="0.25">
      <c r="A287" s="28" t="s">
        <v>837</v>
      </c>
      <c r="B287" s="28" t="s">
        <v>395</v>
      </c>
      <c r="C287" s="28" t="s">
        <v>325</v>
      </c>
      <c r="D287" s="28" t="s">
        <v>125</v>
      </c>
      <c r="E287" s="28" t="s">
        <v>125</v>
      </c>
      <c r="F287" s="28" t="s">
        <v>325</v>
      </c>
      <c r="G287" s="28" t="s">
        <v>125</v>
      </c>
    </row>
    <row r="288" spans="1:7" x14ac:dyDescent="0.25">
      <c r="A288" s="28" t="s">
        <v>838</v>
      </c>
      <c r="B288" s="28" t="s">
        <v>395</v>
      </c>
      <c r="C288" s="28" t="s">
        <v>396</v>
      </c>
      <c r="D288" s="28" t="s">
        <v>125</v>
      </c>
      <c r="E288" s="28" t="s">
        <v>125</v>
      </c>
      <c r="F288" s="28" t="s">
        <v>396</v>
      </c>
      <c r="G288" s="28" t="s">
        <v>125</v>
      </c>
    </row>
    <row r="289" spans="1:7" x14ac:dyDescent="0.25">
      <c r="A289" s="28" t="s">
        <v>839</v>
      </c>
      <c r="B289" s="28" t="s">
        <v>395</v>
      </c>
      <c r="C289" s="28" t="s">
        <v>328</v>
      </c>
      <c r="D289" s="28" t="s">
        <v>125</v>
      </c>
      <c r="E289" s="28" t="s">
        <v>125</v>
      </c>
      <c r="F289" s="28" t="s">
        <v>328</v>
      </c>
      <c r="G289" s="28" t="s">
        <v>125</v>
      </c>
    </row>
    <row r="290" spans="1:7" ht="45" x14ac:dyDescent="0.25">
      <c r="A290" s="28" t="s">
        <v>840</v>
      </c>
      <c r="B290" s="28" t="s">
        <v>395</v>
      </c>
      <c r="C290" s="28" t="s">
        <v>337</v>
      </c>
      <c r="D290" s="28" t="s">
        <v>125</v>
      </c>
      <c r="E290" s="28" t="s">
        <v>125</v>
      </c>
      <c r="F290" s="28" t="s">
        <v>337</v>
      </c>
      <c r="G290" s="28" t="s">
        <v>125</v>
      </c>
    </row>
    <row r="291" spans="1:7" ht="45" x14ac:dyDescent="0.25">
      <c r="A291" s="28" t="s">
        <v>841</v>
      </c>
      <c r="B291" s="28" t="s">
        <v>395</v>
      </c>
      <c r="C291" s="28" t="s">
        <v>383</v>
      </c>
      <c r="D291" s="28" t="s">
        <v>125</v>
      </c>
      <c r="E291" s="28" t="s">
        <v>125</v>
      </c>
      <c r="F291" s="28" t="s">
        <v>383</v>
      </c>
      <c r="G291" s="28" t="s">
        <v>125</v>
      </c>
    </row>
    <row r="292" spans="1:7" ht="30" x14ac:dyDescent="0.25">
      <c r="A292" s="28" t="s">
        <v>842</v>
      </c>
      <c r="B292" s="28" t="s">
        <v>395</v>
      </c>
      <c r="C292" s="28" t="s">
        <v>332</v>
      </c>
      <c r="D292" s="28" t="s">
        <v>125</v>
      </c>
      <c r="E292" s="28" t="s">
        <v>125</v>
      </c>
      <c r="F292" s="28" t="s">
        <v>332</v>
      </c>
      <c r="G292" s="28" t="s">
        <v>125</v>
      </c>
    </row>
    <row r="293" spans="1:7" ht="45" x14ac:dyDescent="0.25">
      <c r="A293" s="28" t="s">
        <v>843</v>
      </c>
      <c r="B293" s="28" t="s">
        <v>395</v>
      </c>
      <c r="C293" s="28" t="s">
        <v>397</v>
      </c>
      <c r="D293" s="28" t="s">
        <v>125</v>
      </c>
      <c r="E293" s="28" t="s">
        <v>125</v>
      </c>
      <c r="F293" s="28" t="s">
        <v>397</v>
      </c>
      <c r="G293" s="28" t="s">
        <v>125</v>
      </c>
    </row>
    <row r="294" spans="1:7" x14ac:dyDescent="0.25">
      <c r="A294" s="28" t="s">
        <v>844</v>
      </c>
      <c r="B294" s="28" t="s">
        <v>395</v>
      </c>
      <c r="C294" s="28" t="s">
        <v>398</v>
      </c>
      <c r="D294" s="28" t="s">
        <v>125</v>
      </c>
      <c r="E294" s="28" t="s">
        <v>125</v>
      </c>
      <c r="F294" s="28" t="s">
        <v>398</v>
      </c>
      <c r="G294" s="28" t="s">
        <v>125</v>
      </c>
    </row>
    <row r="295" spans="1:7" x14ac:dyDescent="0.25">
      <c r="A295" s="28" t="s">
        <v>845</v>
      </c>
      <c r="B295" s="28" t="s">
        <v>395</v>
      </c>
      <c r="C295" s="28" t="s">
        <v>316</v>
      </c>
      <c r="D295" s="28" t="s">
        <v>125</v>
      </c>
      <c r="E295" s="28" t="s">
        <v>125</v>
      </c>
      <c r="F295" s="28" t="s">
        <v>316</v>
      </c>
      <c r="G295" s="28" t="s">
        <v>125</v>
      </c>
    </row>
    <row r="296" spans="1:7" x14ac:dyDescent="0.25">
      <c r="A296" s="28" t="s">
        <v>846</v>
      </c>
      <c r="B296" s="28" t="s">
        <v>399</v>
      </c>
      <c r="C296" s="28" t="s">
        <v>400</v>
      </c>
      <c r="D296" s="28" t="s">
        <v>125</v>
      </c>
      <c r="E296" s="28" t="s">
        <v>125</v>
      </c>
      <c r="F296" s="28" t="s">
        <v>400</v>
      </c>
      <c r="G296" s="28" t="s">
        <v>125</v>
      </c>
    </row>
    <row r="297" spans="1:7" x14ac:dyDescent="0.25">
      <c r="A297" s="28" t="s">
        <v>847</v>
      </c>
      <c r="B297" s="28" t="s">
        <v>399</v>
      </c>
      <c r="C297" s="28" t="s">
        <v>369</v>
      </c>
      <c r="D297" s="28" t="s">
        <v>125</v>
      </c>
      <c r="E297" s="28" t="s">
        <v>125</v>
      </c>
      <c r="F297" s="28" t="s">
        <v>369</v>
      </c>
      <c r="G297" s="28" t="s">
        <v>125</v>
      </c>
    </row>
    <row r="298" spans="1:7" ht="30" x14ac:dyDescent="0.25">
      <c r="A298" s="28" t="s">
        <v>848</v>
      </c>
      <c r="B298" s="28" t="s">
        <v>399</v>
      </c>
      <c r="C298" s="28" t="s">
        <v>401</v>
      </c>
      <c r="D298" s="28" t="s">
        <v>125</v>
      </c>
      <c r="E298" s="28" t="s">
        <v>125</v>
      </c>
      <c r="F298" s="28" t="s">
        <v>401</v>
      </c>
      <c r="G298" s="28" t="s">
        <v>125</v>
      </c>
    </row>
    <row r="299" spans="1:7" x14ac:dyDescent="0.25">
      <c r="A299" s="28" t="s">
        <v>849</v>
      </c>
      <c r="B299" s="28" t="s">
        <v>399</v>
      </c>
      <c r="C299" s="28" t="s">
        <v>370</v>
      </c>
      <c r="D299" s="28" t="s">
        <v>125</v>
      </c>
      <c r="E299" s="28" t="s">
        <v>125</v>
      </c>
      <c r="F299" s="28" t="s">
        <v>370</v>
      </c>
      <c r="G299" s="28" t="s">
        <v>125</v>
      </c>
    </row>
    <row r="300" spans="1:7" x14ac:dyDescent="0.25">
      <c r="A300" s="28" t="s">
        <v>850</v>
      </c>
      <c r="B300" s="28" t="s">
        <v>399</v>
      </c>
      <c r="C300" s="28" t="s">
        <v>371</v>
      </c>
      <c r="D300" s="28" t="s">
        <v>125</v>
      </c>
      <c r="E300" s="28" t="s">
        <v>125</v>
      </c>
      <c r="F300" s="28" t="s">
        <v>371</v>
      </c>
      <c r="G300" s="28" t="s">
        <v>125</v>
      </c>
    </row>
    <row r="301" spans="1:7" x14ac:dyDescent="0.25">
      <c r="A301" s="28" t="s">
        <v>851</v>
      </c>
      <c r="B301" s="28" t="s">
        <v>399</v>
      </c>
      <c r="C301" s="28" t="s">
        <v>402</v>
      </c>
      <c r="D301" s="28" t="s">
        <v>125</v>
      </c>
      <c r="E301" s="28" t="s">
        <v>125</v>
      </c>
      <c r="F301" s="28" t="s">
        <v>402</v>
      </c>
      <c r="G301" s="28" t="s">
        <v>125</v>
      </c>
    </row>
    <row r="302" spans="1:7" ht="45" x14ac:dyDescent="0.25">
      <c r="A302" s="28" t="s">
        <v>852</v>
      </c>
      <c r="B302" s="28" t="s">
        <v>399</v>
      </c>
      <c r="C302" s="28" t="s">
        <v>403</v>
      </c>
      <c r="D302" s="28" t="s">
        <v>125</v>
      </c>
      <c r="E302" s="28" t="s">
        <v>125</v>
      </c>
      <c r="F302" s="28" t="s">
        <v>403</v>
      </c>
      <c r="G302" s="28" t="s">
        <v>125</v>
      </c>
    </row>
    <row r="303" spans="1:7" ht="45" x14ac:dyDescent="0.25">
      <c r="A303" s="28" t="s">
        <v>853</v>
      </c>
      <c r="B303" s="28" t="s">
        <v>399</v>
      </c>
      <c r="C303" s="28" t="s">
        <v>404</v>
      </c>
      <c r="D303" s="28" t="s">
        <v>125</v>
      </c>
      <c r="E303" s="28" t="s">
        <v>125</v>
      </c>
      <c r="F303" s="28" t="s">
        <v>404</v>
      </c>
      <c r="G303" s="28" t="s">
        <v>125</v>
      </c>
    </row>
    <row r="304" spans="1:7" x14ac:dyDescent="0.25">
      <c r="A304" s="28" t="s">
        <v>854</v>
      </c>
      <c r="B304" s="28" t="s">
        <v>399</v>
      </c>
      <c r="C304" s="28" t="s">
        <v>316</v>
      </c>
      <c r="D304" s="28" t="s">
        <v>125</v>
      </c>
      <c r="E304" s="28" t="s">
        <v>125</v>
      </c>
      <c r="F304" s="28" t="s">
        <v>316</v>
      </c>
      <c r="G304" s="28" t="s">
        <v>125</v>
      </c>
    </row>
    <row r="305" spans="1:7" ht="30" x14ac:dyDescent="0.25">
      <c r="A305" s="28" t="s">
        <v>855</v>
      </c>
      <c r="B305" s="28" t="s">
        <v>405</v>
      </c>
      <c r="C305" s="28" t="s">
        <v>406</v>
      </c>
      <c r="D305" s="28" t="s">
        <v>125</v>
      </c>
      <c r="E305" s="28" t="s">
        <v>125</v>
      </c>
      <c r="F305" s="28" t="s">
        <v>406</v>
      </c>
      <c r="G305" s="28" t="s">
        <v>125</v>
      </c>
    </row>
    <row r="306" spans="1:7" ht="30" x14ac:dyDescent="0.25">
      <c r="A306" s="28" t="s">
        <v>856</v>
      </c>
      <c r="B306" s="28" t="s">
        <v>405</v>
      </c>
      <c r="C306" s="28" t="s">
        <v>407</v>
      </c>
      <c r="D306" s="28" t="s">
        <v>125</v>
      </c>
      <c r="E306" s="28" t="s">
        <v>125</v>
      </c>
      <c r="F306" s="28" t="s">
        <v>407</v>
      </c>
      <c r="G306" s="28" t="s">
        <v>125</v>
      </c>
    </row>
    <row r="307" spans="1:7" ht="30" x14ac:dyDescent="0.25">
      <c r="A307" s="28" t="s">
        <v>857</v>
      </c>
      <c r="B307" s="28" t="s">
        <v>405</v>
      </c>
      <c r="C307" s="28" t="s">
        <v>408</v>
      </c>
      <c r="D307" s="28" t="s">
        <v>125</v>
      </c>
      <c r="E307" s="28" t="s">
        <v>125</v>
      </c>
      <c r="F307" s="28" t="s">
        <v>408</v>
      </c>
      <c r="G307" s="28" t="s">
        <v>125</v>
      </c>
    </row>
    <row r="308" spans="1:7" ht="45" x14ac:dyDescent="0.25">
      <c r="A308" s="28" t="s">
        <v>858</v>
      </c>
      <c r="B308" s="28" t="s">
        <v>405</v>
      </c>
      <c r="C308" s="28" t="s">
        <v>409</v>
      </c>
      <c r="D308" s="28" t="s">
        <v>125</v>
      </c>
      <c r="E308" s="28" t="s">
        <v>125</v>
      </c>
      <c r="F308" s="28" t="s">
        <v>409</v>
      </c>
      <c r="G308" s="28" t="s">
        <v>125</v>
      </c>
    </row>
    <row r="309" spans="1:7" x14ac:dyDescent="0.25">
      <c r="A309" s="28" t="s">
        <v>859</v>
      </c>
      <c r="B309" s="28" t="s">
        <v>405</v>
      </c>
      <c r="C309" s="28" t="s">
        <v>410</v>
      </c>
      <c r="D309" s="28" t="s">
        <v>125</v>
      </c>
      <c r="E309" s="28" t="s">
        <v>125</v>
      </c>
      <c r="F309" s="28" t="s">
        <v>410</v>
      </c>
      <c r="G309" s="28" t="s">
        <v>125</v>
      </c>
    </row>
    <row r="310" spans="1:7" x14ac:dyDescent="0.25">
      <c r="A310" s="28" t="s">
        <v>860</v>
      </c>
      <c r="B310" s="28" t="s">
        <v>405</v>
      </c>
      <c r="C310" s="28" t="s">
        <v>411</v>
      </c>
      <c r="D310" s="28" t="s">
        <v>125</v>
      </c>
      <c r="E310" s="28" t="s">
        <v>125</v>
      </c>
      <c r="F310" s="28" t="s">
        <v>411</v>
      </c>
      <c r="G310" s="28" t="s">
        <v>125</v>
      </c>
    </row>
    <row r="311" spans="1:7" x14ac:dyDescent="0.25">
      <c r="A311" s="28" t="s">
        <v>861</v>
      </c>
      <c r="B311" s="28" t="s">
        <v>405</v>
      </c>
      <c r="C311" s="28" t="s">
        <v>412</v>
      </c>
      <c r="D311" s="28" t="s">
        <v>125</v>
      </c>
      <c r="E311" s="28" t="s">
        <v>125</v>
      </c>
      <c r="F311" s="28" t="s">
        <v>412</v>
      </c>
      <c r="G311" s="28" t="s">
        <v>125</v>
      </c>
    </row>
    <row r="312" spans="1:7" x14ac:dyDescent="0.25">
      <c r="A312" s="28" t="s">
        <v>862</v>
      </c>
      <c r="B312" s="28" t="s">
        <v>405</v>
      </c>
      <c r="C312" s="28" t="s">
        <v>413</v>
      </c>
      <c r="D312" s="28" t="s">
        <v>125</v>
      </c>
      <c r="E312" s="28" t="s">
        <v>125</v>
      </c>
      <c r="F312" s="28" t="s">
        <v>413</v>
      </c>
      <c r="G312" s="28" t="s">
        <v>125</v>
      </c>
    </row>
    <row r="313" spans="1:7" x14ac:dyDescent="0.25">
      <c r="A313" s="28" t="s">
        <v>863</v>
      </c>
      <c r="B313" s="28" t="s">
        <v>405</v>
      </c>
      <c r="C313" s="28" t="s">
        <v>414</v>
      </c>
      <c r="D313" s="28" t="s">
        <v>125</v>
      </c>
      <c r="E313" s="28" t="s">
        <v>125</v>
      </c>
      <c r="F313" s="28" t="s">
        <v>414</v>
      </c>
      <c r="G313" s="28" t="s">
        <v>125</v>
      </c>
    </row>
    <row r="314" spans="1:7" x14ac:dyDescent="0.25">
      <c r="A314" s="28" t="s">
        <v>864</v>
      </c>
      <c r="B314" s="28" t="s">
        <v>405</v>
      </c>
      <c r="C314" s="28" t="s">
        <v>415</v>
      </c>
      <c r="D314" s="28" t="s">
        <v>125</v>
      </c>
      <c r="E314" s="28" t="s">
        <v>125</v>
      </c>
      <c r="F314" s="28" t="s">
        <v>415</v>
      </c>
      <c r="G314" s="28" t="s">
        <v>125</v>
      </c>
    </row>
    <row r="315" spans="1:7" x14ac:dyDescent="0.25">
      <c r="A315" s="28" t="s">
        <v>865</v>
      </c>
      <c r="B315" s="28" t="s">
        <v>405</v>
      </c>
      <c r="C315" s="28" t="s">
        <v>416</v>
      </c>
      <c r="D315" s="28" t="s">
        <v>125</v>
      </c>
      <c r="E315" s="28" t="s">
        <v>125</v>
      </c>
      <c r="F315" s="28" t="s">
        <v>416</v>
      </c>
      <c r="G315" s="28" t="s">
        <v>125</v>
      </c>
    </row>
    <row r="316" spans="1:7" x14ac:dyDescent="0.25">
      <c r="A316" s="28" t="s">
        <v>866</v>
      </c>
      <c r="B316" s="28" t="s">
        <v>405</v>
      </c>
      <c r="C316" s="28" t="s">
        <v>417</v>
      </c>
      <c r="D316" s="28" t="s">
        <v>125</v>
      </c>
      <c r="E316" s="28" t="s">
        <v>125</v>
      </c>
      <c r="F316" s="28" t="s">
        <v>417</v>
      </c>
      <c r="G316" s="28" t="s">
        <v>125</v>
      </c>
    </row>
    <row r="317" spans="1:7" x14ac:dyDescent="0.25">
      <c r="A317" s="28" t="s">
        <v>867</v>
      </c>
      <c r="B317" s="28" t="s">
        <v>405</v>
      </c>
      <c r="C317" s="28" t="s">
        <v>418</v>
      </c>
      <c r="D317" s="28" t="s">
        <v>125</v>
      </c>
      <c r="E317" s="28" t="s">
        <v>125</v>
      </c>
      <c r="F317" s="28" t="s">
        <v>418</v>
      </c>
      <c r="G317" s="28" t="s">
        <v>125</v>
      </c>
    </row>
    <row r="318" spans="1:7" x14ac:dyDescent="0.25">
      <c r="A318" s="28" t="s">
        <v>868</v>
      </c>
      <c r="B318" s="28" t="s">
        <v>405</v>
      </c>
      <c r="C318" s="28" t="s">
        <v>316</v>
      </c>
      <c r="D318" s="28" t="s">
        <v>125</v>
      </c>
      <c r="E318" s="28" t="s">
        <v>125</v>
      </c>
      <c r="F318" s="28" t="s">
        <v>316</v>
      </c>
      <c r="G318" s="28" t="s">
        <v>125</v>
      </c>
    </row>
    <row r="319" spans="1:7" x14ac:dyDescent="0.25">
      <c r="A319" s="28" t="s">
        <v>869</v>
      </c>
      <c r="B319" s="28" t="s">
        <v>405</v>
      </c>
      <c r="C319" s="28" t="s">
        <v>345</v>
      </c>
      <c r="D319" s="28" t="s">
        <v>125</v>
      </c>
      <c r="E319" s="28" t="s">
        <v>125</v>
      </c>
      <c r="F319" s="28" t="s">
        <v>345</v>
      </c>
      <c r="G319" s="28" t="s">
        <v>125</v>
      </c>
    </row>
    <row r="320" spans="1:7" ht="30" x14ac:dyDescent="0.25">
      <c r="A320" s="28" t="s">
        <v>870</v>
      </c>
      <c r="B320" s="28" t="s">
        <v>405</v>
      </c>
      <c r="C320" s="28" t="s">
        <v>419</v>
      </c>
      <c r="D320" s="28" t="s">
        <v>125</v>
      </c>
      <c r="E320" s="28" t="s">
        <v>125</v>
      </c>
      <c r="F320" s="28" t="s">
        <v>419</v>
      </c>
      <c r="G320" s="28" t="s">
        <v>125</v>
      </c>
    </row>
    <row r="321" spans="1:7" ht="45" x14ac:dyDescent="0.25">
      <c r="A321" s="28" t="s">
        <v>871</v>
      </c>
      <c r="B321" s="28" t="s">
        <v>420</v>
      </c>
      <c r="C321" s="28" t="s">
        <v>421</v>
      </c>
      <c r="D321" s="28" t="s">
        <v>125</v>
      </c>
      <c r="E321" s="28" t="s">
        <v>125</v>
      </c>
      <c r="F321" s="28" t="s">
        <v>421</v>
      </c>
      <c r="G321" s="28" t="s">
        <v>125</v>
      </c>
    </row>
    <row r="322" spans="1:7" ht="30" x14ac:dyDescent="0.25">
      <c r="A322" s="28" t="s">
        <v>872</v>
      </c>
      <c r="B322" s="28" t="s">
        <v>420</v>
      </c>
      <c r="C322" s="28" t="s">
        <v>336</v>
      </c>
      <c r="D322" s="28" t="s">
        <v>125</v>
      </c>
      <c r="E322" s="28" t="s">
        <v>125</v>
      </c>
      <c r="F322" s="28" t="s">
        <v>336</v>
      </c>
      <c r="G322" s="28" t="s">
        <v>125</v>
      </c>
    </row>
    <row r="323" spans="1:7" ht="30" x14ac:dyDescent="0.25">
      <c r="A323" s="28" t="s">
        <v>873</v>
      </c>
      <c r="B323" s="28" t="s">
        <v>420</v>
      </c>
      <c r="C323" s="28" t="s">
        <v>422</v>
      </c>
      <c r="D323" s="28" t="s">
        <v>125</v>
      </c>
      <c r="E323" s="28" t="s">
        <v>125</v>
      </c>
      <c r="F323" s="28" t="s">
        <v>422</v>
      </c>
      <c r="G323" s="28" t="s">
        <v>125</v>
      </c>
    </row>
    <row r="324" spans="1:7" ht="30" x14ac:dyDescent="0.25">
      <c r="A324" s="28" t="s">
        <v>874</v>
      </c>
      <c r="B324" s="28" t="s">
        <v>420</v>
      </c>
      <c r="C324" s="28" t="s">
        <v>212</v>
      </c>
      <c r="D324" s="28" t="s">
        <v>125</v>
      </c>
      <c r="E324" s="28" t="s">
        <v>125</v>
      </c>
      <c r="F324" s="28" t="s">
        <v>212</v>
      </c>
      <c r="G324" s="28" t="s">
        <v>125</v>
      </c>
    </row>
    <row r="325" spans="1:7" ht="30" x14ac:dyDescent="0.25">
      <c r="A325" s="28" t="s">
        <v>875</v>
      </c>
      <c r="B325" s="28" t="s">
        <v>420</v>
      </c>
      <c r="C325" s="28" t="s">
        <v>423</v>
      </c>
      <c r="D325" s="28" t="s">
        <v>125</v>
      </c>
      <c r="E325" s="28" t="s">
        <v>125</v>
      </c>
      <c r="F325" s="28" t="s">
        <v>423</v>
      </c>
      <c r="G325" s="28" t="s">
        <v>125</v>
      </c>
    </row>
    <row r="326" spans="1:7" ht="30" x14ac:dyDescent="0.25">
      <c r="A326" s="28" t="s">
        <v>876</v>
      </c>
      <c r="B326" s="28" t="s">
        <v>420</v>
      </c>
      <c r="C326" s="28" t="s">
        <v>424</v>
      </c>
      <c r="D326" s="28" t="s">
        <v>125</v>
      </c>
      <c r="E326" s="28" t="s">
        <v>125</v>
      </c>
      <c r="F326" s="28" t="s">
        <v>424</v>
      </c>
      <c r="G326" s="28" t="s">
        <v>125</v>
      </c>
    </row>
    <row r="327" spans="1:7" ht="30" x14ac:dyDescent="0.25">
      <c r="A327" s="28" t="s">
        <v>877</v>
      </c>
      <c r="B327" s="28" t="s">
        <v>420</v>
      </c>
      <c r="C327" s="28" t="s">
        <v>425</v>
      </c>
      <c r="D327" s="28" t="s">
        <v>125</v>
      </c>
      <c r="E327" s="28" t="s">
        <v>125</v>
      </c>
      <c r="F327" s="28" t="s">
        <v>425</v>
      </c>
      <c r="G327" s="28" t="s">
        <v>125</v>
      </c>
    </row>
    <row r="328" spans="1:7" ht="30" x14ac:dyDescent="0.25">
      <c r="A328" s="28" t="s">
        <v>878</v>
      </c>
      <c r="B328" s="28" t="s">
        <v>420</v>
      </c>
      <c r="C328" s="28" t="s">
        <v>426</v>
      </c>
      <c r="D328" s="28" t="s">
        <v>125</v>
      </c>
      <c r="E328" s="28" t="s">
        <v>125</v>
      </c>
      <c r="F328" s="28" t="s">
        <v>426</v>
      </c>
      <c r="G328" s="28" t="s">
        <v>125</v>
      </c>
    </row>
    <row r="329" spans="1:7" ht="30" x14ac:dyDescent="0.25">
      <c r="A329" s="28" t="s">
        <v>879</v>
      </c>
      <c r="B329" s="28" t="s">
        <v>420</v>
      </c>
      <c r="C329" s="28" t="s">
        <v>279</v>
      </c>
      <c r="D329" s="28" t="s">
        <v>125</v>
      </c>
      <c r="E329" s="28" t="s">
        <v>125</v>
      </c>
      <c r="F329" s="28" t="s">
        <v>279</v>
      </c>
      <c r="G329" s="28" t="s">
        <v>125</v>
      </c>
    </row>
    <row r="330" spans="1:7" ht="45" x14ac:dyDescent="0.25">
      <c r="A330" s="28" t="s">
        <v>880</v>
      </c>
      <c r="B330" s="28" t="s">
        <v>420</v>
      </c>
      <c r="C330" s="28" t="s">
        <v>337</v>
      </c>
      <c r="D330" s="28" t="s">
        <v>125</v>
      </c>
      <c r="E330" s="28" t="s">
        <v>125</v>
      </c>
      <c r="F330" s="28" t="s">
        <v>337</v>
      </c>
      <c r="G330" s="28" t="s">
        <v>125</v>
      </c>
    </row>
    <row r="331" spans="1:7" ht="45" x14ac:dyDescent="0.25">
      <c r="A331" s="28" t="s">
        <v>881</v>
      </c>
      <c r="B331" s="28" t="s">
        <v>420</v>
      </c>
      <c r="C331" s="28" t="s">
        <v>383</v>
      </c>
      <c r="D331" s="28" t="s">
        <v>125</v>
      </c>
      <c r="E331" s="28" t="s">
        <v>125</v>
      </c>
      <c r="F331" s="28" t="s">
        <v>383</v>
      </c>
      <c r="G331" s="28" t="s">
        <v>125</v>
      </c>
    </row>
    <row r="332" spans="1:7" ht="30" x14ac:dyDescent="0.25">
      <c r="A332" s="28" t="s">
        <v>882</v>
      </c>
      <c r="B332" s="28" t="s">
        <v>420</v>
      </c>
      <c r="C332" s="28" t="s">
        <v>332</v>
      </c>
      <c r="D332" s="28" t="s">
        <v>125</v>
      </c>
      <c r="E332" s="28" t="s">
        <v>125</v>
      </c>
      <c r="F332" s="28" t="s">
        <v>332</v>
      </c>
      <c r="G332" s="28" t="s">
        <v>125</v>
      </c>
    </row>
    <row r="333" spans="1:7" ht="45" x14ac:dyDescent="0.25">
      <c r="A333" s="28" t="s">
        <v>883</v>
      </c>
      <c r="B333" s="28" t="s">
        <v>420</v>
      </c>
      <c r="C333" s="28" t="s">
        <v>397</v>
      </c>
      <c r="D333" s="28" t="s">
        <v>125</v>
      </c>
      <c r="E333" s="28" t="s">
        <v>125</v>
      </c>
      <c r="F333" s="28" t="s">
        <v>397</v>
      </c>
      <c r="G333" s="28" t="s">
        <v>125</v>
      </c>
    </row>
    <row r="334" spans="1:7" ht="30" x14ac:dyDescent="0.25">
      <c r="A334" s="28" t="s">
        <v>884</v>
      </c>
      <c r="B334" s="28" t="s">
        <v>420</v>
      </c>
      <c r="C334" s="28" t="s">
        <v>316</v>
      </c>
      <c r="D334" s="28" t="s">
        <v>125</v>
      </c>
      <c r="E334" s="28" t="s">
        <v>125</v>
      </c>
      <c r="F334" s="28" t="s">
        <v>316</v>
      </c>
      <c r="G334" s="28" t="s">
        <v>125</v>
      </c>
    </row>
    <row r="335" spans="1:7" ht="45" x14ac:dyDescent="0.25">
      <c r="A335" s="28" t="s">
        <v>885</v>
      </c>
      <c r="B335" s="28" t="s">
        <v>427</v>
      </c>
      <c r="C335" s="28" t="s">
        <v>428</v>
      </c>
      <c r="D335" s="28" t="s">
        <v>125</v>
      </c>
      <c r="E335" s="28" t="s">
        <v>125</v>
      </c>
      <c r="F335" s="28" t="s">
        <v>428</v>
      </c>
      <c r="G335" s="28" t="s">
        <v>125</v>
      </c>
    </row>
    <row r="336" spans="1:7" x14ac:dyDescent="0.25">
      <c r="A336" s="28" t="s">
        <v>886</v>
      </c>
      <c r="B336" s="28" t="s">
        <v>427</v>
      </c>
      <c r="C336" s="28" t="s">
        <v>429</v>
      </c>
      <c r="D336" s="28" t="s">
        <v>125</v>
      </c>
      <c r="E336" s="28" t="s">
        <v>125</v>
      </c>
      <c r="F336" s="28" t="s">
        <v>429</v>
      </c>
      <c r="G336" s="28" t="s">
        <v>125</v>
      </c>
    </row>
    <row r="337" spans="1:7" x14ac:dyDescent="0.25">
      <c r="A337" s="28" t="s">
        <v>887</v>
      </c>
      <c r="B337" s="28" t="s">
        <v>427</v>
      </c>
      <c r="C337" s="28" t="s">
        <v>430</v>
      </c>
      <c r="D337" s="28" t="s">
        <v>125</v>
      </c>
      <c r="E337" s="28" t="s">
        <v>125</v>
      </c>
      <c r="F337" s="28" t="s">
        <v>430</v>
      </c>
      <c r="G337" s="28" t="s">
        <v>125</v>
      </c>
    </row>
    <row r="338" spans="1:7" x14ac:dyDescent="0.25">
      <c r="A338" s="28" t="s">
        <v>888</v>
      </c>
      <c r="B338" s="28" t="s">
        <v>427</v>
      </c>
      <c r="C338" s="28" t="s">
        <v>431</v>
      </c>
      <c r="D338" s="28" t="s">
        <v>125</v>
      </c>
      <c r="E338" s="28" t="s">
        <v>125</v>
      </c>
      <c r="F338" s="28" t="s">
        <v>431</v>
      </c>
      <c r="G338" s="28" t="s">
        <v>125</v>
      </c>
    </row>
    <row r="339" spans="1:7" x14ac:dyDescent="0.25">
      <c r="A339" s="28" t="s">
        <v>889</v>
      </c>
      <c r="B339" s="28" t="s">
        <v>427</v>
      </c>
      <c r="C339" s="28" t="s">
        <v>347</v>
      </c>
      <c r="D339" s="28" t="s">
        <v>125</v>
      </c>
      <c r="E339" s="28" t="s">
        <v>125</v>
      </c>
      <c r="F339" s="28" t="s">
        <v>347</v>
      </c>
      <c r="G339" s="28" t="s">
        <v>125</v>
      </c>
    </row>
    <row r="340" spans="1:7" x14ac:dyDescent="0.25">
      <c r="A340" s="28" t="s">
        <v>890</v>
      </c>
      <c r="B340" s="28" t="s">
        <v>427</v>
      </c>
      <c r="C340" s="28" t="s">
        <v>432</v>
      </c>
      <c r="D340" s="28" t="s">
        <v>125</v>
      </c>
      <c r="E340" s="28" t="s">
        <v>125</v>
      </c>
      <c r="F340" s="28" t="s">
        <v>432</v>
      </c>
      <c r="G340" s="28" t="s">
        <v>125</v>
      </c>
    </row>
    <row r="341" spans="1:7" x14ac:dyDescent="0.25">
      <c r="A341" s="28" t="s">
        <v>891</v>
      </c>
      <c r="B341" s="28" t="s">
        <v>433</v>
      </c>
      <c r="C341" s="28" t="s">
        <v>400</v>
      </c>
      <c r="D341" s="28" t="s">
        <v>125</v>
      </c>
      <c r="E341" s="28" t="s">
        <v>125</v>
      </c>
      <c r="F341" s="28" t="s">
        <v>400</v>
      </c>
      <c r="G341" s="28" t="s">
        <v>125</v>
      </c>
    </row>
    <row r="342" spans="1:7" ht="30" x14ac:dyDescent="0.25">
      <c r="A342" s="28" t="s">
        <v>892</v>
      </c>
      <c r="B342" s="28" t="s">
        <v>433</v>
      </c>
      <c r="C342" s="28" t="s">
        <v>434</v>
      </c>
      <c r="D342" s="28" t="s">
        <v>125</v>
      </c>
      <c r="E342" s="28" t="s">
        <v>125</v>
      </c>
      <c r="F342" s="28" t="s">
        <v>434</v>
      </c>
      <c r="G342" s="28" t="s">
        <v>125</v>
      </c>
    </row>
    <row r="343" spans="1:7" ht="30" x14ac:dyDescent="0.25">
      <c r="A343" s="28" t="s">
        <v>893</v>
      </c>
      <c r="B343" s="28" t="s">
        <v>433</v>
      </c>
      <c r="C343" s="28" t="s">
        <v>435</v>
      </c>
      <c r="D343" s="28" t="s">
        <v>125</v>
      </c>
      <c r="E343" s="28" t="s">
        <v>125</v>
      </c>
      <c r="F343" s="28" t="s">
        <v>435</v>
      </c>
      <c r="G343" s="28" t="s">
        <v>125</v>
      </c>
    </row>
    <row r="344" spans="1:7" x14ac:dyDescent="0.25">
      <c r="A344" s="28" t="s">
        <v>894</v>
      </c>
      <c r="B344" s="28" t="s">
        <v>433</v>
      </c>
      <c r="C344" s="28" t="s">
        <v>370</v>
      </c>
      <c r="D344" s="28" t="s">
        <v>125</v>
      </c>
      <c r="E344" s="28" t="s">
        <v>125</v>
      </c>
      <c r="F344" s="28" t="s">
        <v>370</v>
      </c>
      <c r="G344" s="28" t="s">
        <v>125</v>
      </c>
    </row>
    <row r="345" spans="1:7" x14ac:dyDescent="0.25">
      <c r="A345" s="28" t="s">
        <v>895</v>
      </c>
      <c r="B345" s="28" t="s">
        <v>433</v>
      </c>
      <c r="C345" s="28" t="s">
        <v>371</v>
      </c>
      <c r="D345" s="28" t="s">
        <v>125</v>
      </c>
      <c r="E345" s="28" t="s">
        <v>125</v>
      </c>
      <c r="F345" s="28" t="s">
        <v>371</v>
      </c>
      <c r="G345" s="28" t="s">
        <v>125</v>
      </c>
    </row>
    <row r="346" spans="1:7" ht="30" x14ac:dyDescent="0.25">
      <c r="A346" s="28" t="s">
        <v>896</v>
      </c>
      <c r="B346" s="28" t="s">
        <v>433</v>
      </c>
      <c r="C346" s="28" t="s">
        <v>436</v>
      </c>
      <c r="D346" s="28" t="s">
        <v>125</v>
      </c>
      <c r="E346" s="28" t="s">
        <v>125</v>
      </c>
      <c r="F346" s="28" t="s">
        <v>436</v>
      </c>
      <c r="G346" s="28" t="s">
        <v>125</v>
      </c>
    </row>
    <row r="347" spans="1:7" x14ac:dyDescent="0.25">
      <c r="A347" s="28" t="s">
        <v>897</v>
      </c>
      <c r="B347" s="28" t="s">
        <v>433</v>
      </c>
      <c r="C347" s="28" t="s">
        <v>437</v>
      </c>
      <c r="D347" s="28" t="s">
        <v>125</v>
      </c>
      <c r="E347" s="28" t="s">
        <v>125</v>
      </c>
      <c r="F347" s="28" t="s">
        <v>437</v>
      </c>
      <c r="G347" s="28" t="s">
        <v>125</v>
      </c>
    </row>
    <row r="348" spans="1:7" x14ac:dyDescent="0.25">
      <c r="A348" s="28" t="s">
        <v>898</v>
      </c>
      <c r="B348" s="28" t="s">
        <v>433</v>
      </c>
      <c r="C348" s="28" t="s">
        <v>377</v>
      </c>
      <c r="D348" s="28" t="s">
        <v>125</v>
      </c>
      <c r="E348" s="28" t="s">
        <v>125</v>
      </c>
      <c r="F348" s="28" t="s">
        <v>377</v>
      </c>
      <c r="G348" s="28" t="s">
        <v>125</v>
      </c>
    </row>
    <row r="349" spans="1:7" x14ac:dyDescent="0.25">
      <c r="A349" s="28" t="s">
        <v>899</v>
      </c>
      <c r="B349" s="28" t="s">
        <v>433</v>
      </c>
      <c r="C349" s="28" t="s">
        <v>424</v>
      </c>
      <c r="D349" s="28" t="s">
        <v>125</v>
      </c>
      <c r="E349" s="28" t="s">
        <v>125</v>
      </c>
      <c r="F349" s="28" t="s">
        <v>424</v>
      </c>
      <c r="G349" s="28" t="s">
        <v>125</v>
      </c>
    </row>
    <row r="350" spans="1:7" x14ac:dyDescent="0.25">
      <c r="A350" s="28" t="s">
        <v>900</v>
      </c>
      <c r="B350" s="28" t="s">
        <v>433</v>
      </c>
      <c r="C350" s="28" t="s">
        <v>425</v>
      </c>
      <c r="D350" s="28" t="s">
        <v>125</v>
      </c>
      <c r="E350" s="28" t="s">
        <v>125</v>
      </c>
      <c r="F350" s="28" t="s">
        <v>425</v>
      </c>
      <c r="G350" s="28" t="s">
        <v>125</v>
      </c>
    </row>
    <row r="351" spans="1:7" ht="30" x14ac:dyDescent="0.25">
      <c r="A351" s="28" t="s">
        <v>901</v>
      </c>
      <c r="B351" s="28" t="s">
        <v>433</v>
      </c>
      <c r="C351" s="28" t="s">
        <v>438</v>
      </c>
      <c r="D351" s="28" t="s">
        <v>125</v>
      </c>
      <c r="E351" s="28" t="s">
        <v>125</v>
      </c>
      <c r="F351" s="28" t="s">
        <v>438</v>
      </c>
      <c r="G351" s="28" t="s">
        <v>125</v>
      </c>
    </row>
    <row r="352" spans="1:7" x14ac:dyDescent="0.25">
      <c r="A352" s="28" t="s">
        <v>902</v>
      </c>
      <c r="B352" s="28" t="s">
        <v>433</v>
      </c>
      <c r="C352" s="28" t="s">
        <v>316</v>
      </c>
      <c r="D352" s="28" t="s">
        <v>125</v>
      </c>
      <c r="E352" s="28" t="s">
        <v>125</v>
      </c>
      <c r="F352" s="28" t="s">
        <v>316</v>
      </c>
      <c r="G352" s="28" t="s">
        <v>125</v>
      </c>
    </row>
    <row r="353" spans="1:7" x14ac:dyDescent="0.25">
      <c r="A353" s="28" t="s">
        <v>903</v>
      </c>
      <c r="B353" s="28" t="s">
        <v>439</v>
      </c>
      <c r="C353" s="28" t="s">
        <v>353</v>
      </c>
      <c r="D353" s="28" t="s">
        <v>125</v>
      </c>
      <c r="E353" s="28" t="s">
        <v>125</v>
      </c>
      <c r="F353" s="28" t="s">
        <v>353</v>
      </c>
      <c r="G353" s="28" t="s">
        <v>125</v>
      </c>
    </row>
    <row r="354" spans="1:7" x14ac:dyDescent="0.25">
      <c r="A354" s="28" t="s">
        <v>904</v>
      </c>
      <c r="B354" s="28" t="s">
        <v>439</v>
      </c>
      <c r="C354" s="28" t="s">
        <v>353</v>
      </c>
      <c r="D354" s="28" t="s">
        <v>125</v>
      </c>
      <c r="E354" s="28" t="s">
        <v>125</v>
      </c>
      <c r="F354" s="28" t="s">
        <v>353</v>
      </c>
      <c r="G354" s="28" t="s">
        <v>125</v>
      </c>
    </row>
    <row r="355" spans="1:7" x14ac:dyDescent="0.25">
      <c r="A355" s="28" t="s">
        <v>905</v>
      </c>
      <c r="B355" s="28" t="s">
        <v>439</v>
      </c>
      <c r="C355" s="28" t="s">
        <v>440</v>
      </c>
      <c r="D355" s="28" t="s">
        <v>125</v>
      </c>
      <c r="E355" s="28" t="s">
        <v>125</v>
      </c>
      <c r="F355" s="28" t="s">
        <v>440</v>
      </c>
      <c r="G355" s="28" t="s">
        <v>125</v>
      </c>
    </row>
    <row r="356" spans="1:7" ht="30" x14ac:dyDescent="0.25">
      <c r="A356" s="28" t="s">
        <v>906</v>
      </c>
      <c r="B356" s="28" t="s">
        <v>439</v>
      </c>
      <c r="C356" s="28" t="s">
        <v>441</v>
      </c>
      <c r="D356" s="28" t="s">
        <v>125</v>
      </c>
      <c r="E356" s="28" t="s">
        <v>125</v>
      </c>
      <c r="F356" s="28" t="s">
        <v>441</v>
      </c>
      <c r="G356" s="28" t="s">
        <v>125</v>
      </c>
    </row>
    <row r="357" spans="1:7" ht="30" x14ac:dyDescent="0.25">
      <c r="A357" s="28" t="s">
        <v>907</v>
      </c>
      <c r="B357" s="28" t="s">
        <v>451</v>
      </c>
      <c r="C357" s="28" t="s">
        <v>452</v>
      </c>
      <c r="D357" s="28" t="s">
        <v>125</v>
      </c>
      <c r="E357" s="28" t="s">
        <v>125</v>
      </c>
      <c r="F357" s="28" t="s">
        <v>452</v>
      </c>
      <c r="G357" s="28" t="s">
        <v>125</v>
      </c>
    </row>
    <row r="358" spans="1:7" x14ac:dyDescent="0.25">
      <c r="A358" s="28" t="s">
        <v>908</v>
      </c>
      <c r="B358" s="28" t="s">
        <v>451</v>
      </c>
      <c r="C358" s="28" t="s">
        <v>453</v>
      </c>
      <c r="D358" s="28" t="s">
        <v>125</v>
      </c>
      <c r="E358" s="28" t="s">
        <v>125</v>
      </c>
      <c r="F358" s="28" t="s">
        <v>453</v>
      </c>
      <c r="G358" s="28" t="s">
        <v>125</v>
      </c>
    </row>
    <row r="359" spans="1:7" x14ac:dyDescent="0.25">
      <c r="A359" s="28" t="s">
        <v>909</v>
      </c>
      <c r="B359" s="28" t="s">
        <v>451</v>
      </c>
      <c r="C359" s="28" t="s">
        <v>370</v>
      </c>
      <c r="D359" s="28" t="s">
        <v>125</v>
      </c>
      <c r="E359" s="28" t="s">
        <v>125</v>
      </c>
      <c r="F359" s="28" t="s">
        <v>370</v>
      </c>
      <c r="G359" s="28" t="s">
        <v>125</v>
      </c>
    </row>
    <row r="360" spans="1:7" x14ac:dyDescent="0.25">
      <c r="A360" s="28" t="s">
        <v>910</v>
      </c>
      <c r="B360" s="28" t="s">
        <v>451</v>
      </c>
      <c r="C360" s="28" t="s">
        <v>454</v>
      </c>
      <c r="D360" s="28" t="s">
        <v>125</v>
      </c>
      <c r="E360" s="28" t="s">
        <v>125</v>
      </c>
      <c r="F360" s="28" t="s">
        <v>454</v>
      </c>
      <c r="G360" s="28" t="s">
        <v>125</v>
      </c>
    </row>
    <row r="361" spans="1:7" x14ac:dyDescent="0.25">
      <c r="A361" s="28" t="s">
        <v>911</v>
      </c>
      <c r="B361" s="28" t="s">
        <v>451</v>
      </c>
      <c r="C361" s="28" t="s">
        <v>455</v>
      </c>
      <c r="D361" s="28" t="s">
        <v>125</v>
      </c>
      <c r="E361" s="28" t="s">
        <v>125</v>
      </c>
      <c r="F361" s="28" t="s">
        <v>455</v>
      </c>
      <c r="G361" s="28" t="s">
        <v>125</v>
      </c>
    </row>
    <row r="362" spans="1:7" x14ac:dyDescent="0.25">
      <c r="A362" s="28" t="s">
        <v>912</v>
      </c>
      <c r="B362" s="28" t="s">
        <v>451</v>
      </c>
      <c r="C362" s="28" t="s">
        <v>456</v>
      </c>
      <c r="D362" s="28" t="s">
        <v>125</v>
      </c>
      <c r="E362" s="28" t="s">
        <v>125</v>
      </c>
      <c r="F362" s="28" t="s">
        <v>456</v>
      </c>
      <c r="G362" s="28" t="s">
        <v>125</v>
      </c>
    </row>
    <row r="363" spans="1:7" x14ac:dyDescent="0.25">
      <c r="A363" s="28" t="s">
        <v>913</v>
      </c>
      <c r="B363" s="28" t="s">
        <v>451</v>
      </c>
      <c r="C363" s="28" t="s">
        <v>457</v>
      </c>
      <c r="D363" s="28" t="s">
        <v>125</v>
      </c>
      <c r="E363" s="28" t="s">
        <v>125</v>
      </c>
      <c r="F363" s="28" t="s">
        <v>457</v>
      </c>
      <c r="G363" s="28" t="s">
        <v>125</v>
      </c>
    </row>
    <row r="364" spans="1:7" x14ac:dyDescent="0.25">
      <c r="A364" s="28" t="s">
        <v>914</v>
      </c>
      <c r="B364" s="28" t="s">
        <v>451</v>
      </c>
      <c r="C364" s="28" t="s">
        <v>458</v>
      </c>
      <c r="D364" s="28" t="s">
        <v>125</v>
      </c>
      <c r="E364" s="28" t="s">
        <v>125</v>
      </c>
      <c r="F364" s="28" t="s">
        <v>458</v>
      </c>
      <c r="G364" s="28" t="s">
        <v>125</v>
      </c>
    </row>
    <row r="365" spans="1:7" ht="90" x14ac:dyDescent="0.25">
      <c r="A365" s="28" t="s">
        <v>915</v>
      </c>
      <c r="B365" s="28" t="s">
        <v>451</v>
      </c>
      <c r="C365" s="28" t="s">
        <v>459</v>
      </c>
      <c r="D365" s="28" t="s">
        <v>125</v>
      </c>
      <c r="E365" s="28" t="s">
        <v>125</v>
      </c>
      <c r="F365" s="28" t="s">
        <v>459</v>
      </c>
      <c r="G365" s="28" t="s">
        <v>125</v>
      </c>
    </row>
    <row r="366" spans="1:7" x14ac:dyDescent="0.25">
      <c r="A366" s="28" t="s">
        <v>916</v>
      </c>
      <c r="B366" s="28" t="s">
        <v>451</v>
      </c>
      <c r="C366" s="28" t="s">
        <v>460</v>
      </c>
      <c r="D366" s="28" t="s">
        <v>125</v>
      </c>
      <c r="E366" s="28" t="s">
        <v>125</v>
      </c>
      <c r="F366" s="28" t="s">
        <v>460</v>
      </c>
      <c r="G366" s="28" t="s">
        <v>125</v>
      </c>
    </row>
    <row r="367" spans="1:7" ht="30" x14ac:dyDescent="0.25">
      <c r="A367" s="28" t="s">
        <v>917</v>
      </c>
      <c r="B367" s="28" t="s">
        <v>451</v>
      </c>
      <c r="C367" s="28" t="s">
        <v>461</v>
      </c>
      <c r="D367" s="28" t="s">
        <v>125</v>
      </c>
      <c r="E367" s="28" t="s">
        <v>125</v>
      </c>
      <c r="F367" s="28" t="s">
        <v>461</v>
      </c>
      <c r="G367" s="28" t="s">
        <v>125</v>
      </c>
    </row>
    <row r="368" spans="1:7" x14ac:dyDescent="0.25">
      <c r="A368" s="28" t="s">
        <v>918</v>
      </c>
      <c r="B368" s="28" t="s">
        <v>451</v>
      </c>
      <c r="C368" s="28" t="s">
        <v>425</v>
      </c>
      <c r="D368" s="28" t="s">
        <v>125</v>
      </c>
      <c r="E368" s="28" t="s">
        <v>125</v>
      </c>
      <c r="F368" s="28" t="s">
        <v>425</v>
      </c>
      <c r="G368" s="28" t="s">
        <v>125</v>
      </c>
    </row>
    <row r="369" spans="1:7" x14ac:dyDescent="0.25">
      <c r="A369" s="28" t="s">
        <v>919</v>
      </c>
      <c r="B369" s="28" t="s">
        <v>451</v>
      </c>
      <c r="C369" s="28" t="s">
        <v>462</v>
      </c>
      <c r="D369" s="28" t="s">
        <v>125</v>
      </c>
      <c r="E369" s="28" t="s">
        <v>125</v>
      </c>
      <c r="F369" s="28" t="s">
        <v>462</v>
      </c>
      <c r="G369" s="28" t="s">
        <v>125</v>
      </c>
    </row>
    <row r="370" spans="1:7" x14ac:dyDescent="0.25">
      <c r="A370" s="28" t="s">
        <v>920</v>
      </c>
      <c r="B370" s="28" t="s">
        <v>451</v>
      </c>
      <c r="C370" s="28" t="s">
        <v>463</v>
      </c>
      <c r="D370" s="28" t="s">
        <v>125</v>
      </c>
      <c r="E370" s="28" t="s">
        <v>125</v>
      </c>
      <c r="F370" s="28" t="s">
        <v>463</v>
      </c>
      <c r="G370" s="28" t="s">
        <v>125</v>
      </c>
    </row>
    <row r="371" spans="1:7" ht="30" x14ac:dyDescent="0.25">
      <c r="A371" s="28" t="s">
        <v>921</v>
      </c>
      <c r="B371" s="28" t="s">
        <v>451</v>
      </c>
      <c r="C371" s="28" t="s">
        <v>464</v>
      </c>
      <c r="D371" s="28" t="s">
        <v>125</v>
      </c>
      <c r="E371" s="28" t="s">
        <v>125</v>
      </c>
      <c r="F371" s="28" t="s">
        <v>464</v>
      </c>
      <c r="G371" s="28" t="s">
        <v>125</v>
      </c>
    </row>
    <row r="372" spans="1:7" x14ac:dyDescent="0.25">
      <c r="A372" s="28" t="s">
        <v>922</v>
      </c>
      <c r="B372" s="28" t="s">
        <v>451</v>
      </c>
      <c r="C372" s="28" t="s">
        <v>465</v>
      </c>
      <c r="D372" s="28" t="s">
        <v>125</v>
      </c>
      <c r="E372" s="28" t="s">
        <v>125</v>
      </c>
      <c r="F372" s="28" t="s">
        <v>465</v>
      </c>
      <c r="G372" s="28" t="s">
        <v>125</v>
      </c>
    </row>
    <row r="373" spans="1:7" x14ac:dyDescent="0.25">
      <c r="A373" s="28" t="s">
        <v>923</v>
      </c>
      <c r="B373" s="28" t="s">
        <v>451</v>
      </c>
      <c r="C373" s="28" t="s">
        <v>466</v>
      </c>
      <c r="D373" s="28" t="s">
        <v>125</v>
      </c>
      <c r="E373" s="28" t="s">
        <v>125</v>
      </c>
      <c r="F373" s="28" t="s">
        <v>466</v>
      </c>
      <c r="G373" s="28" t="s">
        <v>125</v>
      </c>
    </row>
    <row r="374" spans="1:7" ht="30" x14ac:dyDescent="0.25">
      <c r="A374" s="28" t="s">
        <v>924</v>
      </c>
      <c r="B374" s="28" t="s">
        <v>451</v>
      </c>
      <c r="C374" s="28" t="s">
        <v>467</v>
      </c>
      <c r="D374" s="28" t="s">
        <v>125</v>
      </c>
      <c r="E374" s="28" t="s">
        <v>125</v>
      </c>
      <c r="F374" s="28" t="s">
        <v>467</v>
      </c>
      <c r="G374" s="28" t="s">
        <v>125</v>
      </c>
    </row>
    <row r="375" spans="1:7" x14ac:dyDescent="0.25">
      <c r="A375" s="28" t="s">
        <v>925</v>
      </c>
      <c r="B375" s="28" t="s">
        <v>451</v>
      </c>
      <c r="C375" s="28" t="s">
        <v>468</v>
      </c>
      <c r="D375" s="28" t="s">
        <v>125</v>
      </c>
      <c r="E375" s="28" t="s">
        <v>125</v>
      </c>
      <c r="F375" s="28" t="s">
        <v>468</v>
      </c>
      <c r="G375" s="28" t="s">
        <v>125</v>
      </c>
    </row>
    <row r="376" spans="1:7" x14ac:dyDescent="0.25">
      <c r="A376" s="28" t="s">
        <v>926</v>
      </c>
      <c r="B376" s="28" t="s">
        <v>469</v>
      </c>
      <c r="C376" s="28" t="s">
        <v>470</v>
      </c>
      <c r="D376" s="28" t="s">
        <v>125</v>
      </c>
      <c r="E376" s="28" t="s">
        <v>125</v>
      </c>
      <c r="F376" s="28" t="s">
        <v>470</v>
      </c>
      <c r="G376" s="28" t="s">
        <v>125</v>
      </c>
    </row>
    <row r="377" spans="1:7" x14ac:dyDescent="0.25">
      <c r="A377" s="28" t="s">
        <v>927</v>
      </c>
      <c r="B377" s="28" t="s">
        <v>469</v>
      </c>
      <c r="C377" s="28" t="s">
        <v>471</v>
      </c>
      <c r="D377" s="28" t="s">
        <v>125</v>
      </c>
      <c r="E377" s="28" t="s">
        <v>125</v>
      </c>
      <c r="F377" s="28" t="s">
        <v>471</v>
      </c>
      <c r="G377" s="28" t="s">
        <v>125</v>
      </c>
    </row>
    <row r="378" spans="1:7" ht="30" x14ac:dyDescent="0.25">
      <c r="A378" s="28" t="s">
        <v>928</v>
      </c>
      <c r="B378" s="28" t="s">
        <v>469</v>
      </c>
      <c r="C378" s="28" t="s">
        <v>472</v>
      </c>
      <c r="D378" s="28" t="s">
        <v>125</v>
      </c>
      <c r="E378" s="28" t="s">
        <v>125</v>
      </c>
      <c r="F378" s="28" t="s">
        <v>472</v>
      </c>
      <c r="G378" s="28" t="s">
        <v>125</v>
      </c>
    </row>
    <row r="379" spans="1:7" ht="30" x14ac:dyDescent="0.25">
      <c r="A379" s="28" t="s">
        <v>929</v>
      </c>
      <c r="B379" s="28" t="s">
        <v>469</v>
      </c>
      <c r="C379" s="28" t="s">
        <v>473</v>
      </c>
      <c r="D379" s="28" t="s">
        <v>125</v>
      </c>
      <c r="E379" s="28" t="s">
        <v>125</v>
      </c>
      <c r="F379" s="28" t="s">
        <v>473</v>
      </c>
      <c r="G379" s="28" t="s">
        <v>125</v>
      </c>
    </row>
    <row r="380" spans="1:7" ht="30" x14ac:dyDescent="0.25">
      <c r="A380" s="28" t="s">
        <v>930</v>
      </c>
      <c r="B380" s="28" t="s">
        <v>474</v>
      </c>
      <c r="C380" s="28" t="s">
        <v>475</v>
      </c>
      <c r="D380" s="28" t="s">
        <v>125</v>
      </c>
      <c r="E380" s="28" t="s">
        <v>125</v>
      </c>
      <c r="F380" s="28" t="s">
        <v>475</v>
      </c>
      <c r="G380" s="28" t="s">
        <v>125</v>
      </c>
    </row>
    <row r="381" spans="1:7" x14ac:dyDescent="0.25">
      <c r="A381" s="28" t="s">
        <v>931</v>
      </c>
      <c r="B381" s="28" t="s">
        <v>474</v>
      </c>
      <c r="C381" s="28" t="s">
        <v>476</v>
      </c>
      <c r="D381" s="28" t="s">
        <v>125</v>
      </c>
      <c r="E381" s="28" t="s">
        <v>125</v>
      </c>
      <c r="F381" s="28" t="s">
        <v>476</v>
      </c>
      <c r="G381" s="28" t="s">
        <v>125</v>
      </c>
    </row>
    <row r="382" spans="1:7" ht="45" x14ac:dyDescent="0.25">
      <c r="A382" s="28" t="s">
        <v>932</v>
      </c>
      <c r="B382" s="28" t="s">
        <v>485</v>
      </c>
      <c r="C382" s="28" t="s">
        <v>486</v>
      </c>
      <c r="D382" s="28" t="s">
        <v>125</v>
      </c>
      <c r="E382" s="28" t="s">
        <v>125</v>
      </c>
      <c r="F382" s="28" t="s">
        <v>486</v>
      </c>
      <c r="G382" s="28" t="s">
        <v>125</v>
      </c>
    </row>
    <row r="383" spans="1:7" ht="30" x14ac:dyDescent="0.25">
      <c r="A383" s="28" t="s">
        <v>933</v>
      </c>
      <c r="B383" s="28" t="s">
        <v>487</v>
      </c>
      <c r="C383" s="28" t="s">
        <v>488</v>
      </c>
      <c r="D383" s="28" t="s">
        <v>125</v>
      </c>
      <c r="E383" s="28" t="s">
        <v>125</v>
      </c>
      <c r="F383" s="28" t="s">
        <v>488</v>
      </c>
      <c r="G383" s="28" t="s">
        <v>125</v>
      </c>
    </row>
    <row r="384" spans="1:7" x14ac:dyDescent="0.25">
      <c r="A384" s="28" t="s">
        <v>934</v>
      </c>
      <c r="B384" s="28" t="s">
        <v>487</v>
      </c>
      <c r="C384" s="28" t="s">
        <v>489</v>
      </c>
      <c r="D384" s="28" t="s">
        <v>125</v>
      </c>
      <c r="E384" s="28" t="s">
        <v>125</v>
      </c>
      <c r="F384" s="28" t="s">
        <v>489</v>
      </c>
      <c r="G384" s="28" t="s">
        <v>125</v>
      </c>
    </row>
    <row r="385" spans="1:7" x14ac:dyDescent="0.25">
      <c r="A385" s="28" t="s">
        <v>935</v>
      </c>
      <c r="B385" s="28" t="s">
        <v>487</v>
      </c>
      <c r="C385" s="28" t="s">
        <v>490</v>
      </c>
      <c r="D385" s="28" t="s">
        <v>125</v>
      </c>
      <c r="E385" s="28" t="s">
        <v>125</v>
      </c>
      <c r="F385" s="28" t="s">
        <v>490</v>
      </c>
      <c r="G385" s="28" t="s">
        <v>125</v>
      </c>
    </row>
    <row r="386" spans="1:7" ht="30" x14ac:dyDescent="0.25">
      <c r="A386" s="28" t="s">
        <v>936</v>
      </c>
      <c r="B386" s="28" t="s">
        <v>487</v>
      </c>
      <c r="C386" s="28" t="s">
        <v>491</v>
      </c>
      <c r="D386" s="28" t="s">
        <v>125</v>
      </c>
      <c r="E386" s="28" t="s">
        <v>125</v>
      </c>
      <c r="F386" s="28" t="s">
        <v>491</v>
      </c>
      <c r="G386" s="28" t="s">
        <v>125</v>
      </c>
    </row>
    <row r="387" spans="1:7" x14ac:dyDescent="0.25">
      <c r="A387" s="28" t="s">
        <v>937</v>
      </c>
      <c r="B387" s="28" t="s">
        <v>487</v>
      </c>
      <c r="C387" s="28" t="s">
        <v>492</v>
      </c>
      <c r="D387" s="28" t="s">
        <v>125</v>
      </c>
      <c r="E387" s="28" t="s">
        <v>125</v>
      </c>
      <c r="F387" s="28" t="s">
        <v>492</v>
      </c>
      <c r="G387" s="28" t="s">
        <v>125</v>
      </c>
    </row>
    <row r="388" spans="1:7" ht="30" x14ac:dyDescent="0.25">
      <c r="A388" s="28" t="s">
        <v>938</v>
      </c>
      <c r="B388" s="28" t="s">
        <v>487</v>
      </c>
      <c r="C388" s="28" t="s">
        <v>493</v>
      </c>
      <c r="D388" s="28" t="s">
        <v>125</v>
      </c>
      <c r="E388" s="28" t="s">
        <v>125</v>
      </c>
      <c r="F388" s="28" t="s">
        <v>493</v>
      </c>
      <c r="G388" s="28" t="s">
        <v>125</v>
      </c>
    </row>
    <row r="389" spans="1:7" ht="30" x14ac:dyDescent="0.25">
      <c r="A389" s="28" t="s">
        <v>939</v>
      </c>
      <c r="B389" s="28" t="s">
        <v>487</v>
      </c>
      <c r="C389" s="28" t="s">
        <v>494</v>
      </c>
      <c r="D389" s="28" t="s">
        <v>125</v>
      </c>
      <c r="E389" s="28" t="s">
        <v>125</v>
      </c>
      <c r="F389" s="28" t="s">
        <v>494</v>
      </c>
      <c r="G389" s="28" t="s">
        <v>125</v>
      </c>
    </row>
    <row r="390" spans="1:7" ht="30" x14ac:dyDescent="0.25">
      <c r="A390" s="28" t="s">
        <v>940</v>
      </c>
      <c r="B390" s="28" t="s">
        <v>495</v>
      </c>
      <c r="C390" s="28" t="s">
        <v>496</v>
      </c>
      <c r="D390" s="28" t="s">
        <v>125</v>
      </c>
      <c r="E390" s="28" t="s">
        <v>125</v>
      </c>
      <c r="F390" s="28" t="s">
        <v>496</v>
      </c>
      <c r="G390" s="28" t="s">
        <v>125</v>
      </c>
    </row>
    <row r="391" spans="1:7" ht="30" x14ac:dyDescent="0.25">
      <c r="A391" s="28" t="s">
        <v>941</v>
      </c>
      <c r="B391" s="28" t="s">
        <v>495</v>
      </c>
      <c r="C391" s="28" t="s">
        <v>497</v>
      </c>
      <c r="D391" s="28" t="s">
        <v>125</v>
      </c>
      <c r="E391" s="28" t="s">
        <v>125</v>
      </c>
      <c r="F391" s="28" t="s">
        <v>497</v>
      </c>
      <c r="G391" s="28" t="s">
        <v>125</v>
      </c>
    </row>
    <row r="392" spans="1:7" x14ac:dyDescent="0.25">
      <c r="A392" s="28" t="s">
        <v>942</v>
      </c>
      <c r="B392" s="28" t="s">
        <v>498</v>
      </c>
      <c r="C392" s="28" t="s">
        <v>499</v>
      </c>
      <c r="D392" s="28" t="s">
        <v>125</v>
      </c>
      <c r="E392" s="28" t="s">
        <v>125</v>
      </c>
      <c r="F392" s="28" t="s">
        <v>499</v>
      </c>
      <c r="G392" s="28" t="s">
        <v>125</v>
      </c>
    </row>
    <row r="393" spans="1:7" ht="30" x14ac:dyDescent="0.25">
      <c r="A393" s="28" t="s">
        <v>943</v>
      </c>
      <c r="B393" s="28" t="s">
        <v>498</v>
      </c>
      <c r="C393" s="28" t="s">
        <v>500</v>
      </c>
      <c r="D393" s="28" t="s">
        <v>125</v>
      </c>
      <c r="E393" s="28" t="s">
        <v>125</v>
      </c>
      <c r="F393" s="28" t="s">
        <v>500</v>
      </c>
      <c r="G393" s="28" t="s">
        <v>125</v>
      </c>
    </row>
    <row r="394" spans="1:7" ht="30" x14ac:dyDescent="0.25">
      <c r="A394" s="28" t="s">
        <v>944</v>
      </c>
      <c r="B394" s="28" t="s">
        <v>498</v>
      </c>
      <c r="C394" s="28" t="s">
        <v>501</v>
      </c>
      <c r="D394" s="28" t="s">
        <v>125</v>
      </c>
      <c r="E394" s="28" t="s">
        <v>125</v>
      </c>
      <c r="F394" s="28" t="s">
        <v>501</v>
      </c>
      <c r="G394" s="28" t="s">
        <v>125</v>
      </c>
    </row>
    <row r="395" spans="1:7" x14ac:dyDescent="0.25">
      <c r="A395" s="28" t="s">
        <v>945</v>
      </c>
      <c r="B395" s="28" t="s">
        <v>498</v>
      </c>
      <c r="C395" s="28" t="s">
        <v>502</v>
      </c>
      <c r="D395" s="28" t="s">
        <v>125</v>
      </c>
      <c r="E395" s="28" t="s">
        <v>125</v>
      </c>
      <c r="F395" s="28" t="s">
        <v>502</v>
      </c>
      <c r="G395" s="28" t="s">
        <v>125</v>
      </c>
    </row>
    <row r="396" spans="1:7" x14ac:dyDescent="0.25">
      <c r="A396" s="28" t="s">
        <v>946</v>
      </c>
      <c r="B396" s="28" t="s">
        <v>503</v>
      </c>
      <c r="C396" s="28" t="s">
        <v>504</v>
      </c>
      <c r="D396" s="28" t="s">
        <v>125</v>
      </c>
      <c r="E396" s="28" t="s">
        <v>125</v>
      </c>
      <c r="F396" s="28" t="s">
        <v>504</v>
      </c>
      <c r="G396" s="28" t="s">
        <v>125</v>
      </c>
    </row>
    <row r="397" spans="1:7" ht="45" x14ac:dyDescent="0.25">
      <c r="A397" s="28" t="s">
        <v>947</v>
      </c>
      <c r="B397" s="28" t="s">
        <v>503</v>
      </c>
      <c r="C397" s="28" t="s">
        <v>505</v>
      </c>
      <c r="D397" s="28" t="s">
        <v>125</v>
      </c>
      <c r="E397" s="28" t="s">
        <v>125</v>
      </c>
      <c r="F397" s="28" t="s">
        <v>505</v>
      </c>
      <c r="G397" s="28" t="s">
        <v>125</v>
      </c>
    </row>
    <row r="398" spans="1:7" x14ac:dyDescent="0.25">
      <c r="A398" s="28" t="s">
        <v>948</v>
      </c>
      <c r="B398" s="28" t="s">
        <v>503</v>
      </c>
      <c r="C398" s="28" t="s">
        <v>506</v>
      </c>
      <c r="D398" s="28" t="s">
        <v>125</v>
      </c>
      <c r="E398" s="28" t="s">
        <v>125</v>
      </c>
      <c r="F398" s="28" t="s">
        <v>506</v>
      </c>
      <c r="G398" s="28" t="s">
        <v>125</v>
      </c>
    </row>
    <row r="399" spans="1:7" ht="30" x14ac:dyDescent="0.25">
      <c r="A399" s="28" t="s">
        <v>949</v>
      </c>
      <c r="B399" s="28" t="s">
        <v>507</v>
      </c>
      <c r="C399" s="28" t="s">
        <v>508</v>
      </c>
      <c r="D399" s="28" t="s">
        <v>125</v>
      </c>
      <c r="E399" s="28" t="s">
        <v>125</v>
      </c>
      <c r="F399" s="28" t="s">
        <v>508</v>
      </c>
      <c r="G399" s="28" t="s">
        <v>125</v>
      </c>
    </row>
    <row r="400" spans="1:7" ht="30" x14ac:dyDescent="0.25">
      <c r="A400" s="28" t="s">
        <v>950</v>
      </c>
      <c r="B400" s="28" t="s">
        <v>507</v>
      </c>
      <c r="C400" s="28" t="s">
        <v>509</v>
      </c>
      <c r="D400" s="28" t="s">
        <v>125</v>
      </c>
      <c r="E400" s="28" t="s">
        <v>125</v>
      </c>
      <c r="F400" s="28" t="s">
        <v>509</v>
      </c>
      <c r="G400" s="28" t="s">
        <v>125</v>
      </c>
    </row>
    <row r="401" spans="1:7" ht="30" x14ac:dyDescent="0.25">
      <c r="A401" s="28" t="s">
        <v>951</v>
      </c>
      <c r="B401" s="28" t="s">
        <v>507</v>
      </c>
      <c r="C401" s="28" t="s">
        <v>510</v>
      </c>
      <c r="D401" s="28" t="s">
        <v>125</v>
      </c>
      <c r="E401" s="28" t="s">
        <v>125</v>
      </c>
      <c r="F401" s="28" t="s">
        <v>510</v>
      </c>
      <c r="G401" s="28" t="s">
        <v>125</v>
      </c>
    </row>
    <row r="402" spans="1:7" ht="30" x14ac:dyDescent="0.25">
      <c r="A402" s="28" t="s">
        <v>952</v>
      </c>
      <c r="B402" s="28" t="s">
        <v>507</v>
      </c>
      <c r="C402" s="28" t="s">
        <v>511</v>
      </c>
      <c r="D402" s="28" t="s">
        <v>125</v>
      </c>
      <c r="E402" s="28" t="s">
        <v>125</v>
      </c>
      <c r="F402" s="28" t="s">
        <v>511</v>
      </c>
      <c r="G402" s="28" t="s">
        <v>125</v>
      </c>
    </row>
    <row r="403" spans="1:7" ht="30" x14ac:dyDescent="0.25">
      <c r="A403" s="28" t="s">
        <v>953</v>
      </c>
      <c r="B403" s="28" t="s">
        <v>507</v>
      </c>
      <c r="C403" s="28" t="s">
        <v>512</v>
      </c>
      <c r="D403" s="28" t="s">
        <v>125</v>
      </c>
      <c r="E403" s="28" t="s">
        <v>125</v>
      </c>
      <c r="F403" s="28" t="s">
        <v>512</v>
      </c>
      <c r="G403" s="28" t="s">
        <v>125</v>
      </c>
    </row>
    <row r="404" spans="1:7" x14ac:dyDescent="0.25">
      <c r="A404" s="28" t="s">
        <v>954</v>
      </c>
      <c r="B404" s="28" t="s">
        <v>503</v>
      </c>
      <c r="C404" s="28" t="s">
        <v>513</v>
      </c>
      <c r="D404" s="28" t="s">
        <v>125</v>
      </c>
      <c r="E404" s="28" t="s">
        <v>125</v>
      </c>
      <c r="F404" s="28" t="s">
        <v>513</v>
      </c>
      <c r="G404" s="28" t="s">
        <v>125</v>
      </c>
    </row>
    <row r="405" spans="1:7" x14ac:dyDescent="0.25">
      <c r="A405" s="28" t="s">
        <v>955</v>
      </c>
      <c r="B405" s="28" t="s">
        <v>503</v>
      </c>
      <c r="C405" s="28" t="s">
        <v>514</v>
      </c>
      <c r="D405" s="28" t="s">
        <v>125</v>
      </c>
      <c r="E405" s="28" t="s">
        <v>125</v>
      </c>
      <c r="F405" s="28" t="s">
        <v>514</v>
      </c>
      <c r="G405" s="28" t="s">
        <v>125</v>
      </c>
    </row>
    <row r="406" spans="1:7" x14ac:dyDescent="0.25">
      <c r="A406" s="28" t="s">
        <v>956</v>
      </c>
      <c r="B406" s="28" t="s">
        <v>503</v>
      </c>
      <c r="C406" s="28" t="s">
        <v>515</v>
      </c>
      <c r="D406" s="28" t="s">
        <v>125</v>
      </c>
      <c r="E406" s="28" t="s">
        <v>125</v>
      </c>
      <c r="F406" s="28" t="s">
        <v>515</v>
      </c>
      <c r="G406" s="28" t="s">
        <v>125</v>
      </c>
    </row>
    <row r="407" spans="1:7" ht="30" x14ac:dyDescent="0.25">
      <c r="A407" s="28" t="s">
        <v>957</v>
      </c>
      <c r="B407" s="28" t="s">
        <v>503</v>
      </c>
      <c r="C407" s="28" t="s">
        <v>516</v>
      </c>
      <c r="D407" s="28" t="s">
        <v>125</v>
      </c>
      <c r="E407" s="28" t="s">
        <v>125</v>
      </c>
      <c r="F407" s="28" t="s">
        <v>516</v>
      </c>
      <c r="G407" s="28" t="s">
        <v>125</v>
      </c>
    </row>
    <row r="408" spans="1:7" ht="30" x14ac:dyDescent="0.25">
      <c r="A408" s="28" t="s">
        <v>958</v>
      </c>
      <c r="B408" s="28" t="s">
        <v>517</v>
      </c>
      <c r="C408" s="28" t="s">
        <v>518</v>
      </c>
      <c r="D408" s="28" t="s">
        <v>125</v>
      </c>
      <c r="E408" s="28" t="s">
        <v>125</v>
      </c>
      <c r="F408" s="28" t="s">
        <v>518</v>
      </c>
      <c r="G408" s="28" t="s">
        <v>125</v>
      </c>
    </row>
    <row r="409" spans="1:7" ht="60" x14ac:dyDescent="0.25">
      <c r="A409" s="28" t="s">
        <v>959</v>
      </c>
      <c r="B409" s="28" t="s">
        <v>519</v>
      </c>
      <c r="C409" s="28" t="s">
        <v>520</v>
      </c>
      <c r="D409" s="28" t="s">
        <v>125</v>
      </c>
      <c r="E409" s="28" t="s">
        <v>125</v>
      </c>
      <c r="F409" s="28" t="s">
        <v>520</v>
      </c>
      <c r="G409" s="28" t="s">
        <v>125</v>
      </c>
    </row>
    <row r="410" spans="1:7" ht="30" x14ac:dyDescent="0.25">
      <c r="A410" s="28" t="s">
        <v>960</v>
      </c>
      <c r="B410" s="28" t="s">
        <v>519</v>
      </c>
      <c r="C410" s="28" t="s">
        <v>521</v>
      </c>
      <c r="D410" s="28" t="s">
        <v>125</v>
      </c>
      <c r="E410" s="28" t="s">
        <v>125</v>
      </c>
      <c r="F410" s="28" t="s">
        <v>521</v>
      </c>
      <c r="G410" s="28" t="s">
        <v>125</v>
      </c>
    </row>
    <row r="411" spans="1:7" ht="30" x14ac:dyDescent="0.25">
      <c r="A411" s="28" t="s">
        <v>961</v>
      </c>
      <c r="B411" s="28" t="s">
        <v>519</v>
      </c>
      <c r="C411" s="28" t="s">
        <v>522</v>
      </c>
      <c r="D411" s="28" t="s">
        <v>125</v>
      </c>
      <c r="E411" s="28" t="s">
        <v>125</v>
      </c>
      <c r="F411" s="28" t="s">
        <v>522</v>
      </c>
      <c r="G411" s="28" t="s">
        <v>125</v>
      </c>
    </row>
    <row r="412" spans="1:7" ht="30" x14ac:dyDescent="0.25">
      <c r="A412" s="28" t="s">
        <v>962</v>
      </c>
      <c r="B412" s="28" t="s">
        <v>519</v>
      </c>
      <c r="C412" s="28" t="s">
        <v>523</v>
      </c>
      <c r="D412" s="28" t="s">
        <v>125</v>
      </c>
      <c r="E412" s="28" t="s">
        <v>125</v>
      </c>
      <c r="F412" s="28" t="s">
        <v>523</v>
      </c>
      <c r="G412" s="28" t="s">
        <v>125</v>
      </c>
    </row>
    <row r="413" spans="1:7" ht="30" x14ac:dyDescent="0.25">
      <c r="A413" s="28" t="s">
        <v>963</v>
      </c>
      <c r="B413" s="28" t="s">
        <v>519</v>
      </c>
      <c r="C413" s="28" t="s">
        <v>524</v>
      </c>
      <c r="D413" s="28" t="s">
        <v>125</v>
      </c>
      <c r="E413" s="28" t="s">
        <v>125</v>
      </c>
      <c r="F413" s="28" t="s">
        <v>524</v>
      </c>
      <c r="G413" s="28" t="s">
        <v>125</v>
      </c>
    </row>
    <row r="414" spans="1:7" ht="30" x14ac:dyDescent="0.25">
      <c r="A414" s="28" t="s">
        <v>964</v>
      </c>
      <c r="B414" s="28" t="s">
        <v>519</v>
      </c>
      <c r="C414" s="28" t="s">
        <v>525</v>
      </c>
      <c r="D414" s="28" t="s">
        <v>125</v>
      </c>
      <c r="E414" s="28" t="s">
        <v>125</v>
      </c>
      <c r="F414" s="28" t="s">
        <v>525</v>
      </c>
      <c r="G414" s="28" t="s">
        <v>125</v>
      </c>
    </row>
    <row r="415" spans="1:7" ht="30" x14ac:dyDescent="0.25">
      <c r="A415" s="28" t="s">
        <v>965</v>
      </c>
      <c r="B415" s="28" t="s">
        <v>519</v>
      </c>
      <c r="C415" s="28" t="s">
        <v>526</v>
      </c>
      <c r="D415" s="28" t="s">
        <v>125</v>
      </c>
      <c r="E415" s="28" t="s">
        <v>125</v>
      </c>
      <c r="F415" s="28" t="s">
        <v>526</v>
      </c>
      <c r="G415" s="28" t="s">
        <v>125</v>
      </c>
    </row>
    <row r="416" spans="1:7" ht="45" x14ac:dyDescent="0.25">
      <c r="A416" s="28" t="s">
        <v>966</v>
      </c>
      <c r="B416" s="28" t="s">
        <v>519</v>
      </c>
      <c r="C416" s="28" t="s">
        <v>527</v>
      </c>
      <c r="D416" s="28" t="s">
        <v>125</v>
      </c>
      <c r="E416" s="28" t="s">
        <v>125</v>
      </c>
      <c r="F416" s="28" t="s">
        <v>527</v>
      </c>
      <c r="G416" s="28" t="s">
        <v>125</v>
      </c>
    </row>
    <row r="417" spans="1:7" ht="45" x14ac:dyDescent="0.25">
      <c r="A417" s="28" t="s">
        <v>967</v>
      </c>
      <c r="B417" s="28" t="s">
        <v>519</v>
      </c>
      <c r="C417" s="28" t="s">
        <v>528</v>
      </c>
      <c r="D417" s="28" t="s">
        <v>125</v>
      </c>
      <c r="E417" s="28" t="s">
        <v>125</v>
      </c>
      <c r="F417" s="28" t="s">
        <v>528</v>
      </c>
      <c r="G417" s="28" t="s">
        <v>125</v>
      </c>
    </row>
    <row r="418" spans="1:7" ht="30" x14ac:dyDescent="0.25">
      <c r="A418" s="28" t="s">
        <v>968</v>
      </c>
      <c r="B418" s="28" t="s">
        <v>519</v>
      </c>
      <c r="C418" s="28" t="s">
        <v>529</v>
      </c>
      <c r="D418" s="28" t="s">
        <v>125</v>
      </c>
      <c r="E418" s="28" t="s">
        <v>125</v>
      </c>
      <c r="F418" s="28" t="s">
        <v>529</v>
      </c>
      <c r="G418" s="28" t="s">
        <v>125</v>
      </c>
    </row>
    <row r="419" spans="1:7" ht="30" x14ac:dyDescent="0.25">
      <c r="A419" s="28" t="s">
        <v>969</v>
      </c>
      <c r="B419" s="28" t="s">
        <v>519</v>
      </c>
      <c r="C419" s="28" t="s">
        <v>530</v>
      </c>
      <c r="D419" s="28" t="s">
        <v>125</v>
      </c>
      <c r="E419" s="28" t="s">
        <v>125</v>
      </c>
      <c r="F419" s="28" t="s">
        <v>530</v>
      </c>
      <c r="G419" s="28" t="s">
        <v>125</v>
      </c>
    </row>
    <row r="420" spans="1:7" ht="45" x14ac:dyDescent="0.25">
      <c r="A420" s="28" t="s">
        <v>970</v>
      </c>
      <c r="B420" s="28" t="s">
        <v>519</v>
      </c>
      <c r="C420" s="28" t="s">
        <v>531</v>
      </c>
      <c r="D420" s="28" t="s">
        <v>125</v>
      </c>
      <c r="E420" s="28" t="s">
        <v>125</v>
      </c>
      <c r="F420" s="28" t="s">
        <v>531</v>
      </c>
      <c r="G420" s="28" t="s">
        <v>125</v>
      </c>
    </row>
    <row r="421" spans="1:7" ht="30" x14ac:dyDescent="0.25">
      <c r="A421" s="28" t="s">
        <v>971</v>
      </c>
      <c r="B421" s="28" t="s">
        <v>519</v>
      </c>
      <c r="C421" s="28" t="s">
        <v>532</v>
      </c>
      <c r="D421" s="28" t="s">
        <v>125</v>
      </c>
      <c r="E421" s="28" t="s">
        <v>125</v>
      </c>
      <c r="F421" s="28" t="s">
        <v>532</v>
      </c>
      <c r="G421" s="28" t="s">
        <v>125</v>
      </c>
    </row>
    <row r="422" spans="1:7" ht="30" x14ac:dyDescent="0.25">
      <c r="A422" s="28" t="s">
        <v>972</v>
      </c>
      <c r="B422" s="28" t="s">
        <v>519</v>
      </c>
      <c r="C422" s="28" t="s">
        <v>533</v>
      </c>
      <c r="D422" s="28" t="s">
        <v>125</v>
      </c>
      <c r="E422" s="28" t="s">
        <v>125</v>
      </c>
      <c r="F422" s="28" t="s">
        <v>533</v>
      </c>
      <c r="G422" s="28" t="s">
        <v>125</v>
      </c>
    </row>
    <row r="423" spans="1:7" ht="30" x14ac:dyDescent="0.25">
      <c r="A423" s="28" t="s">
        <v>973</v>
      </c>
      <c r="B423" s="28" t="s">
        <v>519</v>
      </c>
      <c r="C423" s="28" t="s">
        <v>534</v>
      </c>
      <c r="D423" s="28" t="s">
        <v>125</v>
      </c>
      <c r="E423" s="28" t="s">
        <v>125</v>
      </c>
      <c r="F423" s="28" t="s">
        <v>534</v>
      </c>
      <c r="G423" s="28" t="s">
        <v>125</v>
      </c>
    </row>
    <row r="424" spans="1:7" ht="30" x14ac:dyDescent="0.25">
      <c r="A424" s="28" t="s">
        <v>974</v>
      </c>
      <c r="B424" s="28" t="s">
        <v>519</v>
      </c>
      <c r="C424" s="28" t="s">
        <v>535</v>
      </c>
      <c r="D424" s="28" t="s">
        <v>125</v>
      </c>
      <c r="E424" s="28" t="s">
        <v>125</v>
      </c>
      <c r="F424" s="28" t="s">
        <v>535</v>
      </c>
      <c r="G424" s="28" t="s">
        <v>125</v>
      </c>
    </row>
    <row r="425" spans="1:7" ht="30" x14ac:dyDescent="0.25">
      <c r="A425" s="28" t="s">
        <v>975</v>
      </c>
      <c r="B425" s="28" t="s">
        <v>519</v>
      </c>
      <c r="C425" s="28" t="s">
        <v>536</v>
      </c>
      <c r="D425" s="28" t="s">
        <v>125</v>
      </c>
      <c r="E425" s="28" t="s">
        <v>125</v>
      </c>
      <c r="F425" s="28" t="s">
        <v>536</v>
      </c>
      <c r="G425" s="28" t="s">
        <v>125</v>
      </c>
    </row>
    <row r="426" spans="1:7" ht="30" x14ac:dyDescent="0.25">
      <c r="A426" s="28" t="s">
        <v>976</v>
      </c>
      <c r="B426" s="28" t="s">
        <v>519</v>
      </c>
      <c r="C426" s="28" t="s">
        <v>537</v>
      </c>
      <c r="D426" s="28" t="s">
        <v>125</v>
      </c>
      <c r="E426" s="28" t="s">
        <v>125</v>
      </c>
      <c r="F426" s="28" t="s">
        <v>537</v>
      </c>
      <c r="G426" s="28" t="s">
        <v>125</v>
      </c>
    </row>
    <row r="427" spans="1:7" ht="30" x14ac:dyDescent="0.25">
      <c r="A427" s="28" t="s">
        <v>977</v>
      </c>
      <c r="B427" s="28" t="s">
        <v>519</v>
      </c>
      <c r="C427" s="28" t="s">
        <v>538</v>
      </c>
      <c r="D427" s="28" t="s">
        <v>125</v>
      </c>
      <c r="E427" s="28" t="s">
        <v>125</v>
      </c>
      <c r="F427" s="28" t="s">
        <v>538</v>
      </c>
      <c r="G427" s="28" t="s">
        <v>125</v>
      </c>
    </row>
    <row r="428" spans="1:7" ht="30" x14ac:dyDescent="0.25">
      <c r="A428" s="28" t="s">
        <v>978</v>
      </c>
      <c r="B428" s="28" t="s">
        <v>519</v>
      </c>
      <c r="C428" s="28" t="s">
        <v>539</v>
      </c>
      <c r="D428" s="28" t="s">
        <v>125</v>
      </c>
      <c r="E428" s="28" t="s">
        <v>125</v>
      </c>
      <c r="F428" s="28" t="s">
        <v>539</v>
      </c>
      <c r="G428" s="28" t="s">
        <v>125</v>
      </c>
    </row>
    <row r="429" spans="1:7" ht="30" x14ac:dyDescent="0.25">
      <c r="A429" s="28" t="s">
        <v>979</v>
      </c>
      <c r="B429" s="28" t="s">
        <v>519</v>
      </c>
      <c r="C429" s="28" t="s">
        <v>540</v>
      </c>
      <c r="D429" s="28" t="s">
        <v>125</v>
      </c>
      <c r="E429" s="28" t="s">
        <v>125</v>
      </c>
      <c r="F429" s="28" t="s">
        <v>540</v>
      </c>
      <c r="G429" s="28" t="s">
        <v>125</v>
      </c>
    </row>
    <row r="430" spans="1:7" ht="30" x14ac:dyDescent="0.25">
      <c r="A430" s="28" t="s">
        <v>980</v>
      </c>
      <c r="B430" s="28" t="s">
        <v>541</v>
      </c>
      <c r="C430" s="28" t="s">
        <v>542</v>
      </c>
      <c r="D430" s="28" t="s">
        <v>125</v>
      </c>
      <c r="E430" s="28" t="s">
        <v>125</v>
      </c>
      <c r="F430" s="28" t="s">
        <v>542</v>
      </c>
      <c r="G430" s="28" t="s">
        <v>125</v>
      </c>
    </row>
    <row r="431" spans="1:7" ht="30" x14ac:dyDescent="0.25">
      <c r="A431" s="28" t="s">
        <v>981</v>
      </c>
      <c r="B431" s="28" t="s">
        <v>543</v>
      </c>
      <c r="C431" s="28" t="s">
        <v>544</v>
      </c>
      <c r="D431" s="28" t="s">
        <v>125</v>
      </c>
      <c r="E431" s="28" t="s">
        <v>125</v>
      </c>
      <c r="F431" s="28" t="s">
        <v>544</v>
      </c>
      <c r="G431" s="28" t="s">
        <v>125</v>
      </c>
    </row>
    <row r="432" spans="1:7" ht="30" x14ac:dyDescent="0.25">
      <c r="A432" s="28" t="s">
        <v>982</v>
      </c>
      <c r="B432" s="28" t="s">
        <v>545</v>
      </c>
      <c r="C432" s="28" t="s">
        <v>546</v>
      </c>
      <c r="D432" s="28" t="s">
        <v>125</v>
      </c>
      <c r="E432" s="28" t="s">
        <v>125</v>
      </c>
      <c r="F432" s="28" t="s">
        <v>546</v>
      </c>
      <c r="G432" s="28" t="s">
        <v>125</v>
      </c>
    </row>
    <row r="433" spans="1:7" ht="30" x14ac:dyDescent="0.25">
      <c r="A433" s="28" t="s">
        <v>983</v>
      </c>
      <c r="B433" s="28" t="s">
        <v>545</v>
      </c>
      <c r="C433" s="28" t="s">
        <v>547</v>
      </c>
      <c r="D433" s="28" t="s">
        <v>125</v>
      </c>
      <c r="E433" s="28" t="s">
        <v>125</v>
      </c>
      <c r="F433" s="28" t="s">
        <v>547</v>
      </c>
      <c r="G433" s="28" t="s">
        <v>125</v>
      </c>
    </row>
    <row r="434" spans="1:7" ht="30" x14ac:dyDescent="0.25">
      <c r="A434" s="28" t="s">
        <v>984</v>
      </c>
      <c r="B434" s="28" t="s">
        <v>545</v>
      </c>
      <c r="C434" s="28" t="s">
        <v>548</v>
      </c>
      <c r="D434" s="28" t="s">
        <v>125</v>
      </c>
      <c r="E434" s="28" t="s">
        <v>125</v>
      </c>
      <c r="F434" s="28" t="s">
        <v>548</v>
      </c>
      <c r="G434" s="28" t="s">
        <v>125</v>
      </c>
    </row>
    <row r="435" spans="1:7" ht="30" x14ac:dyDescent="0.25">
      <c r="A435" s="28" t="s">
        <v>985</v>
      </c>
      <c r="B435" s="28" t="s">
        <v>545</v>
      </c>
      <c r="C435" s="28" t="s">
        <v>549</v>
      </c>
      <c r="D435" s="28" t="s">
        <v>125</v>
      </c>
      <c r="E435" s="28" t="s">
        <v>125</v>
      </c>
      <c r="F435" s="28" t="s">
        <v>549</v>
      </c>
      <c r="G435" s="28" t="s">
        <v>125</v>
      </c>
    </row>
    <row r="436" spans="1:7" ht="30" x14ac:dyDescent="0.25">
      <c r="A436" s="28" t="s">
        <v>986</v>
      </c>
      <c r="B436" s="28" t="s">
        <v>545</v>
      </c>
      <c r="C436" s="28" t="s">
        <v>550</v>
      </c>
      <c r="D436" s="28" t="s">
        <v>125</v>
      </c>
      <c r="E436" s="28" t="s">
        <v>125</v>
      </c>
      <c r="F436" s="28" t="s">
        <v>550</v>
      </c>
      <c r="G436" s="28" t="s">
        <v>125</v>
      </c>
    </row>
    <row r="437" spans="1:7" ht="30" x14ac:dyDescent="0.25">
      <c r="A437" s="28" t="s">
        <v>987</v>
      </c>
      <c r="B437" s="28" t="s">
        <v>545</v>
      </c>
      <c r="C437" s="28" t="s">
        <v>551</v>
      </c>
      <c r="D437" s="28" t="s">
        <v>125</v>
      </c>
      <c r="E437" s="28" t="s">
        <v>125</v>
      </c>
      <c r="F437" s="28" t="s">
        <v>551</v>
      </c>
      <c r="G437" s="28" t="s">
        <v>125</v>
      </c>
    </row>
    <row r="438" spans="1:7" ht="30" x14ac:dyDescent="0.25">
      <c r="A438" s="28" t="s">
        <v>988</v>
      </c>
      <c r="B438" s="28" t="s">
        <v>545</v>
      </c>
      <c r="C438" s="28" t="s">
        <v>552</v>
      </c>
      <c r="D438" s="28" t="s">
        <v>125</v>
      </c>
      <c r="E438" s="28" t="s">
        <v>125</v>
      </c>
      <c r="F438" s="28" t="s">
        <v>552</v>
      </c>
      <c r="G438" s="28" t="s">
        <v>125</v>
      </c>
    </row>
    <row r="439" spans="1:7" ht="30" x14ac:dyDescent="0.25">
      <c r="A439" s="28" t="s">
        <v>989</v>
      </c>
      <c r="B439" s="28" t="s">
        <v>545</v>
      </c>
      <c r="C439" s="28" t="s">
        <v>553</v>
      </c>
      <c r="D439" s="28" t="s">
        <v>125</v>
      </c>
      <c r="E439" s="28" t="s">
        <v>125</v>
      </c>
      <c r="F439" s="28" t="s">
        <v>553</v>
      </c>
      <c r="G439" s="28" t="s">
        <v>125</v>
      </c>
    </row>
    <row r="440" spans="1:7" ht="30" x14ac:dyDescent="0.25">
      <c r="A440" s="28" t="s">
        <v>990</v>
      </c>
      <c r="B440" s="28" t="s">
        <v>545</v>
      </c>
      <c r="C440" s="28" t="s">
        <v>554</v>
      </c>
      <c r="D440" s="28" t="s">
        <v>125</v>
      </c>
      <c r="E440" s="28" t="s">
        <v>125</v>
      </c>
      <c r="F440" s="28" t="s">
        <v>554</v>
      </c>
      <c r="G440" s="28" t="s">
        <v>125</v>
      </c>
    </row>
    <row r="441" spans="1:7" ht="30" x14ac:dyDescent="0.25">
      <c r="A441" s="28" t="s">
        <v>991</v>
      </c>
      <c r="B441" s="28" t="s">
        <v>545</v>
      </c>
      <c r="C441" s="28" t="s">
        <v>555</v>
      </c>
      <c r="D441" s="28" t="s">
        <v>125</v>
      </c>
      <c r="E441" s="28" t="s">
        <v>125</v>
      </c>
      <c r="F441" s="28" t="s">
        <v>555</v>
      </c>
      <c r="G441" s="28" t="s">
        <v>125</v>
      </c>
    </row>
    <row r="442" spans="1:7" ht="30" x14ac:dyDescent="0.25">
      <c r="A442" s="28" t="s">
        <v>992</v>
      </c>
      <c r="B442" s="28" t="s">
        <v>545</v>
      </c>
      <c r="C442" s="28" t="s">
        <v>556</v>
      </c>
      <c r="D442" s="28" t="s">
        <v>125</v>
      </c>
      <c r="E442" s="28" t="s">
        <v>125</v>
      </c>
      <c r="F442" s="28" t="s">
        <v>556</v>
      </c>
      <c r="G442" s="28" t="s">
        <v>125</v>
      </c>
    </row>
    <row r="443" spans="1:7" ht="30" x14ac:dyDescent="0.25">
      <c r="A443" s="28" t="s">
        <v>993</v>
      </c>
      <c r="B443" s="28" t="s">
        <v>545</v>
      </c>
      <c r="C443" s="28" t="s">
        <v>557</v>
      </c>
      <c r="D443" s="28" t="s">
        <v>125</v>
      </c>
      <c r="E443" s="28" t="s">
        <v>125</v>
      </c>
      <c r="F443" s="28" t="s">
        <v>557</v>
      </c>
      <c r="G443" s="28" t="s">
        <v>125</v>
      </c>
    </row>
    <row r="444" spans="1:7" ht="30" x14ac:dyDescent="0.25">
      <c r="A444" s="28" t="s">
        <v>994</v>
      </c>
      <c r="B444" s="28" t="s">
        <v>545</v>
      </c>
      <c r="C444" s="28" t="s">
        <v>558</v>
      </c>
      <c r="D444" s="28" t="s">
        <v>125</v>
      </c>
      <c r="E444" s="28" t="s">
        <v>125</v>
      </c>
      <c r="F444" s="28" t="s">
        <v>558</v>
      </c>
      <c r="G444" s="28" t="s">
        <v>125</v>
      </c>
    </row>
    <row r="445" spans="1:7" ht="30" x14ac:dyDescent="0.25">
      <c r="A445" s="28" t="s">
        <v>995</v>
      </c>
      <c r="B445" s="28" t="s">
        <v>545</v>
      </c>
      <c r="C445" s="28" t="s">
        <v>559</v>
      </c>
      <c r="D445" s="28" t="s">
        <v>125</v>
      </c>
      <c r="E445" s="28" t="s">
        <v>125</v>
      </c>
      <c r="F445" s="28" t="s">
        <v>559</v>
      </c>
      <c r="G445" s="28" t="s">
        <v>125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68" workbookViewId="0">
      <selection activeCell="A52" sqref="A52"/>
    </sheetView>
  </sheetViews>
  <sheetFormatPr baseColWidth="10" defaultRowHeight="15" x14ac:dyDescent="0.25"/>
  <cols>
    <col min="1" max="1" width="32.5703125" bestFit="1" customWidth="1"/>
    <col min="2" max="2" width="47.85546875" customWidth="1"/>
    <col min="3" max="3" width="99.42578125" customWidth="1"/>
  </cols>
  <sheetData>
    <row r="1" spans="1:3" ht="15.75" x14ac:dyDescent="0.25">
      <c r="A1" s="36" t="s">
        <v>1074</v>
      </c>
      <c r="B1" s="37" t="s">
        <v>1075</v>
      </c>
      <c r="C1" s="37" t="s">
        <v>1076</v>
      </c>
    </row>
    <row r="2" spans="1:3" x14ac:dyDescent="0.25">
      <c r="A2" s="33" t="s">
        <v>997</v>
      </c>
      <c r="B2" s="38"/>
      <c r="C2" s="38"/>
    </row>
    <row r="3" spans="1:3" ht="165" x14ac:dyDescent="0.25">
      <c r="A3" s="33" t="s">
        <v>998</v>
      </c>
      <c r="B3" s="38" t="s">
        <v>1165</v>
      </c>
      <c r="C3" s="38" t="s">
        <v>1164</v>
      </c>
    </row>
    <row r="4" spans="1:3" x14ac:dyDescent="0.25">
      <c r="A4" s="33" t="s">
        <v>1059</v>
      </c>
      <c r="B4" s="38"/>
      <c r="C4" s="38"/>
    </row>
    <row r="5" spans="1:3" x14ac:dyDescent="0.25">
      <c r="A5" s="33" t="s">
        <v>1058</v>
      </c>
      <c r="B5" s="38"/>
      <c r="C5" s="38"/>
    </row>
    <row r="6" spans="1:3" x14ac:dyDescent="0.25">
      <c r="A6" s="33" t="s">
        <v>1060</v>
      </c>
      <c r="B6" s="38"/>
      <c r="C6" s="38"/>
    </row>
    <row r="7" spans="1:3" x14ac:dyDescent="0.25">
      <c r="A7" s="33" t="s">
        <v>1061</v>
      </c>
      <c r="B7" s="38"/>
      <c r="C7" s="38"/>
    </row>
    <row r="8" spans="1:3" x14ac:dyDescent="0.25">
      <c r="A8" s="33" t="s">
        <v>999</v>
      </c>
      <c r="B8" s="38"/>
      <c r="C8" s="38"/>
    </row>
    <row r="9" spans="1:3" x14ac:dyDescent="0.25">
      <c r="A9" s="33" t="s">
        <v>1000</v>
      </c>
      <c r="B9" s="38"/>
      <c r="C9" s="38"/>
    </row>
    <row r="10" spans="1:3" ht="90" x14ac:dyDescent="0.25">
      <c r="A10" s="33" t="s">
        <v>1001</v>
      </c>
      <c r="B10" s="38" t="s">
        <v>1158</v>
      </c>
      <c r="C10" s="38" t="s">
        <v>1159</v>
      </c>
    </row>
    <row r="11" spans="1:3" ht="105" x14ac:dyDescent="0.25">
      <c r="A11" s="33" t="s">
        <v>1002</v>
      </c>
      <c r="B11" s="38" t="s">
        <v>1160</v>
      </c>
      <c r="C11" s="38" t="s">
        <v>1161</v>
      </c>
    </row>
    <row r="12" spans="1:3" ht="120" x14ac:dyDescent="0.25">
      <c r="A12" s="33" t="s">
        <v>1003</v>
      </c>
      <c r="B12" s="38" t="s">
        <v>1162</v>
      </c>
      <c r="C12" s="38" t="s">
        <v>1163</v>
      </c>
    </row>
    <row r="13" spans="1:3" ht="75" x14ac:dyDescent="0.25">
      <c r="A13" s="33" t="s">
        <v>1004</v>
      </c>
      <c r="B13" s="38" t="s">
        <v>1156</v>
      </c>
      <c r="C13" s="38" t="s">
        <v>1157</v>
      </c>
    </row>
    <row r="14" spans="1:3" x14ac:dyDescent="0.25">
      <c r="A14" s="33" t="s">
        <v>1005</v>
      </c>
      <c r="B14" s="38"/>
      <c r="C14" s="38"/>
    </row>
    <row r="15" spans="1:3" ht="165" x14ac:dyDescent="0.25">
      <c r="A15" s="33" t="s">
        <v>1006</v>
      </c>
      <c r="B15" s="38" t="s">
        <v>1154</v>
      </c>
      <c r="C15" s="38" t="s">
        <v>1155</v>
      </c>
    </row>
    <row r="16" spans="1:3" x14ac:dyDescent="0.25">
      <c r="A16" s="33" t="s">
        <v>1007</v>
      </c>
      <c r="B16" s="38"/>
      <c r="C16" s="38"/>
    </row>
    <row r="17" spans="1:3" ht="240" x14ac:dyDescent="0.25">
      <c r="A17" s="33" t="s">
        <v>1151</v>
      </c>
      <c r="B17" s="38" t="s">
        <v>1152</v>
      </c>
      <c r="C17" s="38" t="s">
        <v>1153</v>
      </c>
    </row>
    <row r="18" spans="1:3" ht="180" x14ac:dyDescent="0.25">
      <c r="A18" s="34" t="s">
        <v>1145</v>
      </c>
      <c r="B18" s="38" t="s">
        <v>1147</v>
      </c>
      <c r="C18" s="38" t="s">
        <v>1148</v>
      </c>
    </row>
    <row r="19" spans="1:3" ht="105" x14ac:dyDescent="0.25">
      <c r="A19" s="34" t="s">
        <v>1146</v>
      </c>
      <c r="B19" s="38" t="s">
        <v>1150</v>
      </c>
      <c r="C19" s="38" t="s">
        <v>1149</v>
      </c>
    </row>
    <row r="20" spans="1:3" x14ac:dyDescent="0.25">
      <c r="A20" s="33" t="s">
        <v>1008</v>
      </c>
      <c r="B20" s="38"/>
      <c r="C20" s="38"/>
    </row>
    <row r="21" spans="1:3" x14ac:dyDescent="0.25">
      <c r="A21" s="33" t="s">
        <v>1009</v>
      </c>
      <c r="B21" s="38"/>
      <c r="C21" s="38"/>
    </row>
    <row r="22" spans="1:3" x14ac:dyDescent="0.25">
      <c r="A22" s="33" t="s">
        <v>1010</v>
      </c>
      <c r="B22" s="38"/>
      <c r="C22" s="38"/>
    </row>
    <row r="23" spans="1:3" ht="90" x14ac:dyDescent="0.25">
      <c r="A23" s="33" t="s">
        <v>1011</v>
      </c>
      <c r="B23" s="38" t="s">
        <v>1143</v>
      </c>
      <c r="C23" s="38" t="s">
        <v>1144</v>
      </c>
    </row>
    <row r="24" spans="1:3" ht="90" x14ac:dyDescent="0.25">
      <c r="A24" s="33" t="s">
        <v>1012</v>
      </c>
      <c r="B24" s="38" t="s">
        <v>1141</v>
      </c>
      <c r="C24" s="38" t="s">
        <v>1142</v>
      </c>
    </row>
    <row r="25" spans="1:3" ht="105" x14ac:dyDescent="0.25">
      <c r="A25" s="33" t="s">
        <v>1013</v>
      </c>
      <c r="B25" s="38" t="s">
        <v>1137</v>
      </c>
      <c r="C25" s="38" t="s">
        <v>1138</v>
      </c>
    </row>
    <row r="26" spans="1:3" ht="75" x14ac:dyDescent="0.25">
      <c r="A26" s="33" t="s">
        <v>1014</v>
      </c>
      <c r="B26" s="38" t="s">
        <v>1139</v>
      </c>
      <c r="C26" s="38" t="s">
        <v>1140</v>
      </c>
    </row>
    <row r="27" spans="1:3" ht="105" x14ac:dyDescent="0.25">
      <c r="A27" s="33" t="s">
        <v>1015</v>
      </c>
      <c r="B27" s="38" t="s">
        <v>1136</v>
      </c>
      <c r="C27" s="38" t="s">
        <v>1135</v>
      </c>
    </row>
    <row r="28" spans="1:3" x14ac:dyDescent="0.25">
      <c r="A28" s="33" t="s">
        <v>1062</v>
      </c>
      <c r="B28" s="38"/>
      <c r="C28" s="38"/>
    </row>
    <row r="29" spans="1:3" x14ac:dyDescent="0.25">
      <c r="A29" s="33" t="s">
        <v>1063</v>
      </c>
      <c r="B29" s="38"/>
      <c r="C29" s="38"/>
    </row>
    <row r="30" spans="1:3" x14ac:dyDescent="0.25">
      <c r="A30" s="33" t="s">
        <v>1064</v>
      </c>
      <c r="B30" s="38"/>
      <c r="C30" s="38"/>
    </row>
    <row r="31" spans="1:3" x14ac:dyDescent="0.25">
      <c r="A31" s="33" t="s">
        <v>1065</v>
      </c>
      <c r="B31" s="38"/>
      <c r="C31" s="38"/>
    </row>
    <row r="32" spans="1:3" ht="105" x14ac:dyDescent="0.25">
      <c r="A32" s="33" t="s">
        <v>1016</v>
      </c>
      <c r="B32" s="38" t="s">
        <v>1134</v>
      </c>
      <c r="C32" s="38" t="s">
        <v>1133</v>
      </c>
    </row>
    <row r="33" spans="1:3" ht="90" x14ac:dyDescent="0.25">
      <c r="A33" s="33" t="s">
        <v>1017</v>
      </c>
      <c r="B33" s="38" t="s">
        <v>1129</v>
      </c>
      <c r="C33" s="38" t="s">
        <v>1130</v>
      </c>
    </row>
    <row r="34" spans="1:3" ht="105" x14ac:dyDescent="0.25">
      <c r="A34" s="33" t="s">
        <v>1018</v>
      </c>
      <c r="B34" s="38" t="s">
        <v>1132</v>
      </c>
      <c r="C34" s="38" t="s">
        <v>1131</v>
      </c>
    </row>
    <row r="35" spans="1:3" x14ac:dyDescent="0.25">
      <c r="A35" s="33" t="s">
        <v>1066</v>
      </c>
      <c r="B35" s="38"/>
      <c r="C35" s="38"/>
    </row>
    <row r="36" spans="1:3" x14ac:dyDescent="0.25">
      <c r="A36" s="33" t="s">
        <v>1067</v>
      </c>
      <c r="B36" s="38"/>
      <c r="C36" s="38"/>
    </row>
    <row r="37" spans="1:3" x14ac:dyDescent="0.25">
      <c r="A37" s="33" t="s">
        <v>1068</v>
      </c>
      <c r="B37" s="38"/>
      <c r="C37" s="38"/>
    </row>
    <row r="38" spans="1:3" ht="135" x14ac:dyDescent="0.25">
      <c r="A38" s="34" t="s">
        <v>1019</v>
      </c>
      <c r="B38" s="38" t="s">
        <v>1127</v>
      </c>
      <c r="C38" s="38" t="s">
        <v>1128</v>
      </c>
    </row>
    <row r="39" spans="1:3" x14ac:dyDescent="0.25">
      <c r="A39" s="33" t="s">
        <v>1020</v>
      </c>
      <c r="B39" s="38"/>
      <c r="C39" s="38"/>
    </row>
    <row r="40" spans="1:3" x14ac:dyDescent="0.25">
      <c r="A40" s="33" t="s">
        <v>1069</v>
      </c>
      <c r="B40" s="38"/>
      <c r="C40" s="38"/>
    </row>
    <row r="41" spans="1:3" x14ac:dyDescent="0.25">
      <c r="A41" s="33" t="s">
        <v>1070</v>
      </c>
      <c r="B41" s="38"/>
      <c r="C41" s="38"/>
    </row>
    <row r="42" spans="1:3" ht="30" x14ac:dyDescent="0.25">
      <c r="A42" s="34" t="s">
        <v>1071</v>
      </c>
      <c r="B42" s="38"/>
      <c r="C42" s="38"/>
    </row>
    <row r="43" spans="1:3" ht="30" x14ac:dyDescent="0.25">
      <c r="A43" s="34" t="s">
        <v>1072</v>
      </c>
      <c r="B43" s="38"/>
      <c r="C43" s="38"/>
    </row>
    <row r="44" spans="1:3" ht="165" x14ac:dyDescent="0.25">
      <c r="A44" s="33" t="s">
        <v>1021</v>
      </c>
      <c r="B44" s="38" t="s">
        <v>1126</v>
      </c>
      <c r="C44" s="38" t="s">
        <v>1125</v>
      </c>
    </row>
    <row r="45" spans="1:3" ht="105" x14ac:dyDescent="0.25">
      <c r="A45" s="33" t="s">
        <v>1022</v>
      </c>
      <c r="B45" s="38" t="s">
        <v>1123</v>
      </c>
      <c r="C45" s="38" t="s">
        <v>1124</v>
      </c>
    </row>
    <row r="46" spans="1:3" ht="135" x14ac:dyDescent="0.25">
      <c r="A46" s="33" t="s">
        <v>1023</v>
      </c>
      <c r="B46" s="38" t="s">
        <v>1122</v>
      </c>
      <c r="C46" s="38" t="s">
        <v>1121</v>
      </c>
    </row>
    <row r="47" spans="1:3" ht="225" x14ac:dyDescent="0.25">
      <c r="A47" s="34" t="s">
        <v>1024</v>
      </c>
      <c r="B47" s="38" t="s">
        <v>1119</v>
      </c>
      <c r="C47" s="38" t="s">
        <v>1120</v>
      </c>
    </row>
    <row r="48" spans="1:3" ht="225" x14ac:dyDescent="0.25">
      <c r="A48" s="33" t="s">
        <v>1025</v>
      </c>
      <c r="B48" s="38" t="s">
        <v>1115</v>
      </c>
      <c r="C48" s="38" t="s">
        <v>1116</v>
      </c>
    </row>
    <row r="49" spans="1:3" ht="135" x14ac:dyDescent="0.25">
      <c r="A49" s="33" t="s">
        <v>1026</v>
      </c>
      <c r="B49" s="38" t="s">
        <v>1117</v>
      </c>
      <c r="C49" s="38" t="s">
        <v>1118</v>
      </c>
    </row>
    <row r="50" spans="1:3" ht="120" x14ac:dyDescent="0.25">
      <c r="A50" s="33" t="s">
        <v>1027</v>
      </c>
      <c r="B50" s="38" t="s">
        <v>1114</v>
      </c>
      <c r="C50" s="38" t="s">
        <v>1113</v>
      </c>
    </row>
    <row r="51" spans="1:3" x14ac:dyDescent="0.25">
      <c r="A51" s="33" t="s">
        <v>1166</v>
      </c>
      <c r="B51" s="38"/>
      <c r="C51" s="38"/>
    </row>
    <row r="52" spans="1:3" ht="270" x14ac:dyDescent="0.25">
      <c r="A52" s="33" t="s">
        <v>1028</v>
      </c>
      <c r="B52" s="38" t="s">
        <v>1111</v>
      </c>
      <c r="C52" s="38" t="s">
        <v>1112</v>
      </c>
    </row>
    <row r="53" spans="1:3" x14ac:dyDescent="0.25">
      <c r="A53" s="33" t="s">
        <v>1029</v>
      </c>
      <c r="B53" s="38"/>
      <c r="C53" s="38"/>
    </row>
    <row r="54" spans="1:3" x14ac:dyDescent="0.25">
      <c r="A54" s="33" t="s">
        <v>1030</v>
      </c>
      <c r="B54" s="38"/>
      <c r="C54" s="38"/>
    </row>
    <row r="55" spans="1:3" x14ac:dyDescent="0.25">
      <c r="A55" s="33" t="s">
        <v>1031</v>
      </c>
      <c r="B55" s="38"/>
      <c r="C55" s="38"/>
    </row>
    <row r="56" spans="1:3" ht="135" x14ac:dyDescent="0.25">
      <c r="A56" s="33" t="s">
        <v>1032</v>
      </c>
      <c r="B56" s="38" t="s">
        <v>1110</v>
      </c>
      <c r="C56" s="38" t="s">
        <v>1109</v>
      </c>
    </row>
    <row r="57" spans="1:3" ht="120" x14ac:dyDescent="0.25">
      <c r="A57" s="33" t="s">
        <v>1033</v>
      </c>
      <c r="B57" s="38" t="s">
        <v>1108</v>
      </c>
      <c r="C57" s="38" t="s">
        <v>1107</v>
      </c>
    </row>
    <row r="58" spans="1:3" ht="120" x14ac:dyDescent="0.25">
      <c r="A58" s="33" t="s">
        <v>1034</v>
      </c>
      <c r="B58" s="38" t="s">
        <v>1106</v>
      </c>
      <c r="C58" s="38" t="s">
        <v>1105</v>
      </c>
    </row>
    <row r="59" spans="1:3" ht="135" x14ac:dyDescent="0.25">
      <c r="A59" s="33" t="s">
        <v>1035</v>
      </c>
      <c r="B59" s="38" t="s">
        <v>1104</v>
      </c>
      <c r="C59" s="38" t="s">
        <v>1103</v>
      </c>
    </row>
    <row r="60" spans="1:3" ht="60" x14ac:dyDescent="0.25">
      <c r="A60" s="33" t="s">
        <v>1036</v>
      </c>
      <c r="B60" s="38" t="s">
        <v>1102</v>
      </c>
      <c r="C60" s="38" t="s">
        <v>1101</v>
      </c>
    </row>
    <row r="61" spans="1:3" ht="150" x14ac:dyDescent="0.25">
      <c r="A61" s="33" t="s">
        <v>1037</v>
      </c>
      <c r="B61" s="38" t="s">
        <v>1099</v>
      </c>
      <c r="C61" s="38" t="s">
        <v>1100</v>
      </c>
    </row>
    <row r="62" spans="1:3" ht="165" x14ac:dyDescent="0.25">
      <c r="A62" s="33" t="s">
        <v>1038</v>
      </c>
      <c r="B62" s="38" t="s">
        <v>1095</v>
      </c>
      <c r="C62" s="38" t="s">
        <v>1096</v>
      </c>
    </row>
    <row r="63" spans="1:3" ht="90" x14ac:dyDescent="0.25">
      <c r="A63" s="33" t="s">
        <v>1039</v>
      </c>
      <c r="B63" s="38" t="s">
        <v>1098</v>
      </c>
      <c r="C63" s="38" t="s">
        <v>1097</v>
      </c>
    </row>
    <row r="64" spans="1:3" x14ac:dyDescent="0.25">
      <c r="A64" s="33" t="s">
        <v>1073</v>
      </c>
      <c r="B64" s="38"/>
      <c r="C64" s="38"/>
    </row>
    <row r="65" spans="1:3" ht="105" x14ac:dyDescent="0.25">
      <c r="A65" s="33" t="s">
        <v>1040</v>
      </c>
      <c r="B65" s="38" t="s">
        <v>1093</v>
      </c>
      <c r="C65" s="38" t="s">
        <v>1094</v>
      </c>
    </row>
    <row r="66" spans="1:3" ht="150" x14ac:dyDescent="0.25">
      <c r="A66" s="33" t="s">
        <v>996</v>
      </c>
      <c r="B66" s="39" t="s">
        <v>1091</v>
      </c>
      <c r="C66" s="38" t="s">
        <v>1092</v>
      </c>
    </row>
    <row r="67" spans="1:3" x14ac:dyDescent="0.25">
      <c r="A67" s="33" t="s">
        <v>1041</v>
      </c>
      <c r="B67" s="38"/>
      <c r="C67" s="38"/>
    </row>
    <row r="68" spans="1:3" x14ac:dyDescent="0.25">
      <c r="A68" s="33" t="s">
        <v>1042</v>
      </c>
      <c r="B68" s="38"/>
      <c r="C68" s="38"/>
    </row>
    <row r="69" spans="1:3" x14ac:dyDescent="0.25">
      <c r="A69" s="33" t="s">
        <v>1043</v>
      </c>
      <c r="B69" s="38"/>
      <c r="C69" s="38"/>
    </row>
    <row r="70" spans="1:3" x14ac:dyDescent="0.25">
      <c r="A70" s="33" t="s">
        <v>1044</v>
      </c>
      <c r="B70" s="38"/>
      <c r="C70" s="38"/>
    </row>
    <row r="71" spans="1:3" ht="180" x14ac:dyDescent="0.25">
      <c r="A71" s="33" t="s">
        <v>1045</v>
      </c>
      <c r="B71" s="38" t="s">
        <v>1085</v>
      </c>
      <c r="C71" s="38" t="s">
        <v>1086</v>
      </c>
    </row>
    <row r="72" spans="1:3" ht="180" x14ac:dyDescent="0.25">
      <c r="A72" s="33" t="s">
        <v>1046</v>
      </c>
      <c r="B72" s="38" t="s">
        <v>1087</v>
      </c>
      <c r="C72" s="38" t="s">
        <v>1088</v>
      </c>
    </row>
    <row r="73" spans="1:3" ht="210" x14ac:dyDescent="0.25">
      <c r="A73" s="33" t="s">
        <v>1047</v>
      </c>
      <c r="B73" s="38" t="s">
        <v>1089</v>
      </c>
      <c r="C73" s="38" t="s">
        <v>1090</v>
      </c>
    </row>
    <row r="74" spans="1:3" x14ac:dyDescent="0.25">
      <c r="A74" s="33" t="s">
        <v>1048</v>
      </c>
      <c r="B74" s="38"/>
      <c r="C74" s="38"/>
    </row>
    <row r="75" spans="1:3" x14ac:dyDescent="0.25">
      <c r="A75" s="33" t="s">
        <v>1049</v>
      </c>
      <c r="B75" s="38"/>
      <c r="C75" s="38"/>
    </row>
    <row r="76" spans="1:3" ht="240" x14ac:dyDescent="0.25">
      <c r="A76" s="33" t="s">
        <v>1050</v>
      </c>
      <c r="B76" s="38" t="s">
        <v>1081</v>
      </c>
      <c r="C76" s="38" t="s">
        <v>1082</v>
      </c>
    </row>
    <row r="77" spans="1:3" ht="225" x14ac:dyDescent="0.25">
      <c r="A77" s="33" t="s">
        <v>1051</v>
      </c>
      <c r="B77" s="38" t="s">
        <v>1084</v>
      </c>
      <c r="C77" s="38" t="s">
        <v>1083</v>
      </c>
    </row>
    <row r="78" spans="1:3" x14ac:dyDescent="0.25">
      <c r="A78" s="33" t="s">
        <v>1052</v>
      </c>
      <c r="B78" s="38"/>
      <c r="C78" s="38"/>
    </row>
    <row r="79" spans="1:3" x14ac:dyDescent="0.25">
      <c r="A79" s="33" t="s">
        <v>1053</v>
      </c>
      <c r="B79" s="38"/>
      <c r="C79" s="38"/>
    </row>
    <row r="80" spans="1:3" x14ac:dyDescent="0.25">
      <c r="A80" s="33" t="s">
        <v>1054</v>
      </c>
      <c r="B80" s="38"/>
      <c r="C80" s="38"/>
    </row>
    <row r="81" spans="1:3" ht="105" x14ac:dyDescent="0.25">
      <c r="A81" s="33" t="s">
        <v>1055</v>
      </c>
      <c r="B81" s="39" t="s">
        <v>1079</v>
      </c>
      <c r="C81" s="38" t="s">
        <v>1080</v>
      </c>
    </row>
    <row r="82" spans="1:3" ht="90" x14ac:dyDescent="0.25">
      <c r="A82" s="35" t="s">
        <v>1056</v>
      </c>
      <c r="B82" s="38" t="s">
        <v>1077</v>
      </c>
      <c r="C82" s="38" t="s">
        <v>1078</v>
      </c>
    </row>
  </sheetData>
  <sheetProtection password="C71F" sheet="1" objects="1" scenarios="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MATRIZ</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Handersson David Suarez Leguizamo</cp:lastModifiedBy>
  <cp:lastPrinted>2016-03-09T15:41:11Z</cp:lastPrinted>
  <dcterms:created xsi:type="dcterms:W3CDTF">2016-01-24T13:47:41Z</dcterms:created>
  <dcterms:modified xsi:type="dcterms:W3CDTF">2019-03-06T17:55:57Z</dcterms:modified>
</cp:coreProperties>
</file>